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49000E74-DF0C-494D-9B33-E0461BA95D6E}" xr6:coauthVersionLast="47" xr6:coauthVersionMax="47" xr10:uidLastSave="{00000000-0000-0000-0000-000000000000}"/>
  <workbookProtection workbookAlgorithmName="SHA-512" workbookHashValue="trLvS2oiRuiRklDzNSCn1DPbuDzeFj1t4sFDMuCkmcwPklfTa+ip4A6hhxXfGRdODYcJTHs6U02I4yMKvzcQAQ==" workbookSaltValue="3xNAhnAlbK3p6TuK1tkwdQ==" workbookSpinCount="100000" lockStructure="1"/>
  <bookViews>
    <workbookView xWindow="-110" yWindow="-110" windowWidth="19420" windowHeight="104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P6" i="5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K85" i="4"/>
  <c r="J85" i="4"/>
  <c r="I85" i="4"/>
  <c r="G85" i="4"/>
  <c r="E85" i="4"/>
  <c r="BB10" i="4"/>
  <c r="AT10" i="4"/>
  <c r="AL10" i="4"/>
  <c r="W10" i="4"/>
  <c r="P10" i="4"/>
  <c r="I10" i="4"/>
  <c r="B10" i="4"/>
  <c r="BB8" i="4"/>
  <c r="AL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<sst xmlns="http://schemas.openxmlformats.org/spreadsheetml/2006/main" count="228" uniqueCount="113">
  <si>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</si>
  <si>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</si>
  <si>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</si>
  <si>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</si>
  <si>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</si>
  <si>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</si>
  <si>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</si>
  <si>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</si>
  <si>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</si>
  <si>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</si>
  <si>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</si>
  <si>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</si>
  <si>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</si>
  <si>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</si>
  <si>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</si>
  <si>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</si>
  <si>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</si>
  <si>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</si>
  <si>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</si>
  <si>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</si>
  <si>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</si>
  <si>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</si>
  <si>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</si>
  <si>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</si>
  <si>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</si>
  <si>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</si>
  <si>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</si>
  <si>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</si>
  <si>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</si>
  <si>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</si>
  <si>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</si>
  <si>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</si>
  <si>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</si>
  <si>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</si>
  <si>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</si>
  <si>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</si>
  <si>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</si>
  <si>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</si>
  <si>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</si>
  <si>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</si>
  <si>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</si>
  <si>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</si>
  <si>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</si>
  <si>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</si>
  <si>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</si>
  <si>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</si>
  <si>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</si>
  <si>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</si>
  <si>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</si>
  <si>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</si>
  <si>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</si>
  <si>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</si>
  <si>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</si>
  <si>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</si>
  <si>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</si>
  <si>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</si>
  <si>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</si>
  <si>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</si>
  <si>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</si>
  <si>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</si>
  <si>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</si>
  <si>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</si>
  <si>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</si>
  <si>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</si>
  <si>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</si>
  <si>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</si>
  <si>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</si>
  <si>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</si>
  <si>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</si>
  <si>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</si>
  <si>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</si>
  <si>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</si>
  <si>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</si>
  <si>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</si>
  <si>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</si>
  <si>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</si>
  <si>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</si>
  <si>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</si>
  <si>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</si>
  <si>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</si>
  <si>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</si>
  <si>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</si>
  <si>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</si>
  <si>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</si>
  <si>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</si>
  <si>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</si>
  <si>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</si>
  <si>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</si>
  <si>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</si>
  <si>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</si>
  <si>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</si>
  <si>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</si>
  <si>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</si>
  <si>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</si>
  <si>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</si>
  <si>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</si>
  <si>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</si>
  <si>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</si>
  <si>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</si>
  <si>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</si>
  <si>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</si>
  <si>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</si>
  <si>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</si>
  <si>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</si>
  <si>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</si>
  <si>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</si>
  <si>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</si>
  <si>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</si>
  <si>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</si>
  <si>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</si>
  <si>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類似団体平均値を上回っており老朽化が進んでいることが分かる。計画的な更新が必要である。
②管路経年化率
　他事業関連の管路移設が多く、老朽管更新を先送りしていることもあり、類似団体平均値を上回っている。重点的・計画的な更新が必要である。
③管路更新率
　他事業関連の管路移設が多く、老朽管更新を先送りしていることもあり、類似団体平均値を下回っている。重点的・計画的な更新が必要である。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4" eb="16">
      <t>ルイジ</t>
    </rPh>
    <rPh sb="16" eb="18">
      <t>ダンタイ</t>
    </rPh>
    <rPh sb="18" eb="20">
      <t>ヘイキン</t>
    </rPh>
    <rPh sb="20" eb="21">
      <t>チ</t>
    </rPh>
    <rPh sb="22" eb="24">
      <t>ウワマワ</t>
    </rPh>
    <rPh sb="28" eb="31">
      <t>ロウキュウカ</t>
    </rPh>
    <rPh sb="32" eb="33">
      <t>スス</t>
    </rPh>
    <rPh sb="40" eb="41">
      <t>ワ</t>
    </rPh>
    <rPh sb="44" eb="47">
      <t>ケイカクテキ</t>
    </rPh>
    <rPh sb="48" eb="50">
      <t>コウシン</t>
    </rPh>
    <rPh sb="51" eb="53">
      <t>ヒツヨウ</t>
    </rPh>
    <rPh sb="59" eb="61">
      <t>カンロ</t>
    </rPh>
    <rPh sb="61" eb="63">
      <t>ケイネン</t>
    </rPh>
    <rPh sb="63" eb="64">
      <t>カ</t>
    </rPh>
    <rPh sb="64" eb="65">
      <t>リツ</t>
    </rPh>
    <rPh sb="67" eb="70">
      <t>タジギョウ</t>
    </rPh>
    <rPh sb="70" eb="72">
      <t>カンレン</t>
    </rPh>
    <rPh sb="73" eb="75">
      <t>カンロ</t>
    </rPh>
    <rPh sb="75" eb="77">
      <t>イセツ</t>
    </rPh>
    <rPh sb="78" eb="79">
      <t>オオ</t>
    </rPh>
    <rPh sb="134" eb="136">
      <t>カンロ</t>
    </rPh>
    <rPh sb="136" eb="138">
      <t>コウシン</t>
    </rPh>
    <rPh sb="138" eb="139">
      <t>リツ</t>
    </rPh>
    <rPh sb="182" eb="183">
      <t>シタ</t>
    </rPh>
    <phoneticPr fontId="4"/>
  </si>
  <si>
    <t>①経常収支比率
　前年度に比べ改善したが、経常損失が発生しており、経営改善のため令和6年度より料金改定を実施している。
②累積欠損金比率
　欠損金が発生しているが、積立金から補填する。
③流動比率
　100％を上回っており短期債務の支払能力は問題ない。
④企業債残高対給水収益比率
　類似団体平均を下回っている。今後企業債を計画的に利用し、施設更新を進める必要がある。
⑤料金回収率
　減少が続いているため、令和6年度に料金改定を実施しているほか、経費削減や有収率向上等の経営改善が早急に必要である。
⑥給水原価
　類似団体平均を下回っているが増加が続いており、経費削減や合理化等の改善が必要である。
⑦施設利用率
　簡易水道事業統合の影響もあり、類似団体平均値を下回っている。施設の統廃合・ダウンサイジング等の検討が必要である。
⑧有収率
　類似団体平均を下回っており、早急に改善が必要である。引き続き漏水調査や管路更新等により改善を目指す。</t>
    <rPh sb="1" eb="3">
      <t>ケイジョウ</t>
    </rPh>
    <rPh sb="3" eb="5">
      <t>シュウシ</t>
    </rPh>
    <rPh sb="5" eb="7">
      <t>ヒリツ</t>
    </rPh>
    <rPh sb="13" eb="14">
      <t>クラ</t>
    </rPh>
    <rPh sb="21" eb="23">
      <t>ケイジョウ</t>
    </rPh>
    <rPh sb="23" eb="25">
      <t>ソンシツ</t>
    </rPh>
    <rPh sb="26" eb="28">
      <t>ハッセイ</t>
    </rPh>
    <rPh sb="33" eb="35">
      <t>ケイエイ</t>
    </rPh>
    <rPh sb="35" eb="37">
      <t>カイゼン</t>
    </rPh>
    <rPh sb="40" eb="42">
      <t>レイワ</t>
    </rPh>
    <rPh sb="43" eb="45">
      <t>ネンド</t>
    </rPh>
    <rPh sb="47" eb="49">
      <t>リョウキン</t>
    </rPh>
    <rPh sb="49" eb="51">
      <t>カイテイ</t>
    </rPh>
    <rPh sb="52" eb="54">
      <t>ジッシ</t>
    </rPh>
    <rPh sb="61" eb="63">
      <t>ルイセキ</t>
    </rPh>
    <rPh sb="63" eb="66">
      <t>ケッソンキン</t>
    </rPh>
    <rPh sb="66" eb="68">
      <t>ヒリツ</t>
    </rPh>
    <rPh sb="70" eb="72">
      <t>ケッソン</t>
    </rPh>
    <rPh sb="72" eb="73">
      <t>キン</t>
    </rPh>
    <rPh sb="74" eb="76">
      <t>ハッセイ</t>
    </rPh>
    <rPh sb="82" eb="85">
      <t>ツミタテキン</t>
    </rPh>
    <rPh sb="87" eb="89">
      <t>ホテン</t>
    </rPh>
    <rPh sb="94" eb="96">
      <t>リュウドウ</t>
    </rPh>
    <rPh sb="96" eb="98">
      <t>ヒリツ</t>
    </rPh>
    <rPh sb="105" eb="107">
      <t>ウワマワ</t>
    </rPh>
    <rPh sb="111" eb="113">
      <t>タンキ</t>
    </rPh>
    <rPh sb="113" eb="115">
      <t>サイム</t>
    </rPh>
    <rPh sb="116" eb="118">
      <t>シハラ</t>
    </rPh>
    <rPh sb="118" eb="120">
      <t>ノウリョク</t>
    </rPh>
    <rPh sb="121" eb="123">
      <t>モンダイ</t>
    </rPh>
    <rPh sb="128" eb="130">
      <t>ザンダカ</t>
    </rPh>
    <rPh sb="130" eb="131">
      <t>タイ</t>
    </rPh>
    <rPh sb="131" eb="133">
      <t>キュウスイ</t>
    </rPh>
    <rPh sb="133" eb="135">
      <t>シュウエキ</t>
    </rPh>
    <rPh sb="135" eb="137">
      <t>ヒリツ</t>
    </rPh>
    <rPh sb="139" eb="141">
      <t>ルイジ</t>
    </rPh>
    <rPh sb="141" eb="143">
      <t>ダンタイ</t>
    </rPh>
    <rPh sb="143" eb="145">
      <t>ヘイキン</t>
    </rPh>
    <rPh sb="150" eb="152">
      <t>コウシン</t>
    </rPh>
    <rPh sb="153" eb="154">
      <t>スス</t>
    </rPh>
    <rPh sb="156" eb="158">
      <t>ヒツヨウ</t>
    </rPh>
    <rPh sb="164" eb="166">
      <t>リョウキン</t>
    </rPh>
    <rPh sb="166" eb="169">
      <t>カイシュウリツ</t>
    </rPh>
    <rPh sb="171" eb="173">
      <t>ゲンショウ</t>
    </rPh>
    <rPh sb="174" eb="175">
      <t>ツヅ</t>
    </rPh>
    <rPh sb="182" eb="184">
      <t>リョウキン</t>
    </rPh>
    <rPh sb="184" eb="186">
      <t>カイテイ</t>
    </rPh>
    <rPh sb="187" eb="189">
      <t>ケイヒ</t>
    </rPh>
    <rPh sb="189" eb="191">
      <t>サクゲン</t>
    </rPh>
    <rPh sb="192" eb="194">
      <t>ユウシュウ</t>
    </rPh>
    <rPh sb="194" eb="195">
      <t>リツ</t>
    </rPh>
    <rPh sb="195" eb="197">
      <t>コウジョウ</t>
    </rPh>
    <rPh sb="197" eb="198">
      <t>トウ</t>
    </rPh>
    <rPh sb="199" eb="201">
      <t>ケイエイ</t>
    </rPh>
    <rPh sb="201" eb="203">
      <t>カイゼン</t>
    </rPh>
    <rPh sb="204" eb="206">
      <t>レイワ</t>
    </rPh>
    <rPh sb="207" eb="209">
      <t>ネンド</t>
    </rPh>
    <rPh sb="210" eb="212">
      <t>リョウキン</t>
    </rPh>
    <rPh sb="212" eb="214">
      <t>カイテイ</t>
    </rPh>
    <rPh sb="215" eb="217">
      <t>ジッシ</t>
    </rPh>
    <rPh sb="328" eb="330">
      <t>シセツ</t>
    </rPh>
    <rPh sb="334" eb="337">
      <t>トウハイゴウ</t>
    </rPh>
    <rPh sb="346" eb="347">
      <t>トウ</t>
    </rPh>
    <rPh sb="348" eb="350">
      <t>ケントウ</t>
    </rPh>
    <rPh sb="351" eb="353">
      <t>ヒツヨウ</t>
    </rPh>
    <rPh sb="368" eb="369">
      <t>ヒ</t>
    </rPh>
    <rPh sb="370" eb="371">
      <t>ツヅ</t>
    </rPh>
    <rPh sb="372" eb="374">
      <t>ロウスイ</t>
    </rPh>
    <rPh sb="374" eb="376">
      <t>チョウサ</t>
    </rPh>
    <rPh sb="377" eb="379">
      <t>カンロ</t>
    </rPh>
    <rPh sb="379" eb="381">
      <t>コウシン</t>
    </rPh>
    <rPh sb="381" eb="382">
      <t>トウ</t>
    </rPh>
    <rPh sb="385" eb="387">
      <t>カイゼン</t>
    </rPh>
    <rPh sb="388" eb="390">
      <t>メザ</t>
    </rPh>
    <phoneticPr fontId="4"/>
  </si>
  <si>
    <t>　施設の老朽化が進んでおり、有収率や料金回収率の低下に影響していると考えられる。アセットマネジメントを含めた経営戦略に基づき、施設の更新・長寿命化を進める。
　昨年に続き経常収支比率が100％を下回っているため、経費削減等による経営改善を進めるとともに、適切な料金体系へ向けて令和6年度に料金改定を実施している。
　また、企業債を計画的に活用し、施設更新を進める。</t>
    <rPh sb="1" eb="3">
      <t>シセツ</t>
    </rPh>
    <rPh sb="4" eb="7">
      <t>ロウキュウカ</t>
    </rPh>
    <rPh sb="8" eb="9">
      <t>スス</t>
    </rPh>
    <rPh sb="14" eb="16">
      <t>ユウシュウ</t>
    </rPh>
    <rPh sb="16" eb="17">
      <t>リツ</t>
    </rPh>
    <rPh sb="18" eb="20">
      <t>リョウキン</t>
    </rPh>
    <rPh sb="20" eb="23">
      <t>カイシュウリツ</t>
    </rPh>
    <rPh sb="24" eb="26">
      <t>テイカ</t>
    </rPh>
    <rPh sb="27" eb="29">
      <t>エイキョウ</t>
    </rPh>
    <rPh sb="34" eb="35">
      <t>カンガ</t>
    </rPh>
    <rPh sb="51" eb="52">
      <t>フク</t>
    </rPh>
    <rPh sb="54" eb="56">
      <t>ケイエイ</t>
    </rPh>
    <rPh sb="56" eb="58">
      <t>センリャク</t>
    </rPh>
    <rPh sb="59" eb="60">
      <t>モト</t>
    </rPh>
    <rPh sb="63" eb="65">
      <t>シセツ</t>
    </rPh>
    <rPh sb="66" eb="68">
      <t>コウシン</t>
    </rPh>
    <rPh sb="69" eb="72">
      <t>チョウジュミョウ</t>
    </rPh>
    <rPh sb="72" eb="73">
      <t>カ</t>
    </rPh>
    <rPh sb="74" eb="75">
      <t>スス</t>
    </rPh>
    <rPh sb="80" eb="82">
      <t>サクネン</t>
    </rPh>
    <rPh sb="83" eb="84">
      <t>ツヅ</t>
    </rPh>
    <rPh sb="85" eb="87">
      <t>ケイジョウ</t>
    </rPh>
    <rPh sb="87" eb="89">
      <t>シュウシ</t>
    </rPh>
    <rPh sb="89" eb="91">
      <t>ヒリツ</t>
    </rPh>
    <rPh sb="97" eb="99">
      <t>シタマワ</t>
    </rPh>
    <rPh sb="106" eb="108">
      <t>ケイヒ</t>
    </rPh>
    <rPh sb="108" eb="110">
      <t>サクゲン</t>
    </rPh>
    <rPh sb="110" eb="111">
      <t>トウ</t>
    </rPh>
    <rPh sb="114" eb="116">
      <t>ケイエイ</t>
    </rPh>
    <rPh sb="116" eb="118">
      <t>カイゼン</t>
    </rPh>
    <rPh sb="119" eb="120">
      <t>スス</t>
    </rPh>
    <rPh sb="127" eb="129">
      <t>テキセツ</t>
    </rPh>
    <rPh sb="130" eb="132">
      <t>リョウキン</t>
    </rPh>
    <rPh sb="132" eb="134">
      <t>タイケイ</t>
    </rPh>
    <rPh sb="135" eb="136">
      <t>ム</t>
    </rPh>
    <rPh sb="138" eb="140">
      <t>レイワ</t>
    </rPh>
    <rPh sb="141" eb="143">
      <t>ネンド</t>
    </rPh>
    <rPh sb="144" eb="146">
      <t>リョウキン</t>
    </rPh>
    <rPh sb="146" eb="148">
      <t>カイテイ</t>
    </rPh>
    <rPh sb="149" eb="151">
      <t>ジッシ</t>
    </rPh>
    <rPh sb="161" eb="164">
      <t>キギョウサイ</t>
    </rPh>
    <rPh sb="165" eb="168">
      <t>ケイカクテキ</t>
    </rPh>
    <rPh sb="169" eb="171">
      <t>カツヨウ</t>
    </rPh>
    <rPh sb="173" eb="175">
      <t>シセツ</t>
    </rPh>
    <rPh sb="175" eb="177">
      <t>コウシン</t>
    </rPh>
    <rPh sb="178" eb="17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</si>
</sst>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0.21</c:v>
                </c:pt>
                <c:pt idx="2">
                  <c:v>0.08</c:v>
                </c:pt>
                <c:pt idx="3">
                  <c:v>0.5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B-40F6-9A2E-481D1A30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</c:v>
                </c:pt>
                <c:pt idx="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B-40F6-9A2E-481D1A30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58.35</c:v>
                </c:pt>
                <c:pt idx="1">
                  <c:v>57.61</c:v>
                </c:pt>
                <c:pt idx="2">
                  <c:v>55.75</c:v>
                </c:pt>
                <c:pt idx="3">
                  <c:v>56.68</c:v>
                </c:pt>
                <c:pt idx="4">
                  <c:v>56.98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C-4B1B-9170-DCD6D7547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59.51</c:v>
                </c:pt>
                <c:pt idx="1">
                  <c:v>59.91</c:v>
                </c:pt>
                <c:pt idx="2">
                  <c:v>59.4</c:v>
                </c:pt>
                <c:pt idx="3">
                  <c:v>59.24</c:v>
                </c:pt>
                <c:pt idx="4">
                  <c:v>58.77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C-4B1B-9170-DCD6D7547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77.959999999999994</c:v>
                </c:pt>
                <c:pt idx="1">
                  <c:v>77.81</c:v>
                </c:pt>
                <c:pt idx="2">
                  <c:v>78.62</c:v>
                </c:pt>
                <c:pt idx="3">
                  <c:v>77.2</c:v>
                </c:pt>
                <c:pt idx="4">
                  <c:v>75.69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3-47E1-BF60-9C5E28E3D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87.08</c:v>
                </c:pt>
                <c:pt idx="1">
                  <c:v>87.26</c:v>
                </c:pt>
                <c:pt idx="2">
                  <c:v>87.57</c:v>
                </c:pt>
                <c:pt idx="3">
                  <c:v>87.26</c:v>
                </c:pt>
                <c:pt idx="4">
                  <c:v>86.95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3-47E1-BF60-9C5E28E3D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98.63</c:v>
                </c:pt>
                <c:pt idx="1">
                  <c:v>99.31</c:v>
                </c:pt>
                <c:pt idx="2">
                  <c:v>98.5</c:v>
                </c:pt>
                <c:pt idx="3">
                  <c:v>95.59</c:v>
                </c:pt>
                <c:pt idx="4">
                  <c:v>96.43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5-4CB2-A543-6B353ED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111.17</c:v>
                </c:pt>
                <c:pt idx="1">
                  <c:v>110.91</c:v>
                </c:pt>
                <c:pt idx="2">
                  <c:v>111.49</c:v>
                </c:pt>
                <c:pt idx="3">
                  <c:v>109.09</c:v>
                </c:pt>
                <c:pt idx="4">
                  <c:v>109.05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5-4CB2-A543-6B353ED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51.06</c:v>
                </c:pt>
                <c:pt idx="1">
                  <c:v>52.38</c:v>
                </c:pt>
                <c:pt idx="2">
                  <c:v>53.86</c:v>
                </c:pt>
                <c:pt idx="3">
                  <c:v>54.67</c:v>
                </c:pt>
                <c:pt idx="4">
                  <c:v>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2-4196-B252-9518762F6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48.55</c:v>
                </c:pt>
                <c:pt idx="1">
                  <c:v>49.2</c:v>
                </c:pt>
                <c:pt idx="2">
                  <c:v>50.01</c:v>
                </c:pt>
                <c:pt idx="3">
                  <c:v>50.99</c:v>
                </c:pt>
                <c:pt idx="4">
                  <c:v>51.79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2-4196-B252-9518762F6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30.48</c:v>
                </c:pt>
                <c:pt idx="1">
                  <c:v>30.87</c:v>
                </c:pt>
                <c:pt idx="2">
                  <c:v>31.28</c:v>
                </c:pt>
                <c:pt idx="3">
                  <c:v>32.24</c:v>
                </c:pt>
                <c:pt idx="4">
                  <c:v>32.96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9-46FF-8670-90EB809CA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17.11</c:v>
                </c:pt>
                <c:pt idx="1">
                  <c:v>18.329999999999998</c:v>
                </c:pt>
                <c:pt idx="2">
                  <c:v>20.27</c:v>
                </c:pt>
                <c:pt idx="3">
                  <c:v>21.69</c:v>
                </c:pt>
                <c:pt idx="4">
                  <c:v>23.19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9-46FF-8670-90EB809CA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1.01</c:v>
                </c:pt>
                <c:pt idx="1">
                  <c:v>1.1399999999999999</c:v>
                </c:pt>
                <c:pt idx="2">
                  <c:v>0.75</c:v>
                </c:pt>
                <c:pt idx="3">
                  <c:v>5.16</c:v>
                </c:pt>
                <c:pt idx="4">
                  <c:v>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7-4A30-BFB3-7430CBEB6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0.92</c:v>
                </c:pt>
                <c:pt idx="2">
                  <c:v>0.87</c:v>
                </c:pt>
                <c:pt idx="3">
                  <c:v>0.93</c:v>
                </c:pt>
                <c:pt idx="4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7-4A30-BFB3-7430CBEB6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194.35</c:v>
                </c:pt>
                <c:pt idx="1">
                  <c:v>163.68</c:v>
                </c:pt>
                <c:pt idx="2">
                  <c:v>149.25</c:v>
                </c:pt>
                <c:pt idx="3">
                  <c:v>116.32</c:v>
                </c:pt>
                <c:pt idx="4">
                  <c:v>128.52000000000001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1-4B32-801E-C6CBBF788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360.86</c:v>
                </c:pt>
                <c:pt idx="1">
                  <c:v>350.79</c:v>
                </c:pt>
                <c:pt idx="2">
                  <c:v>354.57</c:v>
                </c:pt>
                <c:pt idx="3">
                  <c:v>357.74</c:v>
                </c:pt>
                <c:pt idx="4">
                  <c:v>344.88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1-4B32-801E-C6CBBF788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240.22</c:v>
                </c:pt>
                <c:pt idx="1">
                  <c:v>221.34</c:v>
                </c:pt>
                <c:pt idx="2">
                  <c:v>205.6</c:v>
                </c:pt>
                <c:pt idx="3">
                  <c:v>194.51</c:v>
                </c:pt>
                <c:pt idx="4">
                  <c:v>192.06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4-403F-BC90-7793591E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309.27999999999997</c:v>
                </c:pt>
                <c:pt idx="1">
                  <c:v>322.92</c:v>
                </c:pt>
                <c:pt idx="2">
                  <c:v>303.45999999999998</c:v>
                </c:pt>
                <c:pt idx="3">
                  <c:v>307.27999999999997</c:v>
                </c:pt>
                <c:pt idx="4">
                  <c:v>304.02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4-403F-BC90-7793591E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93.54</c:v>
                </c:pt>
                <c:pt idx="1">
                  <c:v>94.32</c:v>
                </c:pt>
                <c:pt idx="2">
                  <c:v>92.37</c:v>
                </c:pt>
                <c:pt idx="3">
                  <c:v>89</c:v>
                </c:pt>
                <c:pt idx="4">
                  <c:v>89.66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8-4C16-BC1D-749357CA1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103.32</c:v>
                </c:pt>
                <c:pt idx="1">
                  <c:v>100.85</c:v>
                </c:pt>
                <c:pt idx="2">
                  <c:v>103.79</c:v>
                </c:pt>
                <c:pt idx="3">
                  <c:v>98.3</c:v>
                </c:pt>
                <c:pt idx="4">
                  <c:v>98.89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8-4C16-BC1D-749357CA1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161.91999999999999</c:v>
                </c:pt>
                <c:pt idx="1">
                  <c:v>158.16</c:v>
                </c:pt>
                <c:pt idx="2">
                  <c:v>162.16</c:v>
                </c:pt>
                <c:pt idx="3">
                  <c:v>169.08</c:v>
                </c:pt>
                <c:pt idx="4">
                  <c:v>168.66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3-41B4-B397-C220EF5BC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168.56</c:v>
                </c:pt>
                <c:pt idx="1">
                  <c:v>167.1</c:v>
                </c:pt>
                <c:pt idx="2">
                  <c:v>167.86</c:v>
                </c:pt>
                <c:pt idx="3">
                  <c:v>173.68</c:v>
                </c:pt>
                <c:pt idx="4">
                  <c:v>174.52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3-41B4-B397-C220EF5BC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群馬県　渋川市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A4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73068</v>
      </c>
      <c r="AM8" s="44"/>
      <c r="AN8" s="44"/>
      <c r="AO8" s="44"/>
      <c r="AP8" s="44"/>
      <c r="AQ8" s="44"/>
      <c r="AR8" s="44"/>
      <c r="AS8" s="44"/>
      <c r="AT8" s="45">
        <f>データ!$S$6</f>
        <v>240.27</v>
      </c>
      <c r="AU8" s="46"/>
      <c r="AV8" s="46"/>
      <c r="AW8" s="46"/>
      <c r="AX8" s="46"/>
      <c r="AY8" s="46"/>
      <c r="AZ8" s="46"/>
      <c r="BA8" s="46"/>
      <c r="BB8" s="47">
        <f>データ!$T$6</f>
        <v>304.11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82.36</v>
      </c>
      <c r="J10" s="46"/>
      <c r="K10" s="46"/>
      <c r="L10" s="46"/>
      <c r="M10" s="46"/>
      <c r="N10" s="46"/>
      <c r="O10" s="74"/>
      <c r="P10" s="47">
        <f>データ!$P$6</f>
        <v>99.08</v>
      </c>
      <c r="Q10" s="47"/>
      <c r="R10" s="47"/>
      <c r="S10" s="47"/>
      <c r="T10" s="47"/>
      <c r="U10" s="47"/>
      <c r="V10" s="47"/>
      <c r="W10" s="44">
        <f>データ!$Q$6</f>
        <v>2475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71933</v>
      </c>
      <c r="AM10" s="44"/>
      <c r="AN10" s="44"/>
      <c r="AO10" s="44"/>
      <c r="AP10" s="44"/>
      <c r="AQ10" s="44"/>
      <c r="AR10" s="44"/>
      <c r="AS10" s="44"/>
      <c r="AT10" s="45">
        <f>データ!$V$6</f>
        <v>136.33000000000001</v>
      </c>
      <c r="AU10" s="46"/>
      <c r="AV10" s="46"/>
      <c r="AW10" s="46"/>
      <c r="AX10" s="46"/>
      <c r="AY10" s="46"/>
      <c r="AZ10" s="46"/>
      <c r="BA10" s="46"/>
      <c r="BB10" s="47">
        <f>データ!$W$6</f>
        <v>527.64</v>
      </c>
      <c r="BC10" s="47"/>
      <c r="BD10" s="47"/>
      <c r="BE10" s="47"/>
      <c r="BF10" s="47"/>
      <c r="BG10" s="47"/>
      <c r="BH10" s="47"/>
      <c r="BI10" s="47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68" t="s">
        <v>25</v>
      </c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70"/>
    </row>
    <row r="15" spans="1:78" ht="13.5" customHeight="1" x14ac:dyDescent="0.2">
      <c r="A15" s="2"/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7"/>
      <c r="BK15" s="2"/>
      <c r="BL15" s="71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5" t="s">
        <v>111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5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7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8" t="s">
        <v>26</v>
      </c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7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1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5" t="s">
        <v>110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2">
      <c r="A60" s="2"/>
      <c r="B60" s="65" t="s">
        <v>27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7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2">
      <c r="A61" s="2"/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7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5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7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8" t="s">
        <v>28</v>
      </c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7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1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5" t="s">
        <v>112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On4NaU/txn0bY2wUnoUeL9gr7hImF0WT44uvW9ycuYHAsduZYQ2m91mei2QNU3BewuRvhhFxFQckK+lND/1xlg==" saltValue="Cns6Mi1T9sMaTpMyfxiKfg==" spinCount="100000" sheet="1" objects="1" scenarios="1" formatCells="0" formatColumns="0" formatRows="0"/>
  <mergeCells count="48">
    <mergeCell ref="BL16:BZ44"/>
    <mergeCell ref="BL47:BZ63"/>
    <mergeCell ref="BL66:BZ82"/>
    <mergeCell ref="BL45:BZ46"/>
    <mergeCell ref="B60:BJ61"/>
    <mergeCell ref="BL64:BZ65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AT9:BA9"/>
    <mergeCell ref="BB9:BI9"/>
    <mergeCell ref="BL9:BM9"/>
    <mergeCell ref="BN9:BY9"/>
    <mergeCell ref="BB10:BI10"/>
    <mergeCell ref="BL10:BM10"/>
    <mergeCell ref="BN10:BY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102083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渋川市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82.36</v>
      </c>
      <c r="P6" s="21">
        <f t="shared" si="3"/>
        <v>99.08</v>
      </c>
      <c r="Q6" s="21">
        <f t="shared" si="3"/>
        <v>2475</v>
      </c>
      <c r="R6" s="21">
        <f t="shared" si="3"/>
        <v>73068</v>
      </c>
      <c r="S6" s="21">
        <f t="shared" si="3"/>
        <v>240.27</v>
      </c>
      <c r="T6" s="21">
        <f t="shared" si="3"/>
        <v>304.11</v>
      </c>
      <c r="U6" s="21">
        <f t="shared" si="3"/>
        <v>71933</v>
      </c>
      <c r="V6" s="21">
        <f t="shared" si="3"/>
        <v>136.33000000000001</v>
      </c>
      <c r="W6" s="21">
        <f t="shared" si="3"/>
        <v>527.64</v>
      </c>
      <c r="X6" s="22">
        <f>IF(X7="",NA(),X7)</f>
        <v>98.63</v>
      </c>
      <c r="Y6" s="22">
        <f t="shared" ref="Y6:AG6" si="4">IF(Y7="",NA(),Y7)</f>
        <v>99.31</v>
      </c>
      <c r="Z6" s="22">
        <f t="shared" si="4"/>
        <v>98.5</v>
      </c>
      <c r="AA6" s="22">
        <f t="shared" si="4"/>
        <v>95.59</v>
      </c>
      <c r="AB6" s="22">
        <f t="shared" si="4"/>
        <v>96.43</v>
      </c>
      <c r="AC6" s="22">
        <f t="shared" si="4"/>
        <v>111.17</v>
      </c>
      <c r="AD6" s="22">
        <f t="shared" si="4"/>
        <v>110.91</v>
      </c>
      <c r="AE6" s="22">
        <f t="shared" si="4"/>
        <v>111.49</v>
      </c>
      <c r="AF6" s="22">
        <f t="shared" si="4"/>
        <v>109.09</v>
      </c>
      <c r="AG6" s="22">
        <f t="shared" si="4"/>
        <v>109.05</v>
      </c>
      <c r="AH6" s="21" t="str">
        <f>IF(AH7="","",IF(AH7="-","【-】","【"&amp;SUBSTITUTE(TEXT(AH7,"#,##0.00"),"-","△")&amp;"】"))</f>
        <v>【108.24】</v>
      </c>
      <c r="AI6" s="22">
        <f>IF(AI7="",NA(),AI7)</f>
        <v>1.01</v>
      </c>
      <c r="AJ6" s="22">
        <f t="shared" ref="AJ6:AR6" si="5">IF(AJ7="",NA(),AJ7)</f>
        <v>1.1399999999999999</v>
      </c>
      <c r="AK6" s="22">
        <f t="shared" si="5"/>
        <v>0.75</v>
      </c>
      <c r="AL6" s="22">
        <f t="shared" si="5"/>
        <v>5.16</v>
      </c>
      <c r="AM6" s="22">
        <f t="shared" si="5"/>
        <v>3.99</v>
      </c>
      <c r="AN6" s="22">
        <f t="shared" si="5"/>
        <v>0.78</v>
      </c>
      <c r="AO6" s="22">
        <f t="shared" si="5"/>
        <v>0.92</v>
      </c>
      <c r="AP6" s="22">
        <f t="shared" si="5"/>
        <v>0.87</v>
      </c>
      <c r="AQ6" s="22">
        <f t="shared" si="5"/>
        <v>0.93</v>
      </c>
      <c r="AR6" s="22">
        <f t="shared" si="5"/>
        <v>1.02</v>
      </c>
      <c r="AS6" s="21" t="str">
        <f>IF(AS7="","",IF(AS7="-","【-】","【"&amp;SUBSTITUTE(TEXT(AS7,"#,##0.00"),"-","△")&amp;"】"))</f>
        <v>【1.50】</v>
      </c>
      <c r="AT6" s="22">
        <f>IF(AT7="",NA(),AT7)</f>
        <v>194.35</v>
      </c>
      <c r="AU6" s="22">
        <f t="shared" ref="AU6:BC6" si="6">IF(AU7="",NA(),AU7)</f>
        <v>163.68</v>
      </c>
      <c r="AV6" s="22">
        <f t="shared" si="6"/>
        <v>149.25</v>
      </c>
      <c r="AW6" s="22">
        <f t="shared" si="6"/>
        <v>116.32</v>
      </c>
      <c r="AX6" s="22">
        <f t="shared" si="6"/>
        <v>128.52000000000001</v>
      </c>
      <c r="AY6" s="22">
        <f t="shared" si="6"/>
        <v>360.86</v>
      </c>
      <c r="AZ6" s="22">
        <f t="shared" si="6"/>
        <v>350.79</v>
      </c>
      <c r="BA6" s="22">
        <f t="shared" si="6"/>
        <v>354.57</v>
      </c>
      <c r="BB6" s="22">
        <f t="shared" si="6"/>
        <v>357.74</v>
      </c>
      <c r="BC6" s="22">
        <f t="shared" si="6"/>
        <v>344.88</v>
      </c>
      <c r="BD6" s="21" t="str">
        <f>IF(BD7="","",IF(BD7="-","【-】","【"&amp;SUBSTITUTE(TEXT(BD7,"#,##0.00"),"-","△")&amp;"】"))</f>
        <v>【243.36】</v>
      </c>
      <c r="BE6" s="22">
        <f>IF(BE7="",NA(),BE7)</f>
        <v>240.22</v>
      </c>
      <c r="BF6" s="22">
        <f t="shared" ref="BF6:BN6" si="7">IF(BF7="",NA(),BF7)</f>
        <v>221.34</v>
      </c>
      <c r="BG6" s="22">
        <f t="shared" si="7"/>
        <v>205.6</v>
      </c>
      <c r="BH6" s="22">
        <f t="shared" si="7"/>
        <v>194.51</v>
      </c>
      <c r="BI6" s="22">
        <f t="shared" si="7"/>
        <v>192.06</v>
      </c>
      <c r="BJ6" s="22">
        <f t="shared" si="7"/>
        <v>309.27999999999997</v>
      </c>
      <c r="BK6" s="22">
        <f t="shared" si="7"/>
        <v>322.92</v>
      </c>
      <c r="BL6" s="22">
        <f t="shared" si="7"/>
        <v>303.45999999999998</v>
      </c>
      <c r="BM6" s="22">
        <f t="shared" si="7"/>
        <v>307.27999999999997</v>
      </c>
      <c r="BN6" s="22">
        <f t="shared" si="7"/>
        <v>304.02</v>
      </c>
      <c r="BO6" s="21" t="str">
        <f>IF(BO7="","",IF(BO7="-","【-】","【"&amp;SUBSTITUTE(TEXT(BO7,"#,##0.00"),"-","△")&amp;"】"))</f>
        <v>【265.93】</v>
      </c>
      <c r="BP6" s="22">
        <f>IF(BP7="",NA(),BP7)</f>
        <v>93.54</v>
      </c>
      <c r="BQ6" s="22">
        <f t="shared" ref="BQ6:BY6" si="8">IF(BQ7="",NA(),BQ7)</f>
        <v>94.32</v>
      </c>
      <c r="BR6" s="22">
        <f t="shared" si="8"/>
        <v>92.37</v>
      </c>
      <c r="BS6" s="22">
        <f t="shared" si="8"/>
        <v>89</v>
      </c>
      <c r="BT6" s="22">
        <f t="shared" si="8"/>
        <v>89.66</v>
      </c>
      <c r="BU6" s="22">
        <f t="shared" si="8"/>
        <v>103.32</v>
      </c>
      <c r="BV6" s="22">
        <f t="shared" si="8"/>
        <v>100.85</v>
      </c>
      <c r="BW6" s="22">
        <f t="shared" si="8"/>
        <v>103.79</v>
      </c>
      <c r="BX6" s="22">
        <f t="shared" si="8"/>
        <v>98.3</v>
      </c>
      <c r="BY6" s="22">
        <f t="shared" si="8"/>
        <v>98.89</v>
      </c>
      <c r="BZ6" s="21" t="str">
        <f>IF(BZ7="","",IF(BZ7="-","【-】","【"&amp;SUBSTITUTE(TEXT(BZ7,"#,##0.00"),"-","△")&amp;"】"))</f>
        <v>【97.82】</v>
      </c>
      <c r="CA6" s="22">
        <f>IF(CA7="",NA(),CA7)</f>
        <v>161.91999999999999</v>
      </c>
      <c r="CB6" s="22">
        <f t="shared" ref="CB6:CJ6" si="9">IF(CB7="",NA(),CB7)</f>
        <v>158.16</v>
      </c>
      <c r="CC6" s="22">
        <f t="shared" si="9"/>
        <v>162.16</v>
      </c>
      <c r="CD6" s="22">
        <f t="shared" si="9"/>
        <v>169.08</v>
      </c>
      <c r="CE6" s="22">
        <f t="shared" si="9"/>
        <v>168.66</v>
      </c>
      <c r="CF6" s="22">
        <f t="shared" si="9"/>
        <v>168.56</v>
      </c>
      <c r="CG6" s="22">
        <f t="shared" si="9"/>
        <v>167.1</v>
      </c>
      <c r="CH6" s="22">
        <f t="shared" si="9"/>
        <v>167.86</v>
      </c>
      <c r="CI6" s="22">
        <f t="shared" si="9"/>
        <v>173.68</v>
      </c>
      <c r="CJ6" s="22">
        <f t="shared" si="9"/>
        <v>174.52</v>
      </c>
      <c r="CK6" s="21" t="str">
        <f>IF(CK7="","",IF(CK7="-","【-】","【"&amp;SUBSTITUTE(TEXT(CK7,"#,##0.00"),"-","△")&amp;"】"))</f>
        <v>【177.56】</v>
      </c>
      <c r="CL6" s="22">
        <f>IF(CL7="",NA(),CL7)</f>
        <v>58.35</v>
      </c>
      <c r="CM6" s="22">
        <f t="shared" ref="CM6:CU6" si="10">IF(CM7="",NA(),CM7)</f>
        <v>57.61</v>
      </c>
      <c r="CN6" s="22">
        <f t="shared" si="10"/>
        <v>55.75</v>
      </c>
      <c r="CO6" s="22">
        <f t="shared" si="10"/>
        <v>56.68</v>
      </c>
      <c r="CP6" s="22">
        <f t="shared" si="10"/>
        <v>56.98</v>
      </c>
      <c r="CQ6" s="22">
        <f t="shared" si="10"/>
        <v>59.51</v>
      </c>
      <c r="CR6" s="22">
        <f t="shared" si="10"/>
        <v>59.91</v>
      </c>
      <c r="CS6" s="22">
        <f t="shared" si="10"/>
        <v>59.4</v>
      </c>
      <c r="CT6" s="22">
        <f t="shared" si="10"/>
        <v>59.24</v>
      </c>
      <c r="CU6" s="22">
        <f t="shared" si="10"/>
        <v>58.77</v>
      </c>
      <c r="CV6" s="21" t="str">
        <f>IF(CV7="","",IF(CV7="-","【-】","【"&amp;SUBSTITUTE(TEXT(CV7,"#,##0.00"),"-","△")&amp;"】"))</f>
        <v>【59.81】</v>
      </c>
      <c r="CW6" s="22">
        <f>IF(CW7="",NA(),CW7)</f>
        <v>77.959999999999994</v>
      </c>
      <c r="CX6" s="22">
        <f t="shared" ref="CX6:DF6" si="11">IF(CX7="",NA(),CX7)</f>
        <v>77.81</v>
      </c>
      <c r="CY6" s="22">
        <f t="shared" si="11"/>
        <v>78.62</v>
      </c>
      <c r="CZ6" s="22">
        <f t="shared" si="11"/>
        <v>77.2</v>
      </c>
      <c r="DA6" s="22">
        <f t="shared" si="11"/>
        <v>75.69</v>
      </c>
      <c r="DB6" s="22">
        <f t="shared" si="11"/>
        <v>87.08</v>
      </c>
      <c r="DC6" s="22">
        <f t="shared" si="11"/>
        <v>87.26</v>
      </c>
      <c r="DD6" s="22">
        <f t="shared" si="11"/>
        <v>87.57</v>
      </c>
      <c r="DE6" s="22">
        <f t="shared" si="11"/>
        <v>87.26</v>
      </c>
      <c r="DF6" s="22">
        <f t="shared" si="11"/>
        <v>86.95</v>
      </c>
      <c r="DG6" s="21" t="str">
        <f>IF(DG7="","",IF(DG7="-","【-】","【"&amp;SUBSTITUTE(TEXT(DG7,"#,##0.00"),"-","△")&amp;"】"))</f>
        <v>【89.42】</v>
      </c>
      <c r="DH6" s="22">
        <f>IF(DH7="",NA(),DH7)</f>
        <v>51.06</v>
      </c>
      <c r="DI6" s="22">
        <f t="shared" ref="DI6:DQ6" si="12">IF(DI7="",NA(),DI7)</f>
        <v>52.38</v>
      </c>
      <c r="DJ6" s="22">
        <f t="shared" si="12"/>
        <v>53.86</v>
      </c>
      <c r="DK6" s="22">
        <f t="shared" si="12"/>
        <v>54.67</v>
      </c>
      <c r="DL6" s="22">
        <f t="shared" si="12"/>
        <v>55.5</v>
      </c>
      <c r="DM6" s="22">
        <f t="shared" si="12"/>
        <v>48.55</v>
      </c>
      <c r="DN6" s="22">
        <f t="shared" si="12"/>
        <v>49.2</v>
      </c>
      <c r="DO6" s="22">
        <f t="shared" si="12"/>
        <v>50.01</v>
      </c>
      <c r="DP6" s="22">
        <f t="shared" si="12"/>
        <v>50.99</v>
      </c>
      <c r="DQ6" s="22">
        <f t="shared" si="12"/>
        <v>51.79</v>
      </c>
      <c r="DR6" s="21" t="str">
        <f>IF(DR7="","",IF(DR7="-","【-】","【"&amp;SUBSTITUTE(TEXT(DR7,"#,##0.00"),"-","△")&amp;"】"))</f>
        <v>【52.02】</v>
      </c>
      <c r="DS6" s="22">
        <f>IF(DS7="",NA(),DS7)</f>
        <v>30.48</v>
      </c>
      <c r="DT6" s="22">
        <f t="shared" ref="DT6:EB6" si="13">IF(DT7="",NA(),DT7)</f>
        <v>30.87</v>
      </c>
      <c r="DU6" s="22">
        <f t="shared" si="13"/>
        <v>31.28</v>
      </c>
      <c r="DV6" s="22">
        <f t="shared" si="13"/>
        <v>32.24</v>
      </c>
      <c r="DW6" s="22">
        <f t="shared" si="13"/>
        <v>32.96</v>
      </c>
      <c r="DX6" s="22">
        <f t="shared" si="13"/>
        <v>17.11</v>
      </c>
      <c r="DY6" s="22">
        <f t="shared" si="13"/>
        <v>18.329999999999998</v>
      </c>
      <c r="DZ6" s="22">
        <f t="shared" si="13"/>
        <v>20.27</v>
      </c>
      <c r="EA6" s="22">
        <f t="shared" si="13"/>
        <v>21.69</v>
      </c>
      <c r="EB6" s="22">
        <f t="shared" si="13"/>
        <v>23.19</v>
      </c>
      <c r="EC6" s="21" t="str">
        <f>IF(EC7="","",IF(EC7="-","【-】","【"&amp;SUBSTITUTE(TEXT(EC7,"#,##0.00"),"-","△")&amp;"】"))</f>
        <v>【25.37】</v>
      </c>
      <c r="ED6" s="22">
        <f>IF(ED7="",NA(),ED7)</f>
        <v>0.25</v>
      </c>
      <c r="EE6" s="22">
        <f t="shared" ref="EE6:EM6" si="14">IF(EE7="",NA(),EE7)</f>
        <v>0.21</v>
      </c>
      <c r="EF6" s="22">
        <f t="shared" si="14"/>
        <v>0.08</v>
      </c>
      <c r="EG6" s="22">
        <f t="shared" si="14"/>
        <v>0.5</v>
      </c>
      <c r="EH6" s="22">
        <f t="shared" si="14"/>
        <v>0.25</v>
      </c>
      <c r="EI6" s="22">
        <f t="shared" si="14"/>
        <v>0.63</v>
      </c>
      <c r="EJ6" s="22">
        <f t="shared" si="14"/>
        <v>0.6</v>
      </c>
      <c r="EK6" s="22">
        <f t="shared" si="14"/>
        <v>0.56000000000000005</v>
      </c>
      <c r="EL6" s="22">
        <f t="shared" si="14"/>
        <v>0.6</v>
      </c>
      <c r="EM6" s="22">
        <f t="shared" si="14"/>
        <v>0.53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102083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82.36</v>
      </c>
      <c r="P7" s="25">
        <v>99.08</v>
      </c>
      <c r="Q7" s="25">
        <v>2475</v>
      </c>
      <c r="R7" s="25">
        <v>73068</v>
      </c>
      <c r="S7" s="25">
        <v>240.27</v>
      </c>
      <c r="T7" s="25">
        <v>304.11</v>
      </c>
      <c r="U7" s="25">
        <v>71933</v>
      </c>
      <c r="V7" s="25">
        <v>136.33000000000001</v>
      </c>
      <c r="W7" s="25">
        <v>527.64</v>
      </c>
      <c r="X7" s="25">
        <v>98.63</v>
      </c>
      <c r="Y7" s="25">
        <v>99.31</v>
      </c>
      <c r="Z7" s="25">
        <v>98.5</v>
      </c>
      <c r="AA7" s="25">
        <v>95.59</v>
      </c>
      <c r="AB7" s="25">
        <v>96.43</v>
      </c>
      <c r="AC7" s="25">
        <v>111.17</v>
      </c>
      <c r="AD7" s="25">
        <v>110.91</v>
      </c>
      <c r="AE7" s="25">
        <v>111.49</v>
      </c>
      <c r="AF7" s="25">
        <v>109.09</v>
      </c>
      <c r="AG7" s="25">
        <v>109.05</v>
      </c>
      <c r="AH7" s="25">
        <v>108.24</v>
      </c>
      <c r="AI7" s="25">
        <v>1.01</v>
      </c>
      <c r="AJ7" s="25">
        <v>1.1399999999999999</v>
      </c>
      <c r="AK7" s="25">
        <v>0.75</v>
      </c>
      <c r="AL7" s="25">
        <v>5.16</v>
      </c>
      <c r="AM7" s="25">
        <v>3.99</v>
      </c>
      <c r="AN7" s="25">
        <v>0.78</v>
      </c>
      <c r="AO7" s="25">
        <v>0.92</v>
      </c>
      <c r="AP7" s="25">
        <v>0.87</v>
      </c>
      <c r="AQ7" s="25">
        <v>0.93</v>
      </c>
      <c r="AR7" s="25">
        <v>1.02</v>
      </c>
      <c r="AS7" s="25">
        <v>1.5</v>
      </c>
      <c r="AT7" s="25">
        <v>194.35</v>
      </c>
      <c r="AU7" s="25">
        <v>163.68</v>
      </c>
      <c r="AV7" s="25">
        <v>149.25</v>
      </c>
      <c r="AW7" s="25">
        <v>116.32</v>
      </c>
      <c r="AX7" s="25">
        <v>128.52000000000001</v>
      </c>
      <c r="AY7" s="25">
        <v>360.86</v>
      </c>
      <c r="AZ7" s="25">
        <v>350.79</v>
      </c>
      <c r="BA7" s="25">
        <v>354.57</v>
      </c>
      <c r="BB7" s="25">
        <v>357.74</v>
      </c>
      <c r="BC7" s="25">
        <v>344.88</v>
      </c>
      <c r="BD7" s="25">
        <v>243.36</v>
      </c>
      <c r="BE7" s="25">
        <v>240.22</v>
      </c>
      <c r="BF7" s="25">
        <v>221.34</v>
      </c>
      <c r="BG7" s="25">
        <v>205.6</v>
      </c>
      <c r="BH7" s="25">
        <v>194.51</v>
      </c>
      <c r="BI7" s="25">
        <v>192.06</v>
      </c>
      <c r="BJ7" s="25">
        <v>309.27999999999997</v>
      </c>
      <c r="BK7" s="25">
        <v>322.92</v>
      </c>
      <c r="BL7" s="25">
        <v>303.45999999999998</v>
      </c>
      <c r="BM7" s="25">
        <v>307.27999999999997</v>
      </c>
      <c r="BN7" s="25">
        <v>304.02</v>
      </c>
      <c r="BO7" s="25">
        <v>265.93</v>
      </c>
      <c r="BP7" s="25">
        <v>93.54</v>
      </c>
      <c r="BQ7" s="25">
        <v>94.32</v>
      </c>
      <c r="BR7" s="25">
        <v>92.37</v>
      </c>
      <c r="BS7" s="25">
        <v>89</v>
      </c>
      <c r="BT7" s="25">
        <v>89.66</v>
      </c>
      <c r="BU7" s="25">
        <v>103.32</v>
      </c>
      <c r="BV7" s="25">
        <v>100.85</v>
      </c>
      <c r="BW7" s="25">
        <v>103.79</v>
      </c>
      <c r="BX7" s="25">
        <v>98.3</v>
      </c>
      <c r="BY7" s="25">
        <v>98.89</v>
      </c>
      <c r="BZ7" s="25">
        <v>97.82</v>
      </c>
      <c r="CA7" s="25">
        <v>161.91999999999999</v>
      </c>
      <c r="CB7" s="25">
        <v>158.16</v>
      </c>
      <c r="CC7" s="25">
        <v>162.16</v>
      </c>
      <c r="CD7" s="25">
        <v>169.08</v>
      </c>
      <c r="CE7" s="25">
        <v>168.66</v>
      </c>
      <c r="CF7" s="25">
        <v>168.56</v>
      </c>
      <c r="CG7" s="25">
        <v>167.1</v>
      </c>
      <c r="CH7" s="25">
        <v>167.86</v>
      </c>
      <c r="CI7" s="25">
        <v>173.68</v>
      </c>
      <c r="CJ7" s="25">
        <v>174.52</v>
      </c>
      <c r="CK7" s="25">
        <v>177.56</v>
      </c>
      <c r="CL7" s="25">
        <v>58.35</v>
      </c>
      <c r="CM7" s="25">
        <v>57.61</v>
      </c>
      <c r="CN7" s="25">
        <v>55.75</v>
      </c>
      <c r="CO7" s="25">
        <v>56.68</v>
      </c>
      <c r="CP7" s="25">
        <v>56.98</v>
      </c>
      <c r="CQ7" s="25">
        <v>59.51</v>
      </c>
      <c r="CR7" s="25">
        <v>59.91</v>
      </c>
      <c r="CS7" s="25">
        <v>59.4</v>
      </c>
      <c r="CT7" s="25">
        <v>59.24</v>
      </c>
      <c r="CU7" s="25">
        <v>58.77</v>
      </c>
      <c r="CV7" s="25">
        <v>59.81</v>
      </c>
      <c r="CW7" s="25">
        <v>77.959999999999994</v>
      </c>
      <c r="CX7" s="25">
        <v>77.81</v>
      </c>
      <c r="CY7" s="25">
        <v>78.62</v>
      </c>
      <c r="CZ7" s="25">
        <v>77.2</v>
      </c>
      <c r="DA7" s="25">
        <v>75.69</v>
      </c>
      <c r="DB7" s="25">
        <v>87.08</v>
      </c>
      <c r="DC7" s="25">
        <v>87.26</v>
      </c>
      <c r="DD7" s="25">
        <v>87.57</v>
      </c>
      <c r="DE7" s="25">
        <v>87.26</v>
      </c>
      <c r="DF7" s="25">
        <v>86.95</v>
      </c>
      <c r="DG7" s="25">
        <v>89.42</v>
      </c>
      <c r="DH7" s="25">
        <v>51.06</v>
      </c>
      <c r="DI7" s="25">
        <v>52.38</v>
      </c>
      <c r="DJ7" s="25">
        <v>53.86</v>
      </c>
      <c r="DK7" s="25">
        <v>54.67</v>
      </c>
      <c r="DL7" s="25">
        <v>55.5</v>
      </c>
      <c r="DM7" s="25">
        <v>48.55</v>
      </c>
      <c r="DN7" s="25">
        <v>49.2</v>
      </c>
      <c r="DO7" s="25">
        <v>50.01</v>
      </c>
      <c r="DP7" s="25">
        <v>50.99</v>
      </c>
      <c r="DQ7" s="25">
        <v>51.79</v>
      </c>
      <c r="DR7" s="25">
        <v>52.02</v>
      </c>
      <c r="DS7" s="25">
        <v>30.48</v>
      </c>
      <c r="DT7" s="25">
        <v>30.87</v>
      </c>
      <c r="DU7" s="25">
        <v>31.28</v>
      </c>
      <c r="DV7" s="25">
        <v>32.24</v>
      </c>
      <c r="DW7" s="25">
        <v>32.96</v>
      </c>
      <c r="DX7" s="25">
        <v>17.11</v>
      </c>
      <c r="DY7" s="25">
        <v>18.329999999999998</v>
      </c>
      <c r="DZ7" s="25">
        <v>20.27</v>
      </c>
      <c r="EA7" s="25">
        <v>21.69</v>
      </c>
      <c r="EB7" s="25">
        <v>23.19</v>
      </c>
      <c r="EC7" s="25">
        <v>25.37</v>
      </c>
      <c r="ED7" s="25">
        <v>0.25</v>
      </c>
      <c r="EE7" s="25">
        <v>0.21</v>
      </c>
      <c r="EF7" s="25">
        <v>0.08</v>
      </c>
      <c r="EG7" s="25">
        <v>0.5</v>
      </c>
      <c r="EH7" s="25">
        <v>0.25</v>
      </c>
      <c r="EI7" s="25">
        <v>0.63</v>
      </c>
      <c r="EJ7" s="25">
        <v>0.6</v>
      </c>
      <c r="EK7" s="25">
        <v>0.56000000000000005</v>
      </c>
      <c r="EL7" s="25">
        <v>0.6</v>
      </c>
      <c r="EM7" s="25">
        <v>0.53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2025-02-18T01:12:08Z</cp:lastPrinted>
  <dcterms:created xsi:type="dcterms:W3CDTF">2025-01-24T06:46:23Z</dcterms:created>
  <dcterms:modified xsi:type="dcterms:W3CDTF">2025-02-27T06:41:13Z</dcterms:modified>
  <cp:category/>
</cp:coreProperties>
</file>