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7CC3B3E-9B72-41C8-8E56-3F122DA7B3B9}" xr6:coauthVersionLast="47" xr6:coauthVersionMax="47" xr10:uidLastSave="{00000000-0000-0000-0000-000000000000}"/>
  <workbookProtection workbookAlgorithmName="SHA-512" workbookHashValue="YJ+yCSD371I1zGke5MWhh2UcFp50qnEqUcE53GCtinzQPDooQCGLe1Ms6C/SGql6KHs78EvqIB4ItmSajVJ0Dw==" workbookSaltValue="Gkaa3p9EcAuqJ3SQfy3x+g=="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H85" i="4"/>
  <c r="G85" i="4"/>
  <c r="AL10" i="4"/>
  <c r="P10" i="4"/>
  <c r="BB8" i="4"/>
  <c r="AT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<sst xmlns="http://schemas.openxmlformats.org/spreadsheetml/2006/main" count="228" uniqueCount="113">
  <si>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</si>
  <si>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</si>
  <si>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</si>
  <si>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</si>
  <si>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</si>
  <si>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</si>
  <si>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</si>
  <si>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</si>
  <si>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</si>
  <si>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</si>
  <si>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</si>
  <si>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</si>
  <si>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</si>
  <si>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</si>
  <si>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</si>
  <si>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</si>
  <si>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</si>
  <si>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</si>
  <si>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</si>
  <si>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</si>
  <si>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</si>
  <si>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</si>
  <si>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</si>
  <si>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</si>
  <si>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</si>
  <si>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</si>
  <si>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</si>
  <si>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</si>
  <si>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</si>
  <si>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</si>
  <si>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</si>
  <si>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</si>
  <si>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</si>
  <si>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</si>
  <si>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</si>
  <si>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</si>
  <si>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</si>
  <si>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</si>
  <si>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</si>
  <si>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</si>
  <si>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</si>
  <si>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</si>
  <si>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</si>
  <si>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</si>
  <si>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</si>
  <si>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</si>
  <si>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</si>
  <si>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</si>
  <si>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</si>
  <si>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</si>
  <si>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</si>
  <si>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</si>
  <si>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</si>
  <si>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</si>
  <si>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</si>
  <si>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</si>
  <si>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</si>
  <si>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</si>
  <si>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</si>
  <si>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</si>
  <si>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</si>
  <si>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</si>
  <si>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</si>
  <si>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</si>
  <si>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</si>
  <si>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</si>
  <si>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</si>
  <si>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</si>
  <si>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</si>
  <si>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</si>
  <si>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</si>
  <si>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</si>
  <si>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</si>
  <si>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</si>
  <si>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</si>
  <si>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</si>
  <si>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</si>
  <si>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</si>
  <si>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</si>
  <si>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</si>
  <si>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</si>
  <si>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</si>
  <si>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</si>
  <si>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</si>
  <si>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</si>
  <si>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</si>
  <si>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</si>
  <si>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</si>
  <si>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</si>
  <si>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</si>
  <si>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</si>
  <si>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</si>
  <si>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</si>
  <si>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</si>
  <si>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</si>
  <si>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</si>
  <si>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</si>
  <si>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</si>
  <si>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</si>
  <si>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</si>
  <si>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</si>
  <si>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</si>
  <si>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</si>
  <si>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</si>
  <si>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</si>
  <si>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</si>
  <si>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</si>
  <si>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</si>
  <si>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</si>
  <si>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</si>
  <si>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令和５年度は物価高騰対策による水道使用料の減免を行ったことから、営業収益が減少し、経常収支比率や料金回収率等に影響したが、各指標からも健全な経営ができていると言える。
　施設・管路の更新については、多額な費用がかかるため、更新が必要な箇所を的確に把握し、計画的に改良・改修工事を実施していく。
　今後も維持管理費等の経費削減に努めつつ、経営の健全性・効率化を図り、水道料金の引き上げも視野に入れながら、経営改善を進めたい。　</t>
    <rPh sb="0" eb="2">
      <t>リョウキン</t>
    </rPh>
    <rPh sb="49" eb="51">
      <t>リョウキン</t>
    </rPh>
    <rPh sb="51" eb="53">
      <t>カイシュウ</t>
    </rPh>
    <rPh sb="53" eb="54">
      <t>リツ</t>
    </rPh>
    <rPh sb="54" eb="55">
      <t>トウ</t>
    </rPh>
    <rPh sb="56" eb="58">
      <t>エイキョウ</t>
    </rPh>
    <rPh sb="62" eb="65">
      <t>カクシヒョウ</t>
    </rPh>
    <rPh sb="68" eb="70">
      <t>ケンゼン</t>
    </rPh>
    <rPh sb="71" eb="73">
      <t>ケイエイ</t>
    </rPh>
    <rPh sb="80" eb="81">
      <t>イ</t>
    </rPh>
    <rPh sb="87" eb="89">
      <t>シセツ</t>
    </rPh>
    <rPh sb="90" eb="92">
      <t>カンロ</t>
    </rPh>
    <rPh sb="93" eb="95">
      <t>コウシン</t>
    </rPh>
    <rPh sb="101" eb="103">
      <t>タガク</t>
    </rPh>
    <rPh sb="116" eb="118">
      <t>ヒツヨウ</t>
    </rPh>
    <rPh sb="119" eb="121">
      <t>カショ</t>
    </rPh>
    <phoneticPr fontId="4"/>
  </si>
  <si>
    <t>①③⑤物価高騰対策による水道使用料の減免により料金収入が減少したため、経常収支比率・料金回収率が減少している。しかし、流動比率が示す支払能力から、経営の健全性については現時点で特段の問題はないものと考えられる。
⑤料金回収率が100％を上回っており、給水に係る費用がすべて給水収益で賄われていることがわかる。
⑦⑧毎年計画的に漏水調査・修繕を行っており、有収率は上昇している。施設利用率、有収率ともに高い数値を示しており、適切な施設規模で給水し、収益に結びついていると言える。
　　</t>
    <rPh sb="3" eb="5">
      <t>ブッカ</t>
    </rPh>
    <rPh sb="5" eb="7">
      <t>コウトウ</t>
    </rPh>
    <rPh sb="7" eb="9">
      <t>タイサク</t>
    </rPh>
    <rPh sb="12" eb="14">
      <t>スイドウ</t>
    </rPh>
    <rPh sb="14" eb="17">
      <t>シヨウリョウ</t>
    </rPh>
    <rPh sb="18" eb="20">
      <t>ゲンメン</t>
    </rPh>
    <rPh sb="23" eb="25">
      <t>リョウキン</t>
    </rPh>
    <rPh sb="25" eb="27">
      <t>シュウニュウ</t>
    </rPh>
    <rPh sb="28" eb="30">
      <t>ゲンショウ</t>
    </rPh>
    <rPh sb="35" eb="37">
      <t>ケイジョウ</t>
    </rPh>
    <rPh sb="37" eb="39">
      <t>シュウシ</t>
    </rPh>
    <rPh sb="39" eb="41">
      <t>ヒリツ</t>
    </rPh>
    <rPh sb="42" eb="44">
      <t>リョウキン</t>
    </rPh>
    <rPh sb="44" eb="46">
      <t>カイシュウ</t>
    </rPh>
    <rPh sb="46" eb="47">
      <t>リツ</t>
    </rPh>
    <rPh sb="48" eb="50">
      <t>ゲンショウ</t>
    </rPh>
    <rPh sb="107" eb="109">
      <t>リョウキン</t>
    </rPh>
    <rPh sb="109" eb="111">
      <t>カイシュウ</t>
    </rPh>
    <rPh sb="111" eb="112">
      <t>リツ</t>
    </rPh>
    <rPh sb="118" eb="120">
      <t>ウワマワ</t>
    </rPh>
    <rPh sb="125" eb="127">
      <t>キュウスイ</t>
    </rPh>
    <rPh sb="128" eb="129">
      <t>カカ</t>
    </rPh>
    <rPh sb="130" eb="132">
      <t>ヒヨウ</t>
    </rPh>
    <rPh sb="136" eb="138">
      <t>キュウスイ</t>
    </rPh>
    <rPh sb="138" eb="140">
      <t>シュウエキ</t>
    </rPh>
    <rPh sb="141" eb="142">
      <t>マカナ</t>
    </rPh>
    <rPh sb="177" eb="180">
      <t>ユウシュウリツ</t>
    </rPh>
    <rPh sb="188" eb="190">
      <t>シセツ</t>
    </rPh>
    <rPh sb="190" eb="192">
      <t>リヨウ</t>
    </rPh>
    <rPh sb="192" eb="193">
      <t>リツ</t>
    </rPh>
    <rPh sb="194" eb="197">
      <t>ユウシュウリツ</t>
    </rPh>
    <rPh sb="200" eb="201">
      <t>タカ</t>
    </rPh>
    <rPh sb="202" eb="204">
      <t>スウチ</t>
    </rPh>
    <rPh sb="205" eb="206">
      <t>シメ</t>
    </rPh>
    <rPh sb="211" eb="213">
      <t>テキセツ</t>
    </rPh>
    <rPh sb="214" eb="216">
      <t>シセツ</t>
    </rPh>
    <rPh sb="216" eb="218">
      <t>キボ</t>
    </rPh>
    <rPh sb="219" eb="221">
      <t>キュウスイ</t>
    </rPh>
    <rPh sb="223" eb="225">
      <t>シュウエキ</t>
    </rPh>
    <rPh sb="226" eb="227">
      <t>ムス</t>
    </rPh>
    <rPh sb="234" eb="235">
      <t>イ</t>
    </rPh>
    <phoneticPr fontId="4"/>
  </si>
  <si>
    <t>②平成25年度から老朽化した基幹配水管を中心に布設替工事を計画的に実施しており、管路経年化率は全国平均や類似団体平均値を大幅に下回っている。今後も継続して計画的かつ効率的な更新に取り組んでいく。</t>
    <rPh sb="29" eb="31">
      <t>ケイカク</t>
    </rPh>
    <rPh sb="31" eb="32">
      <t>テキ</t>
    </rPh>
    <rPh sb="33" eb="35">
      <t>ジッシ</t>
    </rPh>
    <rPh sb="47" eb="49">
      <t>ゼンコク</t>
    </rPh>
    <rPh sb="49" eb="51">
      <t>ヘイキン</t>
    </rPh>
    <rPh sb="52" eb="54">
      <t>ルイジ</t>
    </rPh>
    <rPh sb="54" eb="56">
      <t>ダンタイ</t>
    </rPh>
    <rPh sb="56" eb="59">
      <t>ヘイキンチ</t>
    </rPh>
    <rPh sb="60" eb="62">
      <t>オオハバ</t>
    </rPh>
    <rPh sb="63" eb="65">
      <t>シタマワ</t>
    </rPh>
    <rPh sb="70" eb="72">
      <t>コンゴ</t>
    </rPh>
    <rPh sb="73" eb="75">
      <t>ケイゾク</t>
    </rPh>
    <rPh sb="77" eb="80">
      <t>ケイカクテキ</t>
    </rPh>
    <rPh sb="82" eb="85">
      <t>コウリツテキ</t>
    </rPh>
    <rPh sb="86" eb="88">
      <t>コウシン</t>
    </rPh>
    <rPh sb="89" eb="90">
      <t>ト</t>
    </rPh>
    <rPh sb="91" eb="9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</si>
</sst>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0.57999999999999996</c:v>
                </c:pt>
                <c:pt idx="1">
                  <c:v>0.7</c:v>
                </c:pt>
                <c:pt idx="2">
                  <c:v>0.11</c:v>
                </c:pt>
                <c:pt idx="3">
                  <c:v>0.46</c:v>
                </c:pt>
                <c:pt idx="4">
                  <c:v>0.51</c:v>
                </c:pt>
              </c:numCache>
            </c:numRef>
          </c:val>
          <c:extLst>
            <c:ext xmlns:c16="http://schemas.microsoft.com/office/drawing/2014/chart" uri="{C3380CC4-5D6E-409C-BE32-E72D297353CC}">
              <c16:uniqueId val="{00000000-72F7-4F8C-8A07-668AC627B4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72F7-4F8C-8A07-668AC627B4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81.22</c:v>
                </c:pt>
                <c:pt idx="1">
                  <c:v>81.209999999999994</c:v>
                </c:pt>
                <c:pt idx="2">
                  <c:v>76.84</c:v>
                </c:pt>
                <c:pt idx="3">
                  <c:v>77.61</c:v>
                </c:pt>
                <c:pt idx="4">
                  <c:v>78.23</c:v>
                </c:pt>
              </c:numCache>
            </c:numRef>
          </c:val>
          <c:extLst>
            <c:ext xmlns:c16="http://schemas.microsoft.com/office/drawing/2014/chart" uri="{C3380CC4-5D6E-409C-BE32-E72D297353CC}">
              <c16:uniqueId val="{00000000-5D03-469A-BD9E-819BDD14D1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D03-469A-BD9E-819BDD14D1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77.5</c:v>
                </c:pt>
                <c:pt idx="1">
                  <c:v>77.38</c:v>
                </c:pt>
                <c:pt idx="2">
                  <c:v>81.52</c:v>
                </c:pt>
                <c:pt idx="3">
                  <c:v>83.7</c:v>
                </c:pt>
                <c:pt idx="4">
                  <c:v>84.85</c:v>
                </c:pt>
              </c:numCache>
            </c:numRef>
          </c:val>
          <c:extLst>
            <c:ext xmlns:c16="http://schemas.microsoft.com/office/drawing/2014/chart" uri="{C3380CC4-5D6E-409C-BE32-E72D297353CC}">
              <c16:uniqueId val="{00000000-3FB9-4796-8B78-6B19B5AB67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3FB9-4796-8B78-6B19B5AB67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108.74</c:v>
                </c:pt>
                <c:pt idx="1">
                  <c:v>114.6</c:v>
                </c:pt>
                <c:pt idx="2">
                  <c:v>101.1</c:v>
                </c:pt>
                <c:pt idx="3">
                  <c:v>116.51</c:v>
                </c:pt>
                <c:pt idx="4">
                  <c:v>113.89</c:v>
                </c:pt>
              </c:numCache>
            </c:numRef>
          </c:val>
          <c:extLst>
            <c:ext xmlns:c16="http://schemas.microsoft.com/office/drawing/2014/chart" uri="{C3380CC4-5D6E-409C-BE32-E72D297353CC}">
              <c16:uniqueId val="{00000000-36ED-459F-BDCA-4CD80C68C4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36ED-459F-BDCA-4CD80C68C4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c:v>
                </c:pt>
                <c:pt idx="1">
                  <c:v>52.78</c:v>
                </c:pt>
                <c:pt idx="2">
                  <c:v>47.04</c:v>
                </c:pt>
                <c:pt idx="3">
                  <c:v>47.81</c:v>
                </c:pt>
                <c:pt idx="4">
                  <c:v>48.76</c:v>
                </c:pt>
              </c:numCache>
            </c:numRef>
          </c:val>
          <c:extLst>
            <c:ext xmlns:c16="http://schemas.microsoft.com/office/drawing/2014/chart" uri="{C3380CC4-5D6E-409C-BE32-E72D297353CC}">
              <c16:uniqueId val="{00000000-BCBE-4B06-BBA3-B02E7F83CF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BCBE-4B06-BBA3-B02E7F83CF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1.1200000000000001</c:v>
                </c:pt>
                <c:pt idx="1">
                  <c:v>1.1100000000000001</c:v>
                </c:pt>
                <c:pt idx="2">
                  <c:v>1.28</c:v>
                </c:pt>
                <c:pt idx="3">
                  <c:v>2.08</c:v>
                </c:pt>
                <c:pt idx="4">
                  <c:v>1.84</c:v>
                </c:pt>
              </c:numCache>
            </c:numRef>
          </c:val>
          <c:extLst>
            <c:ext xmlns:c16="http://schemas.microsoft.com/office/drawing/2014/chart" uri="{C3380CC4-5D6E-409C-BE32-E72D297353CC}">
              <c16:uniqueId val="{00000000-C71F-42CA-B34A-41CB98AC7D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C71F-42CA-B34A-41CB98AC7D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E-4BD5-AF57-5ABACB511E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D0E-4BD5-AF57-5ABACB511E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595.78</c:v>
                </c:pt>
                <c:pt idx="1">
                  <c:v>560.65</c:v>
                </c:pt>
                <c:pt idx="2">
                  <c:v>653.16999999999996</c:v>
                </c:pt>
                <c:pt idx="3">
                  <c:v>442.45</c:v>
                </c:pt>
                <c:pt idx="4">
                  <c:v>628.12</c:v>
                </c:pt>
              </c:numCache>
            </c:numRef>
          </c:val>
          <c:extLst>
            <c:ext xmlns:c16="http://schemas.microsoft.com/office/drawing/2014/chart" uri="{C3380CC4-5D6E-409C-BE32-E72D297353CC}">
              <c16:uniqueId val="{00000000-00DC-4C6B-BD37-9281F34F45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00DC-4C6B-BD37-9281F34F45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444.79</c:v>
                </c:pt>
                <c:pt idx="1">
                  <c:v>600.91</c:v>
                </c:pt>
                <c:pt idx="2">
                  <c:v>751.22</c:v>
                </c:pt>
                <c:pt idx="3">
                  <c:v>745.5</c:v>
                </c:pt>
                <c:pt idx="4">
                  <c:v>773.1</c:v>
                </c:pt>
              </c:numCache>
            </c:numRef>
          </c:val>
          <c:extLst>
            <c:ext xmlns:c16="http://schemas.microsoft.com/office/drawing/2014/chart" uri="{C3380CC4-5D6E-409C-BE32-E72D297353CC}">
              <c16:uniqueId val="{00000000-A99E-4695-994B-710C19D27D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A99E-4695-994B-710C19D27D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107.37</c:v>
                </c:pt>
                <c:pt idx="1">
                  <c:v>108.61</c:v>
                </c:pt>
                <c:pt idx="2">
                  <c:v>98.73</c:v>
                </c:pt>
                <c:pt idx="3">
                  <c:v>116.9</c:v>
                </c:pt>
                <c:pt idx="4">
                  <c:v>106.92</c:v>
                </c:pt>
              </c:numCache>
            </c:numRef>
          </c:val>
          <c:extLst>
            <c:ext xmlns:c16="http://schemas.microsoft.com/office/drawing/2014/chart" uri="{C3380CC4-5D6E-409C-BE32-E72D297353CC}">
              <c16:uniqueId val="{00000000-49D4-41D6-95D1-334A7A88BD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49D4-41D6-95D1-334A7A88BD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116.73</c:v>
                </c:pt>
                <c:pt idx="1">
                  <c:v>109.22</c:v>
                </c:pt>
                <c:pt idx="2">
                  <c:v>127.3</c:v>
                </c:pt>
                <c:pt idx="3">
                  <c:v>108.53</c:v>
                </c:pt>
                <c:pt idx="4">
                  <c:v>113.79</c:v>
                </c:pt>
              </c:numCache>
            </c:numRef>
          </c:val>
          <c:extLst>
            <c:ext xmlns:c16="http://schemas.microsoft.com/office/drawing/2014/chart" uri="{C3380CC4-5D6E-409C-BE32-E72D297353CC}">
              <c16:uniqueId val="{00000000-ABBB-4161-852B-BF3D430570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ABBB-4161-852B-BF3D430570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甘楽町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12494</v>
      </c>
      <c r="AM8" s="44"/>
      <c r="AN8" s="44"/>
      <c r="AO8" s="44"/>
      <c r="AP8" s="44"/>
      <c r="AQ8" s="44"/>
      <c r="AR8" s="44"/>
      <c r="AS8" s="44"/>
      <c r="AT8" s="45">
        <f>データ!$S$6</f>
        <v>58.61</v>
      </c>
      <c r="AU8" s="46"/>
      <c r="AV8" s="46"/>
      <c r="AW8" s="46"/>
      <c r="AX8" s="46"/>
      <c r="AY8" s="46"/>
      <c r="AZ8" s="46"/>
      <c r="BA8" s="46"/>
      <c r="BB8" s="47">
        <f>データ!$T$6</f>
        <v>213.17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55.9</v>
      </c>
      <c r="J10" s="46"/>
      <c r="K10" s="46"/>
      <c r="L10" s="46"/>
      <c r="M10" s="46"/>
      <c r="N10" s="46"/>
      <c r="O10" s="80"/>
      <c r="P10" s="47">
        <f>データ!$P$6</f>
        <v>99.39</v>
      </c>
      <c r="Q10" s="47"/>
      <c r="R10" s="47"/>
      <c r="S10" s="47"/>
      <c r="T10" s="47"/>
      <c r="U10" s="47"/>
      <c r="V10" s="47"/>
      <c r="W10" s="44">
        <f>データ!$Q$6</f>
        <v>2288</v>
      </c>
      <c r="X10" s="44"/>
      <c r="Y10" s="44"/>
      <c r="Z10" s="44"/>
      <c r="AA10" s="44"/>
      <c r="AB10" s="44"/>
      <c r="AC10" s="44"/>
      <c r="AD10" s="2"/>
      <c r="AE10" s="2"/>
      <c r="AF10" s="2"/>
      <c r="AG10" s="2"/>
      <c r="AH10" s="2"/>
      <c r="AI10" s="2"/>
      <c r="AJ10" s="2"/>
      <c r="AK10" s="2"/>
      <c r="AL10" s="44">
        <f>データ!$U$6</f>
        <v>12392</v>
      </c>
      <c r="AM10" s="44"/>
      <c r="AN10" s="44"/>
      <c r="AO10" s="44"/>
      <c r="AP10" s="44"/>
      <c r="AQ10" s="44"/>
      <c r="AR10" s="44"/>
      <c r="AS10" s="44"/>
      <c r="AT10" s="45">
        <f>データ!$V$6</f>
        <v>21.4</v>
      </c>
      <c r="AU10" s="46"/>
      <c r="AV10" s="46"/>
      <c r="AW10" s="46"/>
      <c r="AX10" s="46"/>
      <c r="AY10" s="46"/>
      <c r="AZ10" s="46"/>
      <c r="BA10" s="46"/>
      <c r="BB10" s="47">
        <f>データ!$W$6</f>
        <v>579.07000000000005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qjHJX1YQD/fUbLJh2JyxLcALneE400N8RzkvoglI/l1SJ9CIkDXvsHb1DVKe8n4FE+NgskSeZDI+JExuu4FFw==" saltValue="qjzgfT2FBwagXmOL/ltI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103845</v>
      </c>
      <c r="D6" s="20">
        <f t="shared" si="3"/>
        <v>46</v>
      </c>
      <c r="E6" s="20">
        <f t="shared" si="3"/>
        <v>1</v>
      </c>
      <c r="F6" s="20">
        <f t="shared" si="3"/>
        <v>0</v>
      </c>
      <c r="G6" s="20">
        <f t="shared" si="3"/>
        <v>1</v>
      </c>
      <c r="H6" s="20" t="str">
        <f t="shared" si="3"/>
        <v>群馬県　甘楽町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55.9</v>
      </c>
      <c r="P6" s="21">
        <f t="shared" si="3"/>
        <v>99.39</v>
      </c>
      <c r="Q6" s="21">
        <f t="shared" si="3"/>
        <v>2288</v>
      </c>
      <c r="R6" s="21">
        <f t="shared" si="3"/>
        <v>12494</v>
      </c>
      <c r="S6" s="21">
        <f t="shared" si="3"/>
        <v>58.61</v>
      </c>
      <c r="T6" s="21">
        <f t="shared" si="3"/>
        <v>213.17</v>
      </c>
      <c r="U6" s="21">
        <f t="shared" si="3"/>
        <v>12392</v>
      </c>
      <c r="V6" s="21">
        <f t="shared" si="3"/>
        <v>21.4</v>
      </c>
      <c r="W6" s="21">
        <f t="shared" si="3"/>
        <v>579.07000000000005</v>
      </c>
      <c r="X6" s="22">
        <f>IF(X7="",NA(),X7)</f>
        <v>108.74</v>
      </c>
      <c r="Y6" s="22">
        <f t="shared" ref="Y6:AG6" si="4">IF(Y7="",NA(),Y7)</f>
        <v>114.6</v>
      </c>
      <c r="Z6" s="22">
        <f t="shared" si="4"/>
        <v>101.1</v>
      </c>
      <c r="AA6" s="22">
        <f t="shared" si="4"/>
        <v>116.51</v>
      </c>
      <c r="AB6" s="22">
        <f t="shared" si="4"/>
        <v>113.89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595.78</v>
      </c>
      <c r="AU6" s="22">
        <f t="shared" ref="AU6:BC6" si="6">IF(AU7="",NA(),AU7)</f>
        <v>560.65</v>
      </c>
      <c r="AV6" s="22">
        <f t="shared" si="6"/>
        <v>653.16999999999996</v>
      </c>
      <c r="AW6" s="22">
        <f t="shared" si="6"/>
        <v>442.45</v>
      </c>
      <c r="AX6" s="22">
        <f t="shared" si="6"/>
        <v>628.12</v>
      </c>
      <c r="AY6" s="22">
        <f t="shared" si="6"/>
        <v>362.93</v>
      </c>
      <c r="AZ6" s="22">
        <f t="shared" si="6"/>
        <v>371.81</v>
      </c>
      <c r="BA6" s="22">
        <f t="shared" si="6"/>
        <v>384.23</v>
      </c>
      <c r="BB6" s="22">
        <f t="shared" si="6"/>
        <v>364.3</v>
      </c>
      <c r="BC6" s="22">
        <f t="shared" si="6"/>
        <v>378.87</v>
      </c>
      <c r="BD6" s="21" t="str">
        <f>IF(BD7="","",IF(BD7="-","【-】","【"&amp;SUBSTITUTE(TEXT(BD7,"#,##0.00"),"-","△")&amp;"】"))</f>
        <v>【243.36】</v>
      </c>
      <c r="BE6" s="22">
        <f>IF(BE7="",NA(),BE7)</f>
        <v>444.79</v>
      </c>
      <c r="BF6" s="22">
        <f t="shared" ref="BF6:BN6" si="7">IF(BF7="",NA(),BF7)</f>
        <v>600.91</v>
      </c>
      <c r="BG6" s="22">
        <f t="shared" si="7"/>
        <v>751.22</v>
      </c>
      <c r="BH6" s="22">
        <f t="shared" si="7"/>
        <v>745.5</v>
      </c>
      <c r="BI6" s="22">
        <f t="shared" si="7"/>
        <v>773.1</v>
      </c>
      <c r="BJ6" s="22">
        <f t="shared" si="7"/>
        <v>439.05</v>
      </c>
      <c r="BK6" s="22">
        <f t="shared" si="7"/>
        <v>465.85</v>
      </c>
      <c r="BL6" s="22">
        <f t="shared" si="7"/>
        <v>439.43</v>
      </c>
      <c r="BM6" s="22">
        <f t="shared" si="7"/>
        <v>438.41</v>
      </c>
      <c r="BN6" s="22">
        <f t="shared" si="7"/>
        <v>430.23</v>
      </c>
      <c r="BO6" s="21" t="str">
        <f>IF(BO7="","",IF(BO7="-","【-】","【"&amp;SUBSTITUTE(TEXT(BO7,"#,##0.00"),"-","△")&amp;"】"))</f>
        <v>【265.93】</v>
      </c>
      <c r="BP6" s="22">
        <f>IF(BP7="",NA(),BP7)</f>
        <v>107.37</v>
      </c>
      <c r="BQ6" s="22">
        <f t="shared" ref="BQ6:BY6" si="8">IF(BQ7="",NA(),BQ7)</f>
        <v>108.61</v>
      </c>
      <c r="BR6" s="22">
        <f t="shared" si="8"/>
        <v>98.73</v>
      </c>
      <c r="BS6" s="22">
        <f t="shared" si="8"/>
        <v>116.9</v>
      </c>
      <c r="BT6" s="22">
        <f t="shared" si="8"/>
        <v>106.92</v>
      </c>
      <c r="BU6" s="22">
        <f t="shared" si="8"/>
        <v>95.26</v>
      </c>
      <c r="BV6" s="22">
        <f t="shared" si="8"/>
        <v>92.39</v>
      </c>
      <c r="BW6" s="22">
        <f t="shared" si="8"/>
        <v>94.41</v>
      </c>
      <c r="BX6" s="22">
        <f t="shared" si="8"/>
        <v>90.96</v>
      </c>
      <c r="BY6" s="22">
        <f t="shared" si="8"/>
        <v>90.66</v>
      </c>
      <c r="BZ6" s="21" t="str">
        <f>IF(BZ7="","",IF(BZ7="-","【-】","【"&amp;SUBSTITUTE(TEXT(BZ7,"#,##0.00"),"-","△")&amp;"】"))</f>
        <v>【97.82】</v>
      </c>
      <c r="CA6" s="22">
        <f>IF(CA7="",NA(),CA7)</f>
        <v>116.73</v>
      </c>
      <c r="CB6" s="22">
        <f t="shared" ref="CB6:CJ6" si="9">IF(CB7="",NA(),CB7)</f>
        <v>109.22</v>
      </c>
      <c r="CC6" s="22">
        <f t="shared" si="9"/>
        <v>127.3</v>
      </c>
      <c r="CD6" s="22">
        <f t="shared" si="9"/>
        <v>108.53</v>
      </c>
      <c r="CE6" s="22">
        <f t="shared" si="9"/>
        <v>113.79</v>
      </c>
      <c r="CF6" s="22">
        <f t="shared" si="9"/>
        <v>192.82</v>
      </c>
      <c r="CG6" s="22">
        <f t="shared" si="9"/>
        <v>192.98</v>
      </c>
      <c r="CH6" s="22">
        <f t="shared" si="9"/>
        <v>192.13</v>
      </c>
      <c r="CI6" s="22">
        <f t="shared" si="9"/>
        <v>197.04</v>
      </c>
      <c r="CJ6" s="22">
        <f t="shared" si="9"/>
        <v>199.33</v>
      </c>
      <c r="CK6" s="21" t="str">
        <f>IF(CK7="","",IF(CK7="-","【-】","【"&amp;SUBSTITUTE(TEXT(CK7,"#,##0.00"),"-","△")&amp;"】"))</f>
        <v>【177.56】</v>
      </c>
      <c r="CL6" s="22">
        <f>IF(CL7="",NA(),CL7)</f>
        <v>81.22</v>
      </c>
      <c r="CM6" s="22">
        <f t="shared" ref="CM6:CU6" si="10">IF(CM7="",NA(),CM7)</f>
        <v>81.209999999999994</v>
      </c>
      <c r="CN6" s="22">
        <f t="shared" si="10"/>
        <v>76.84</v>
      </c>
      <c r="CO6" s="22">
        <f t="shared" si="10"/>
        <v>77.61</v>
      </c>
      <c r="CP6" s="22">
        <f t="shared" si="10"/>
        <v>78.23</v>
      </c>
      <c r="CQ6" s="22">
        <f t="shared" si="10"/>
        <v>54.05</v>
      </c>
      <c r="CR6" s="22">
        <f t="shared" si="10"/>
        <v>54.43</v>
      </c>
      <c r="CS6" s="22">
        <f t="shared" si="10"/>
        <v>53.87</v>
      </c>
      <c r="CT6" s="22">
        <f t="shared" si="10"/>
        <v>54.49</v>
      </c>
      <c r="CU6" s="22">
        <f t="shared" si="10"/>
        <v>54.8</v>
      </c>
      <c r="CV6" s="21" t="str">
        <f>IF(CV7="","",IF(CV7="-","【-】","【"&amp;SUBSTITUTE(TEXT(CV7,"#,##0.00"),"-","△")&amp;"】"))</f>
        <v>【59.81】</v>
      </c>
      <c r="CW6" s="22">
        <f>IF(CW7="",NA(),CW7)</f>
        <v>77.5</v>
      </c>
      <c r="CX6" s="22">
        <f t="shared" ref="CX6:DF6" si="11">IF(CX7="",NA(),CX7)</f>
        <v>77.38</v>
      </c>
      <c r="CY6" s="22">
        <f t="shared" si="11"/>
        <v>81.52</v>
      </c>
      <c r="CZ6" s="22">
        <f t="shared" si="11"/>
        <v>83.7</v>
      </c>
      <c r="DA6" s="22">
        <f t="shared" si="11"/>
        <v>84.85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52</v>
      </c>
      <c r="DI6" s="22">
        <f t="shared" ref="DI6:DQ6" si="12">IF(DI7="",NA(),DI7)</f>
        <v>52.78</v>
      </c>
      <c r="DJ6" s="22">
        <f t="shared" si="12"/>
        <v>47.04</v>
      </c>
      <c r="DK6" s="22">
        <f t="shared" si="12"/>
        <v>47.81</v>
      </c>
      <c r="DL6" s="22">
        <f t="shared" si="12"/>
        <v>48.76</v>
      </c>
      <c r="DM6" s="22">
        <f t="shared" si="12"/>
        <v>49.12</v>
      </c>
      <c r="DN6" s="22">
        <f t="shared" si="12"/>
        <v>49.39</v>
      </c>
      <c r="DO6" s="22">
        <f t="shared" si="12"/>
        <v>50.75</v>
      </c>
      <c r="DP6" s="22">
        <f t="shared" si="12"/>
        <v>51.72</v>
      </c>
      <c r="DQ6" s="22">
        <f t="shared" si="12"/>
        <v>52.27</v>
      </c>
      <c r="DR6" s="21" t="str">
        <f>IF(DR7="","",IF(DR7="-","【-】","【"&amp;SUBSTITUTE(TEXT(DR7,"#,##0.00"),"-","△")&amp;"】"))</f>
        <v>【52.02】</v>
      </c>
      <c r="DS6" s="22">
        <f>IF(DS7="",NA(),DS7)</f>
        <v>1.1200000000000001</v>
      </c>
      <c r="DT6" s="22">
        <f t="shared" ref="DT6:EB6" si="13">IF(DT7="",NA(),DT7)</f>
        <v>1.1100000000000001</v>
      </c>
      <c r="DU6" s="22">
        <f t="shared" si="13"/>
        <v>1.28</v>
      </c>
      <c r="DV6" s="22">
        <f t="shared" si="13"/>
        <v>2.08</v>
      </c>
      <c r="DW6" s="22">
        <f t="shared" si="13"/>
        <v>1.84</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0.57999999999999996</v>
      </c>
      <c r="EE6" s="22">
        <f t="shared" ref="EE6:EM6" si="14">IF(EE7="",NA(),EE7)</f>
        <v>0.7</v>
      </c>
      <c r="EF6" s="22">
        <f t="shared" si="14"/>
        <v>0.11</v>
      </c>
      <c r="EG6" s="22">
        <f t="shared" si="14"/>
        <v>0.46</v>
      </c>
      <c r="EH6" s="22">
        <f t="shared" si="14"/>
        <v>0.51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103845</v>
      </c>
      <c r="D7" s="24">
        <v>46</v>
      </c>
      <c r="E7" s="24">
        <v>1</v>
      </c>
      <c r="F7" s="24">
        <v>0</v>
      </c>
      <c r="G7" s="24">
        <v>1</v>
      </c>
      <c r="H7" s="24" t="s">
        <v>93</v>
      </c>
      <c r="I7" s="24" t="s">
        <v>94</v>
      </c>
      <c r="J7" s="24" t="s">
        <v>95</v>
      </c>
      <c r="K7" s="24" t="s">
        <v>96</v>
      </c>
      <c r="L7" s="24" t="s">
        <v>97</v>
      </c>
      <c r="M7" s="24" t="s">
        <v>98</v>
      </c>
      <c r="N7" s="25" t="s">
        <v>99</v>
      </c>
      <c r="O7" s="25">
        <v>55.9</v>
      </c>
      <c r="P7" s="25">
        <v>99.39</v>
      </c>
      <c r="Q7" s="25">
        <v>2288</v>
      </c>
      <c r="R7" s="25">
        <v>12494</v>
      </c>
      <c r="S7" s="25">
        <v>58.61</v>
      </c>
      <c r="T7" s="25">
        <v>213.17</v>
      </c>
      <c r="U7" s="25">
        <v>12392</v>
      </c>
      <c r="V7" s="25">
        <v>21.4</v>
      </c>
      <c r="W7" s="25">
        <v>579.07000000000005</v>
      </c>
      <c r="X7" s="25">
        <v>108.74</v>
      </c>
      <c r="Y7" s="25">
        <v>114.6</v>
      </c>
      <c r="Z7" s="25">
        <v>101.1</v>
      </c>
      <c r="AA7" s="25">
        <v>116.51</v>
      </c>
      <c r="AB7" s="25">
        <v>113.89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595.78</v>
      </c>
      <c r="AU7" s="25">
        <v>560.65</v>
      </c>
      <c r="AV7" s="25">
        <v>653.16999999999996</v>
      </c>
      <c r="AW7" s="25">
        <v>442.45</v>
      </c>
      <c r="AX7" s="25">
        <v>628.12</v>
      </c>
      <c r="AY7" s="25">
        <v>362.93</v>
      </c>
      <c r="AZ7" s="25">
        <v>371.81</v>
      </c>
      <c r="BA7" s="25">
        <v>384.23</v>
      </c>
      <c r="BB7" s="25">
        <v>364.3</v>
      </c>
      <c r="BC7" s="25">
        <v>378.87</v>
      </c>
      <c r="BD7" s="25">
        <v>243.36</v>
      </c>
      <c r="BE7" s="25">
        <v>444.79</v>
      </c>
      <c r="BF7" s="25">
        <v>600.91</v>
      </c>
      <c r="BG7" s="25">
        <v>751.22</v>
      </c>
      <c r="BH7" s="25">
        <v>745.5</v>
      </c>
      <c r="BI7" s="25">
        <v>773.1</v>
      </c>
      <c r="BJ7" s="25">
        <v>439.05</v>
      </c>
      <c r="BK7" s="25">
        <v>465.85</v>
      </c>
      <c r="BL7" s="25">
        <v>439.43</v>
      </c>
      <c r="BM7" s="25">
        <v>438.41</v>
      </c>
      <c r="BN7" s="25">
        <v>430.23</v>
      </c>
      <c r="BO7" s="25">
        <v>265.93</v>
      </c>
      <c r="BP7" s="25">
        <v>107.37</v>
      </c>
      <c r="BQ7" s="25">
        <v>108.61</v>
      </c>
      <c r="BR7" s="25">
        <v>98.73</v>
      </c>
      <c r="BS7" s="25">
        <v>116.9</v>
      </c>
      <c r="BT7" s="25">
        <v>106.92</v>
      </c>
      <c r="BU7" s="25">
        <v>95.26</v>
      </c>
      <c r="BV7" s="25">
        <v>92.39</v>
      </c>
      <c r="BW7" s="25">
        <v>94.41</v>
      </c>
      <c r="BX7" s="25">
        <v>90.96</v>
      </c>
      <c r="BY7" s="25">
        <v>90.66</v>
      </c>
      <c r="BZ7" s="25">
        <v>97.82</v>
      </c>
      <c r="CA7" s="25">
        <v>116.73</v>
      </c>
      <c r="CB7" s="25">
        <v>109.22</v>
      </c>
      <c r="CC7" s="25">
        <v>127.3</v>
      </c>
      <c r="CD7" s="25">
        <v>108.53</v>
      </c>
      <c r="CE7" s="25">
        <v>113.79</v>
      </c>
      <c r="CF7" s="25">
        <v>192.82</v>
      </c>
      <c r="CG7" s="25">
        <v>192.98</v>
      </c>
      <c r="CH7" s="25">
        <v>192.13</v>
      </c>
      <c r="CI7" s="25">
        <v>197.04</v>
      </c>
      <c r="CJ7" s="25">
        <v>199.33</v>
      </c>
      <c r="CK7" s="25">
        <v>177.56</v>
      </c>
      <c r="CL7" s="25">
        <v>81.22</v>
      </c>
      <c r="CM7" s="25">
        <v>81.209999999999994</v>
      </c>
      <c r="CN7" s="25">
        <v>76.84</v>
      </c>
      <c r="CO7" s="25">
        <v>77.61</v>
      </c>
      <c r="CP7" s="25">
        <v>78.23</v>
      </c>
      <c r="CQ7" s="25">
        <v>54.05</v>
      </c>
      <c r="CR7" s="25">
        <v>54.43</v>
      </c>
      <c r="CS7" s="25">
        <v>53.87</v>
      </c>
      <c r="CT7" s="25">
        <v>54.49</v>
      </c>
      <c r="CU7" s="25">
        <v>54.8</v>
      </c>
      <c r="CV7" s="25">
        <v>59.81</v>
      </c>
      <c r="CW7" s="25">
        <v>77.5</v>
      </c>
      <c r="CX7" s="25">
        <v>77.38</v>
      </c>
      <c r="CY7" s="25">
        <v>81.52</v>
      </c>
      <c r="CZ7" s="25">
        <v>83.7</v>
      </c>
      <c r="DA7" s="25">
        <v>84.85</v>
      </c>
      <c r="DB7" s="25">
        <v>80.510000000000005</v>
      </c>
      <c r="DC7" s="25">
        <v>79.44</v>
      </c>
      <c r="DD7" s="25">
        <v>79.489999999999995</v>
      </c>
      <c r="DE7" s="25">
        <v>78.8</v>
      </c>
      <c r="DF7" s="25">
        <v>77.98</v>
      </c>
      <c r="DG7" s="25">
        <v>89.42</v>
      </c>
      <c r="DH7" s="25">
        <v>52</v>
      </c>
      <c r="DI7" s="25">
        <v>52.78</v>
      </c>
      <c r="DJ7" s="25">
        <v>47.04</v>
      </c>
      <c r="DK7" s="25">
        <v>47.81</v>
      </c>
      <c r="DL7" s="25">
        <v>48.76</v>
      </c>
      <c r="DM7" s="25">
        <v>49.12</v>
      </c>
      <c r="DN7" s="25">
        <v>49.39</v>
      </c>
      <c r="DO7" s="25">
        <v>50.75</v>
      </c>
      <c r="DP7" s="25">
        <v>51.72</v>
      </c>
      <c r="DQ7" s="25">
        <v>52.27</v>
      </c>
      <c r="DR7" s="25">
        <v>52.02</v>
      </c>
      <c r="DS7" s="25">
        <v>1.1200000000000001</v>
      </c>
      <c r="DT7" s="25">
        <v>1.1100000000000001</v>
      </c>
      <c r="DU7" s="25">
        <v>1.28</v>
      </c>
      <c r="DV7" s="25">
        <v>2.08</v>
      </c>
      <c r="DW7" s="25">
        <v>1.84</v>
      </c>
      <c r="DX7" s="25">
        <v>16.760000000000002</v>
      </c>
      <c r="DY7" s="25">
        <v>18.57</v>
      </c>
      <c r="DZ7" s="25">
        <v>21.14</v>
      </c>
      <c r="EA7" s="25">
        <v>22.12</v>
      </c>
      <c r="EB7" s="25">
        <v>25.67</v>
      </c>
      <c r="EC7" s="25">
        <v>25.37</v>
      </c>
      <c r="ED7" s="25">
        <v>0.57999999999999996</v>
      </c>
      <c r="EE7" s="25">
        <v>0.7</v>
      </c>
      <c r="EF7" s="25">
        <v>0.11</v>
      </c>
      <c r="EG7" s="25">
        <v>0.46</v>
      </c>
      <c r="EH7" s="25">
        <v>0.51</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2025-02-04T00:08:49Z</cp:lastPrinted>
  <dcterms:created xsi:type="dcterms:W3CDTF">2025-01-24T06:46:28Z</dcterms:created>
  <dcterms:modified xsi:type="dcterms:W3CDTF">2025-02-27T06:55:56Z</dcterms:modified>
  <cp:category/>
</cp:coreProperties>
</file>