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84979BE-F9B6-48C5-B58D-2B9A93083EB5}" xr6:coauthVersionLast="47" xr6:coauthVersionMax="47" xr10:uidLastSave="{00000000-0000-0000-0000-000000000000}"/>
  <workbookProtection workbookAlgorithmName="SHA-512" workbookHashValue="Ep4vvyKpoE2e1aTfh6rASRoYqaIeNmQHMj6iQwTGUBFnnrzRXhMbJMhR/1fBGT5z5seEqTpsCy3PLExZzbVW2A==" workbookSaltValue="F2EyHDhxTjLMDDRQqqkPwA=="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H85" i="4"/>
  <c r="G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<sst xmlns="http://schemas.openxmlformats.org/spreadsheetml/2006/main" count="228" uniqueCount="113">
  <si>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</si>
  <si>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</si>
  <si>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</si>
  <si>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</si>
  <si>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</si>
  <si>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</si>
  <si>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</si>
  <si>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</si>
  <si>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</si>
  <si>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</si>
  <si>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</si>
  <si>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</si>
  <si>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</si>
  <si>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</si>
  <si>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</si>
  <si>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</si>
  <si>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</si>
  <si>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</si>
  <si>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</si>
  <si>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</si>
  <si>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</si>
  <si>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</si>
  <si>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</si>
  <si>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</si>
  <si>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</si>
  <si>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</si>
  <si>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</si>
  <si>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</si>
  <si>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</si>
  <si>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</si>
  <si>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</si>
  <si>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</si>
  <si>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</si>
  <si>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</si>
  <si>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</si>
  <si>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</si>
  <si>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</si>
  <si>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</si>
  <si>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</si>
  <si>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</si>
  <si>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</si>
  <si>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</si>
  <si>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</si>
  <si>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</si>
  <si>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</si>
  <si>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</si>
  <si>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</si>
  <si>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</si>
  <si>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</si>
  <si>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</si>
  <si>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</si>
  <si>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</si>
  <si>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</si>
  <si>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</si>
  <si>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</si>
  <si>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</si>
  <si>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</si>
  <si>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</si>
  <si>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</si>
  <si>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</si>
  <si>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</si>
  <si>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</si>
  <si>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</si>
  <si>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</si>
  <si>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</si>
  <si>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</si>
  <si>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</si>
  <si>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</si>
  <si>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</si>
  <si>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</si>
  <si>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</si>
  <si>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</si>
  <si>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</si>
  <si>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</si>
  <si>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</si>
  <si>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</si>
  <si>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</si>
  <si>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</si>
  <si>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</si>
  <si>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</si>
  <si>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</si>
  <si>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</si>
  <si>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</si>
  <si>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</si>
  <si>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</si>
  <si>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</si>
  <si>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</si>
  <si>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</si>
  <si>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</si>
  <si>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</si>
  <si>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</si>
  <si>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</si>
  <si>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</si>
  <si>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</si>
  <si>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</si>
  <si>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</si>
  <si>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</si>
  <si>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</si>
  <si>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</si>
  <si>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</si>
  <si>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</si>
  <si>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</si>
  <si>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</si>
  <si>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</si>
  <si>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</si>
  <si>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</si>
  <si>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</si>
  <si>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</si>
  <si>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</si>
  <si>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</si>
  <si>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給水収益は、人口減少や使用者の節水傾向等により年々減少し、今後増加は見込めない状況である。
施設は老朽化等による修繕経費が増大していく傾向であり、修繕に係る費用も物価高騰の影響による値上がりが続き深刻な問題となっている。
物価高騰は町民の生活にも大きな影響を与えたため、令和５年度については３か月分の水道料金基本料の減免をおこなった。減額分については、町からの補助金で対応している。
人口減、修繕経費の増加等深刻な問題であり、今後の経営は、より一層の経費節減と効率化に努める必要がある。</t>
    <phoneticPr fontId="4"/>
  </si>
  <si>
    <t>①有形固定資産減価償却率は59.18％と老朽化が進行している。
②管路経年化率は11.89％となり、老朽化が進んでいる。
③管路更新率は0.62％で、今後も計画的に更新していく必要がある。
各施設については老朽化が進んでおり、毎年度修繕費用が大きなウエイトを占めているため、計画的な更新を進める必要がある。</t>
    <phoneticPr fontId="4"/>
  </si>
  <si>
    <r>
      <t>①経常収支比率が100％を超えているので、現時点では問題ないと考える。しかし、右肩下がりとなっているため、将来的な数値に不安が残る。
②</t>
    </r>
    <r>
      <rPr>
        <sz val="11"/>
        <rFont val="ＭＳ ゴシック"/>
        <family val="3"/>
        <charset val="128"/>
      </rPr>
      <t>累積欠損金比率は0％で欠損金が無い。
③流動比率は平均値を大きく上回っている。前年度に比べ支出が少なかったことや、償還金について新たな借り入れがなく順調に返済できているためだと思われる。
④企業債残高対給水収益比率は類似団体と比較して95.60%と低くなっている。企業債残高が少なく、企業債に頼らない設備投資を行っている｡
⑤料金回収率について、前年度より減少している。物価高騰対策として、前年度は基本料の減免を１ケ月分おこない、今年度は３ケ月分の減免をおこなったことにより、水道料金の収入が減少したことによる。
⑥給水原価は全国平均より低く、費用の抑制など効率的な経営に努めている。新たな設備投資は難しく今後の課題である。
⑦施設利用率は使用量の減少</t>
    </r>
    <r>
      <rPr>
        <sz val="11"/>
        <color theme="1"/>
        <rFont val="ＭＳ ゴシック"/>
        <family val="3"/>
        <charset val="128"/>
      </rPr>
      <t xml:space="preserve">等により36.07％と低水準となっており、統廃合や施設規模の見直し等改善する必要がある。
⑧有収率は減少傾向にある。水道管の老朽化による漏水修理等が今後の課題である。
施設の能力は以前と同じだが、人口が減少しているため施設利用率が類似団体平均値より下回っている。このため、施設の統廃合・ダウンサイジング等をおこなっていかなければならない。
</t>
    </r>
    <rPh sb="97" eb="98">
      <t>オオ</t>
    </rPh>
    <rPh sb="107" eb="110">
      <t>ゼンネンド</t>
    </rPh>
    <rPh sb="111" eb="112">
      <t>クラ</t>
    </rPh>
    <rPh sb="113" eb="115">
      <t>シシュツ</t>
    </rPh>
    <rPh sb="116" eb="117">
      <t>スク</t>
    </rPh>
    <rPh sb="125" eb="128">
      <t>ショウカンキン</t>
    </rPh>
    <rPh sb="132" eb="133">
      <t>アラ</t>
    </rPh>
    <rPh sb="135" eb="136">
      <t>カ</t>
    </rPh>
    <rPh sb="137" eb="138">
      <t>イ</t>
    </rPh>
    <rPh sb="142" eb="144">
      <t>ジュンチョウ</t>
    </rPh>
    <rPh sb="145" eb="147">
      <t>ヘンサイ</t>
    </rPh>
    <rPh sb="156" eb="157">
      <t>オモ</t>
    </rPh>
    <rPh sb="465" eb="467">
      <t>ケイコウスイドウリョウキンシュウニュウゲンショウ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</si>
</sst>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0.45</c:v>
                </c:pt>
                <c:pt idx="2">
                  <c:v>0.64</c:v>
                </c:pt>
                <c:pt idx="3">
                  <c:v>0.49</c:v>
                </c:pt>
                <c:pt idx="4">
                  <c:v>0.62</c:v>
                </c:pt>
              </c:numCache>
            </c:numRef>
          </c:val>
          <c:extLst>
            <c:ext xmlns:c16="http://schemas.microsoft.com/office/drawing/2014/chart" uri="{C3380CC4-5D6E-409C-BE32-E72D297353CC}">
              <c16:uniqueId val="{00000000-4A15-47B0-A534-DB649D5F50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4A15-47B0-A534-DB649D5F50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125.89</c:v>
                </c:pt>
                <c:pt idx="1">
                  <c:v>125.33</c:v>
                </c:pt>
                <c:pt idx="2">
                  <c:v>121.48</c:v>
                </c:pt>
                <c:pt idx="3">
                  <c:v>116.71</c:v>
                </c:pt>
                <c:pt idx="4">
                  <c:v>116.02</c:v>
                </c:pt>
              </c:numCache>
            </c:numRef>
          </c:val>
          <c:extLst>
            <c:ext xmlns:c16="http://schemas.microsoft.com/office/drawing/2014/chart" uri="{C3380CC4-5D6E-409C-BE32-E72D297353CC}">
              <c16:uniqueId val="{00000000-C959-4DC9-B2A1-3A8298304C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C959-4DC9-B2A1-3A8298304C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53.87</c:v>
                </c:pt>
                <c:pt idx="1">
                  <c:v>55.25</c:v>
                </c:pt>
                <c:pt idx="2">
                  <c:v>56.83</c:v>
                </c:pt>
                <c:pt idx="3">
                  <c:v>57.96</c:v>
                </c:pt>
                <c:pt idx="4">
                  <c:v>59.18</c:v>
                </c:pt>
              </c:numCache>
            </c:numRef>
          </c:val>
          <c:extLst>
            <c:ext xmlns:c16="http://schemas.microsoft.com/office/drawing/2014/chart" uri="{C3380CC4-5D6E-409C-BE32-E72D297353CC}">
              <c16:uniqueId val="{00000000-B12A-408D-8B12-18D279A4E8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12A-408D-8B12-18D279A4E8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2.21</c:v>
                </c:pt>
                <c:pt idx="1">
                  <c:v>2.63</c:v>
                </c:pt>
                <c:pt idx="2">
                  <c:v>2.33</c:v>
                </c:pt>
                <c:pt idx="3">
                  <c:v>1.18</c:v>
                </c:pt>
                <c:pt idx="4">
                  <c:v>11.89</c:v>
                </c:pt>
              </c:numCache>
            </c:numRef>
          </c:val>
          <c:extLst>
            <c:ext xmlns:c16="http://schemas.microsoft.com/office/drawing/2014/chart" uri="{C3380CC4-5D6E-409C-BE32-E72D297353CC}">
              <c16:uniqueId val="{00000000-E780-4259-AE14-EC13B9E4F4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E780-4259-AE14-EC13B9E4F4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1C-4904-AFCC-ABB0007277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41C-4904-AFCC-ABB0007277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482.08</c:v>
                </c:pt>
                <c:pt idx="1">
                  <c:v>495.33</c:v>
                </c:pt>
                <c:pt idx="2">
                  <c:v>722.75</c:v>
                </c:pt>
                <c:pt idx="3">
                  <c:v>627.07000000000005</c:v>
                </c:pt>
                <c:pt idx="4">
                  <c:v>907.68</c:v>
                </c:pt>
              </c:numCache>
            </c:numRef>
          </c:val>
          <c:extLst>
            <c:ext xmlns:c16="http://schemas.microsoft.com/office/drawing/2014/chart" uri="{C3380CC4-5D6E-409C-BE32-E72D297353CC}">
              <c16:uniqueId val="{00000000-6150-4F76-8AED-A0B95339FC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6150-4F76-8AED-A0B95339FC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166.12</c:v>
                </c:pt>
                <c:pt idx="1">
                  <c:v>145.54</c:v>
                </c:pt>
                <c:pt idx="2">
                  <c:v>125.26</c:v>
                </c:pt>
                <c:pt idx="3">
                  <c:v>108.22</c:v>
                </c:pt>
                <c:pt idx="4">
                  <c:v>95.6</c:v>
                </c:pt>
              </c:numCache>
            </c:numRef>
          </c:val>
          <c:extLst>
            <c:ext xmlns:c16="http://schemas.microsoft.com/office/drawing/2014/chart" uri="{C3380CC4-5D6E-409C-BE32-E72D297353CC}">
              <c16:uniqueId val="{00000000-93D2-435A-B8B4-DB9DAEB7CE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93D2-435A-B8B4-DB9DAEB7CE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124.77</c:v>
                </c:pt>
                <c:pt idx="1">
                  <c:v>123.92</c:v>
                </c:pt>
                <c:pt idx="2">
                  <c:v>120.02</c:v>
                </c:pt>
                <c:pt idx="3">
                  <c:v>111.3</c:v>
                </c:pt>
                <c:pt idx="4">
                  <c:v>102.1</c:v>
                </c:pt>
              </c:numCache>
            </c:numRef>
          </c:val>
          <c:extLst>
            <c:ext xmlns:c16="http://schemas.microsoft.com/office/drawing/2014/chart" uri="{C3380CC4-5D6E-409C-BE32-E72D297353CC}">
              <c16:uniqueId val="{00000000-A337-400F-9DC3-421D9AE501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337-400F-9DC3-421D9AE501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125.72</c:v>
                </c:pt>
                <c:pt idx="1">
                  <c:v>125.38</c:v>
                </c:pt>
                <c:pt idx="2">
                  <c:v>130.71</c:v>
                </c:pt>
                <c:pt idx="3">
                  <c:v>137.28</c:v>
                </c:pt>
                <c:pt idx="4">
                  <c:v>140.83000000000001</c:v>
                </c:pt>
              </c:numCache>
            </c:numRef>
          </c:val>
          <c:extLst>
            <c:ext xmlns:c16="http://schemas.microsoft.com/office/drawing/2014/chart" uri="{C3380CC4-5D6E-409C-BE32-E72D297353CC}">
              <c16:uniqueId val="{00000000-3504-41FC-B425-04B3A52F59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504-41FC-B425-04B3A52F59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37.409999999999997</c:v>
                </c:pt>
                <c:pt idx="1">
                  <c:v>37.42</c:v>
                </c:pt>
                <c:pt idx="2">
                  <c:v>35.159999999999997</c:v>
                </c:pt>
                <c:pt idx="3">
                  <c:v>35.51</c:v>
                </c:pt>
                <c:pt idx="4">
                  <c:v>36.07</c:v>
                </c:pt>
              </c:numCache>
            </c:numRef>
          </c:val>
          <c:extLst>
            <c:ext xmlns:c16="http://schemas.microsoft.com/office/drawing/2014/chart" uri="{C3380CC4-5D6E-409C-BE32-E72D297353CC}">
              <c16:uniqueId val="{00000000-5C6A-41F6-A75F-FEF54D6711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C6A-41F6-A75F-FEF54D6711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82.43</c:v>
                </c:pt>
                <c:pt idx="1">
                  <c:v>82.64</c:v>
                </c:pt>
                <c:pt idx="2">
                  <c:v>85.57</c:v>
                </c:pt>
                <c:pt idx="3">
                  <c:v>83.06</c:v>
                </c:pt>
                <c:pt idx="4">
                  <c:v>80.63</c:v>
                </c:pt>
              </c:numCache>
            </c:numRef>
          </c:val>
          <c:extLst>
            <c:ext xmlns:c16="http://schemas.microsoft.com/office/drawing/2014/chart" uri="{C3380CC4-5D6E-409C-BE32-E72D297353CC}">
              <c16:uniqueId val="{00000000-821F-4680-8385-B02BA641C0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821F-4680-8385-B02BA641C0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中之条町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14576</v>
      </c>
      <c r="AM8" s="44"/>
      <c r="AN8" s="44"/>
      <c r="AO8" s="44"/>
      <c r="AP8" s="44"/>
      <c r="AQ8" s="44"/>
      <c r="AR8" s="44"/>
      <c r="AS8" s="44"/>
      <c r="AT8" s="45">
        <f>データ!$S$6</f>
        <v>439.28</v>
      </c>
      <c r="AU8" s="46"/>
      <c r="AV8" s="46"/>
      <c r="AW8" s="46"/>
      <c r="AX8" s="46"/>
      <c r="AY8" s="46"/>
      <c r="AZ8" s="46"/>
      <c r="BA8" s="46"/>
      <c r="BB8" s="47">
        <f>データ!$T$6</f>
        <v>33.18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93.45</v>
      </c>
      <c r="J10" s="46"/>
      <c r="K10" s="46"/>
      <c r="L10" s="46"/>
      <c r="M10" s="46"/>
      <c r="N10" s="46"/>
      <c r="O10" s="80"/>
      <c r="P10" s="47">
        <f>データ!$P$6</f>
        <v>72.03</v>
      </c>
      <c r="Q10" s="47"/>
      <c r="R10" s="47"/>
      <c r="S10" s="47"/>
      <c r="T10" s="47"/>
      <c r="U10" s="47"/>
      <c r="V10" s="47"/>
      <c r="W10" s="44">
        <f>データ!$Q$6</f>
        <v>3074</v>
      </c>
      <c r="X10" s="44"/>
      <c r="Y10" s="44"/>
      <c r="Z10" s="44"/>
      <c r="AA10" s="44"/>
      <c r="AB10" s="44"/>
      <c r="AC10" s="44"/>
      <c r="AD10" s="2"/>
      <c r="AE10" s="2"/>
      <c r="AF10" s="2"/>
      <c r="AG10" s="2"/>
      <c r="AH10" s="2"/>
      <c r="AI10" s="2"/>
      <c r="AJ10" s="2"/>
      <c r="AK10" s="2"/>
      <c r="AL10" s="44">
        <f>データ!$U$6</f>
        <v>10629</v>
      </c>
      <c r="AM10" s="44"/>
      <c r="AN10" s="44"/>
      <c r="AO10" s="44"/>
      <c r="AP10" s="44"/>
      <c r="AQ10" s="44"/>
      <c r="AR10" s="44"/>
      <c r="AS10" s="44"/>
      <c r="AT10" s="45">
        <f>データ!$V$6</f>
        <v>9.83</v>
      </c>
      <c r="AU10" s="46"/>
      <c r="AV10" s="46"/>
      <c r="AW10" s="46"/>
      <c r="AX10" s="46"/>
      <c r="AY10" s="46"/>
      <c r="AZ10" s="46"/>
      <c r="BA10" s="46"/>
      <c r="BB10" s="47">
        <f>データ!$W$6</f>
        <v>1081.28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ZZryqFP2SX9TynhkJQn8xjiuJe0wzzxr0kX8fOtQbVIF79HW51+H1y+yVmO9oECkBKI/N1VkO/bmEgfrMDhg==" saltValue="L0pgwta2PGvT901aa3vd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104213</v>
      </c>
      <c r="D6" s="20">
        <f t="shared" si="3"/>
        <v>46</v>
      </c>
      <c r="E6" s="20">
        <f t="shared" si="3"/>
        <v>1</v>
      </c>
      <c r="F6" s="20">
        <f t="shared" si="3"/>
        <v>0</v>
      </c>
      <c r="G6" s="20">
        <f t="shared" si="3"/>
        <v>1</v>
      </c>
      <c r="H6" s="20" t="str">
        <f t="shared" si="3"/>
        <v>群馬県　中之条町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93.45</v>
      </c>
      <c r="P6" s="21">
        <f t="shared" si="3"/>
        <v>72.03</v>
      </c>
      <c r="Q6" s="21">
        <f t="shared" si="3"/>
        <v>3074</v>
      </c>
      <c r="R6" s="21">
        <f t="shared" si="3"/>
        <v>14576</v>
      </c>
      <c r="S6" s="21">
        <f t="shared" si="3"/>
        <v>439.28</v>
      </c>
      <c r="T6" s="21">
        <f t="shared" si="3"/>
        <v>33.18</v>
      </c>
      <c r="U6" s="21">
        <f t="shared" si="3"/>
        <v>10629</v>
      </c>
      <c r="V6" s="21">
        <f t="shared" si="3"/>
        <v>9.83</v>
      </c>
      <c r="W6" s="21">
        <f t="shared" si="3"/>
        <v>1081.28</v>
      </c>
      <c r="X6" s="22">
        <f>IF(X7="",NA(),X7)</f>
        <v>125.89</v>
      </c>
      <c r="Y6" s="22">
        <f t="shared" ref="Y6:AG6" si="4">IF(Y7="",NA(),Y7)</f>
        <v>125.33</v>
      </c>
      <c r="Z6" s="22">
        <f t="shared" si="4"/>
        <v>121.48</v>
      </c>
      <c r="AA6" s="22">
        <f t="shared" si="4"/>
        <v>116.71</v>
      </c>
      <c r="AB6" s="22">
        <f t="shared" si="4"/>
        <v>116.02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482.08</v>
      </c>
      <c r="AU6" s="22">
        <f t="shared" ref="AU6:BC6" si="6">IF(AU7="",NA(),AU7)</f>
        <v>495.33</v>
      </c>
      <c r="AV6" s="22">
        <f t="shared" si="6"/>
        <v>722.75</v>
      </c>
      <c r="AW6" s="22">
        <f t="shared" si="6"/>
        <v>627.07000000000005</v>
      </c>
      <c r="AX6" s="22">
        <f t="shared" si="6"/>
        <v>907.68</v>
      </c>
      <c r="AY6" s="22">
        <f t="shared" si="6"/>
        <v>362.93</v>
      </c>
      <c r="AZ6" s="22">
        <f t="shared" si="6"/>
        <v>371.81</v>
      </c>
      <c r="BA6" s="22">
        <f t="shared" si="6"/>
        <v>384.23</v>
      </c>
      <c r="BB6" s="22">
        <f t="shared" si="6"/>
        <v>364.3</v>
      </c>
      <c r="BC6" s="22">
        <f t="shared" si="6"/>
        <v>378.87</v>
      </c>
      <c r="BD6" s="21" t="str">
        <f>IF(BD7="","",IF(BD7="-","【-】","【"&amp;SUBSTITUTE(TEXT(BD7,"#,##0.00"),"-","△")&amp;"】"))</f>
        <v>【243.36】</v>
      </c>
      <c r="BE6" s="22">
        <f>IF(BE7="",NA(),BE7)</f>
        <v>166.12</v>
      </c>
      <c r="BF6" s="22">
        <f t="shared" ref="BF6:BN6" si="7">IF(BF7="",NA(),BF7)</f>
        <v>145.54</v>
      </c>
      <c r="BG6" s="22">
        <f t="shared" si="7"/>
        <v>125.26</v>
      </c>
      <c r="BH6" s="22">
        <f t="shared" si="7"/>
        <v>108.22</v>
      </c>
      <c r="BI6" s="22">
        <f t="shared" si="7"/>
        <v>95.6</v>
      </c>
      <c r="BJ6" s="22">
        <f t="shared" si="7"/>
        <v>439.05</v>
      </c>
      <c r="BK6" s="22">
        <f t="shared" si="7"/>
        <v>465.85</v>
      </c>
      <c r="BL6" s="22">
        <f t="shared" si="7"/>
        <v>439.43</v>
      </c>
      <c r="BM6" s="22">
        <f t="shared" si="7"/>
        <v>438.41</v>
      </c>
      <c r="BN6" s="22">
        <f t="shared" si="7"/>
        <v>430.23</v>
      </c>
      <c r="BO6" s="21" t="str">
        <f>IF(BO7="","",IF(BO7="-","【-】","【"&amp;SUBSTITUTE(TEXT(BO7,"#,##0.00"),"-","△")&amp;"】"))</f>
        <v>【265.93】</v>
      </c>
      <c r="BP6" s="22">
        <f>IF(BP7="",NA(),BP7)</f>
        <v>124.77</v>
      </c>
      <c r="BQ6" s="22">
        <f t="shared" ref="BQ6:BY6" si="8">IF(BQ7="",NA(),BQ7)</f>
        <v>123.92</v>
      </c>
      <c r="BR6" s="22">
        <f t="shared" si="8"/>
        <v>120.02</v>
      </c>
      <c r="BS6" s="22">
        <f t="shared" si="8"/>
        <v>111.3</v>
      </c>
      <c r="BT6" s="22">
        <f t="shared" si="8"/>
        <v>102.1</v>
      </c>
      <c r="BU6" s="22">
        <f t="shared" si="8"/>
        <v>95.26</v>
      </c>
      <c r="BV6" s="22">
        <f t="shared" si="8"/>
        <v>92.39</v>
      </c>
      <c r="BW6" s="22">
        <f t="shared" si="8"/>
        <v>94.41</v>
      </c>
      <c r="BX6" s="22">
        <f t="shared" si="8"/>
        <v>90.96</v>
      </c>
      <c r="BY6" s="22">
        <f t="shared" si="8"/>
        <v>90.66</v>
      </c>
      <c r="BZ6" s="21" t="str">
        <f>IF(BZ7="","",IF(BZ7="-","【-】","【"&amp;SUBSTITUTE(TEXT(BZ7,"#,##0.00"),"-","△")&amp;"】"))</f>
        <v>【97.82】</v>
      </c>
      <c r="CA6" s="22">
        <f>IF(CA7="",NA(),CA7)</f>
        <v>125.72</v>
      </c>
      <c r="CB6" s="22">
        <f t="shared" ref="CB6:CJ6" si="9">IF(CB7="",NA(),CB7)</f>
        <v>125.38</v>
      </c>
      <c r="CC6" s="22">
        <f t="shared" si="9"/>
        <v>130.71</v>
      </c>
      <c r="CD6" s="22">
        <f t="shared" si="9"/>
        <v>137.28</v>
      </c>
      <c r="CE6" s="22">
        <f t="shared" si="9"/>
        <v>140.83000000000001</v>
      </c>
      <c r="CF6" s="22">
        <f t="shared" si="9"/>
        <v>192.82</v>
      </c>
      <c r="CG6" s="22">
        <f t="shared" si="9"/>
        <v>192.98</v>
      </c>
      <c r="CH6" s="22">
        <f t="shared" si="9"/>
        <v>192.13</v>
      </c>
      <c r="CI6" s="22">
        <f t="shared" si="9"/>
        <v>197.04</v>
      </c>
      <c r="CJ6" s="22">
        <f t="shared" si="9"/>
        <v>199.33</v>
      </c>
      <c r="CK6" s="21" t="str">
        <f>IF(CK7="","",IF(CK7="-","【-】","【"&amp;SUBSTITUTE(TEXT(CK7,"#,##0.00"),"-","△")&amp;"】"))</f>
        <v>【177.56】</v>
      </c>
      <c r="CL6" s="22">
        <f>IF(CL7="",NA(),CL7)</f>
        <v>37.409999999999997</v>
      </c>
      <c r="CM6" s="22">
        <f t="shared" ref="CM6:CU6" si="10">IF(CM7="",NA(),CM7)</f>
        <v>37.42</v>
      </c>
      <c r="CN6" s="22">
        <f t="shared" si="10"/>
        <v>35.159999999999997</v>
      </c>
      <c r="CO6" s="22">
        <f t="shared" si="10"/>
        <v>35.51</v>
      </c>
      <c r="CP6" s="22">
        <f t="shared" si="10"/>
        <v>36.07</v>
      </c>
      <c r="CQ6" s="22">
        <f t="shared" si="10"/>
        <v>54.05</v>
      </c>
      <c r="CR6" s="22">
        <f t="shared" si="10"/>
        <v>54.43</v>
      </c>
      <c r="CS6" s="22">
        <f t="shared" si="10"/>
        <v>53.87</v>
      </c>
      <c r="CT6" s="22">
        <f t="shared" si="10"/>
        <v>54.49</v>
      </c>
      <c r="CU6" s="22">
        <f t="shared" si="10"/>
        <v>54.8</v>
      </c>
      <c r="CV6" s="21" t="str">
        <f>IF(CV7="","",IF(CV7="-","【-】","【"&amp;SUBSTITUTE(TEXT(CV7,"#,##0.00"),"-","△")&amp;"】"))</f>
        <v>【59.81】</v>
      </c>
      <c r="CW6" s="22">
        <f>IF(CW7="",NA(),CW7)</f>
        <v>82.43</v>
      </c>
      <c r="CX6" s="22">
        <f t="shared" ref="CX6:DF6" si="11">IF(CX7="",NA(),CX7)</f>
        <v>82.64</v>
      </c>
      <c r="CY6" s="22">
        <f t="shared" si="11"/>
        <v>85.57</v>
      </c>
      <c r="CZ6" s="22">
        <f t="shared" si="11"/>
        <v>83.06</v>
      </c>
      <c r="DA6" s="22">
        <f t="shared" si="11"/>
        <v>80.63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53.87</v>
      </c>
      <c r="DI6" s="22">
        <f t="shared" ref="DI6:DQ6" si="12">IF(DI7="",NA(),DI7)</f>
        <v>55.25</v>
      </c>
      <c r="DJ6" s="22">
        <f t="shared" si="12"/>
        <v>56.83</v>
      </c>
      <c r="DK6" s="22">
        <f t="shared" si="12"/>
        <v>57.96</v>
      </c>
      <c r="DL6" s="22">
        <f t="shared" si="12"/>
        <v>59.18</v>
      </c>
      <c r="DM6" s="22">
        <f t="shared" si="12"/>
        <v>49.12</v>
      </c>
      <c r="DN6" s="22">
        <f t="shared" si="12"/>
        <v>49.39</v>
      </c>
      <c r="DO6" s="22">
        <f t="shared" si="12"/>
        <v>50.75</v>
      </c>
      <c r="DP6" s="22">
        <f t="shared" si="12"/>
        <v>51.72</v>
      </c>
      <c r="DQ6" s="22">
        <f t="shared" si="12"/>
        <v>52.27</v>
      </c>
      <c r="DR6" s="21" t="str">
        <f>IF(DR7="","",IF(DR7="-","【-】","【"&amp;SUBSTITUTE(TEXT(DR7,"#,##0.00"),"-","△")&amp;"】"))</f>
        <v>【52.02】</v>
      </c>
      <c r="DS6" s="22">
        <f>IF(DS7="",NA(),DS7)</f>
        <v>2.21</v>
      </c>
      <c r="DT6" s="22">
        <f t="shared" ref="DT6:EB6" si="13">IF(DT7="",NA(),DT7)</f>
        <v>2.63</v>
      </c>
      <c r="DU6" s="22">
        <f t="shared" si="13"/>
        <v>2.33</v>
      </c>
      <c r="DV6" s="22">
        <f t="shared" si="13"/>
        <v>1.18</v>
      </c>
      <c r="DW6" s="22">
        <f t="shared" si="13"/>
        <v>11.89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0.31</v>
      </c>
      <c r="EE6" s="22">
        <f t="shared" ref="EE6:EM6" si="14">IF(EE7="",NA(),EE7)</f>
        <v>0.45</v>
      </c>
      <c r="EF6" s="22">
        <f t="shared" si="14"/>
        <v>0.64</v>
      </c>
      <c r="EG6" s="22">
        <f t="shared" si="14"/>
        <v>0.49</v>
      </c>
      <c r="EH6" s="22">
        <f t="shared" si="14"/>
        <v>0.62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104213</v>
      </c>
      <c r="D7" s="24">
        <v>46</v>
      </c>
      <c r="E7" s="24">
        <v>1</v>
      </c>
      <c r="F7" s="24">
        <v>0</v>
      </c>
      <c r="G7" s="24">
        <v>1</v>
      </c>
      <c r="H7" s="24" t="s">
        <v>93</v>
      </c>
      <c r="I7" s="24" t="s">
        <v>94</v>
      </c>
      <c r="J7" s="24" t="s">
        <v>95</v>
      </c>
      <c r="K7" s="24" t="s">
        <v>96</v>
      </c>
      <c r="L7" s="24" t="s">
        <v>97</v>
      </c>
      <c r="M7" s="24" t="s">
        <v>98</v>
      </c>
      <c r="N7" s="25" t="s">
        <v>99</v>
      </c>
      <c r="O7" s="25">
        <v>93.45</v>
      </c>
      <c r="P7" s="25">
        <v>72.03</v>
      </c>
      <c r="Q7" s="25">
        <v>3074</v>
      </c>
      <c r="R7" s="25">
        <v>14576</v>
      </c>
      <c r="S7" s="25">
        <v>439.28</v>
      </c>
      <c r="T7" s="25">
        <v>33.18</v>
      </c>
      <c r="U7" s="25">
        <v>10629</v>
      </c>
      <c r="V7" s="25">
        <v>9.83</v>
      </c>
      <c r="W7" s="25">
        <v>1081.28</v>
      </c>
      <c r="X7" s="25">
        <v>125.89</v>
      </c>
      <c r="Y7" s="25">
        <v>125.33</v>
      </c>
      <c r="Z7" s="25">
        <v>121.48</v>
      </c>
      <c r="AA7" s="25">
        <v>116.71</v>
      </c>
      <c r="AB7" s="25">
        <v>116.02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482.08</v>
      </c>
      <c r="AU7" s="25">
        <v>495.33</v>
      </c>
      <c r="AV7" s="25">
        <v>722.75</v>
      </c>
      <c r="AW7" s="25">
        <v>627.07000000000005</v>
      </c>
      <c r="AX7" s="25">
        <v>907.68</v>
      </c>
      <c r="AY7" s="25">
        <v>362.93</v>
      </c>
      <c r="AZ7" s="25">
        <v>371.81</v>
      </c>
      <c r="BA7" s="25">
        <v>384.23</v>
      </c>
      <c r="BB7" s="25">
        <v>364.3</v>
      </c>
      <c r="BC7" s="25">
        <v>378.87</v>
      </c>
      <c r="BD7" s="25">
        <v>243.36</v>
      </c>
      <c r="BE7" s="25">
        <v>166.12</v>
      </c>
      <c r="BF7" s="25">
        <v>145.54</v>
      </c>
      <c r="BG7" s="25">
        <v>125.26</v>
      </c>
      <c r="BH7" s="25">
        <v>108.22</v>
      </c>
      <c r="BI7" s="25">
        <v>95.6</v>
      </c>
      <c r="BJ7" s="25">
        <v>439.05</v>
      </c>
      <c r="BK7" s="25">
        <v>465.85</v>
      </c>
      <c r="BL7" s="25">
        <v>439.43</v>
      </c>
      <c r="BM7" s="25">
        <v>438.41</v>
      </c>
      <c r="BN7" s="25">
        <v>430.23</v>
      </c>
      <c r="BO7" s="25">
        <v>265.93</v>
      </c>
      <c r="BP7" s="25">
        <v>124.77</v>
      </c>
      <c r="BQ7" s="25">
        <v>123.92</v>
      </c>
      <c r="BR7" s="25">
        <v>120.02</v>
      </c>
      <c r="BS7" s="25">
        <v>111.3</v>
      </c>
      <c r="BT7" s="25">
        <v>102.1</v>
      </c>
      <c r="BU7" s="25">
        <v>95.26</v>
      </c>
      <c r="BV7" s="25">
        <v>92.39</v>
      </c>
      <c r="BW7" s="25">
        <v>94.41</v>
      </c>
      <c r="BX7" s="25">
        <v>90.96</v>
      </c>
      <c r="BY7" s="25">
        <v>90.66</v>
      </c>
      <c r="BZ7" s="25">
        <v>97.82</v>
      </c>
      <c r="CA7" s="25">
        <v>125.72</v>
      </c>
      <c r="CB7" s="25">
        <v>125.38</v>
      </c>
      <c r="CC7" s="25">
        <v>130.71</v>
      </c>
      <c r="CD7" s="25">
        <v>137.28</v>
      </c>
      <c r="CE7" s="25">
        <v>140.83000000000001</v>
      </c>
      <c r="CF7" s="25">
        <v>192.82</v>
      </c>
      <c r="CG7" s="25">
        <v>192.98</v>
      </c>
      <c r="CH7" s="25">
        <v>192.13</v>
      </c>
      <c r="CI7" s="25">
        <v>197.04</v>
      </c>
      <c r="CJ7" s="25">
        <v>199.33</v>
      </c>
      <c r="CK7" s="25">
        <v>177.56</v>
      </c>
      <c r="CL7" s="25">
        <v>37.409999999999997</v>
      </c>
      <c r="CM7" s="25">
        <v>37.42</v>
      </c>
      <c r="CN7" s="25">
        <v>35.159999999999997</v>
      </c>
      <c r="CO7" s="25">
        <v>35.51</v>
      </c>
      <c r="CP7" s="25">
        <v>36.07</v>
      </c>
      <c r="CQ7" s="25">
        <v>54.05</v>
      </c>
      <c r="CR7" s="25">
        <v>54.43</v>
      </c>
      <c r="CS7" s="25">
        <v>53.87</v>
      </c>
      <c r="CT7" s="25">
        <v>54.49</v>
      </c>
      <c r="CU7" s="25">
        <v>54.8</v>
      </c>
      <c r="CV7" s="25">
        <v>59.81</v>
      </c>
      <c r="CW7" s="25">
        <v>82.43</v>
      </c>
      <c r="CX7" s="25">
        <v>82.64</v>
      </c>
      <c r="CY7" s="25">
        <v>85.57</v>
      </c>
      <c r="CZ7" s="25">
        <v>83.06</v>
      </c>
      <c r="DA7" s="25">
        <v>80.63</v>
      </c>
      <c r="DB7" s="25">
        <v>80.510000000000005</v>
      </c>
      <c r="DC7" s="25">
        <v>79.44</v>
      </c>
      <c r="DD7" s="25">
        <v>79.489999999999995</v>
      </c>
      <c r="DE7" s="25">
        <v>78.8</v>
      </c>
      <c r="DF7" s="25">
        <v>77.98</v>
      </c>
      <c r="DG7" s="25">
        <v>89.42</v>
      </c>
      <c r="DH7" s="25">
        <v>53.87</v>
      </c>
      <c r="DI7" s="25">
        <v>55.25</v>
      </c>
      <c r="DJ7" s="25">
        <v>56.83</v>
      </c>
      <c r="DK7" s="25">
        <v>57.96</v>
      </c>
      <c r="DL7" s="25">
        <v>59.18</v>
      </c>
      <c r="DM7" s="25">
        <v>49.12</v>
      </c>
      <c r="DN7" s="25">
        <v>49.39</v>
      </c>
      <c r="DO7" s="25">
        <v>50.75</v>
      </c>
      <c r="DP7" s="25">
        <v>51.72</v>
      </c>
      <c r="DQ7" s="25">
        <v>52.27</v>
      </c>
      <c r="DR7" s="25">
        <v>52.02</v>
      </c>
      <c r="DS7" s="25">
        <v>2.21</v>
      </c>
      <c r="DT7" s="25">
        <v>2.63</v>
      </c>
      <c r="DU7" s="25">
        <v>2.33</v>
      </c>
      <c r="DV7" s="25">
        <v>1.18</v>
      </c>
      <c r="DW7" s="25">
        <v>11.89</v>
      </c>
      <c r="DX7" s="25">
        <v>16.760000000000002</v>
      </c>
      <c r="DY7" s="25">
        <v>18.57</v>
      </c>
      <c r="DZ7" s="25">
        <v>21.14</v>
      </c>
      <c r="EA7" s="25">
        <v>22.12</v>
      </c>
      <c r="EB7" s="25">
        <v>25.67</v>
      </c>
      <c r="EC7" s="25">
        <v>25.37</v>
      </c>
      <c r="ED7" s="25">
        <v>0.31</v>
      </c>
      <c r="EE7" s="25">
        <v>0.45</v>
      </c>
      <c r="EF7" s="25">
        <v>0.64</v>
      </c>
      <c r="EG7" s="25">
        <v>0.49</v>
      </c>
      <c r="EH7" s="25">
        <v>0.62</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2025-02-06T07:23:23Z</cp:lastPrinted>
  <dcterms:created xsi:type="dcterms:W3CDTF">2025-01-24T06:46:28Z</dcterms:created>
  <dcterms:modified xsi:type="dcterms:W3CDTF">2025-02-27T08:26:17Z</dcterms:modified>
  <cp:category/>
</cp:coreProperties>
</file>