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10.1.36.23\地方債係\09-公営企業\Ⅰ_公営企業決算調査\07経営比較分析表\R06（R5決算）\04_団体から\"/>
    </mc:Choice>
  </mc:AlternateContent>
  <xr:revisionPtr revIDLastSave="0" documentId="13_ncr:1_{401934FC-251A-419F-8E20-7358BF8DE6C3}" xr6:coauthVersionLast="47" xr6:coauthVersionMax="47" xr10:uidLastSave="{00000000-0000-0000-0000-000000000000}"/>
  <workbookProtection workbookAlgorithmName="SHA-512" workbookHashValue="Qd28BsiEHXzFgfIgJFMrfzN+23LZQ2DlmCrLa2bSRRZAkWMVkfLLeyRL7zSrDlSGgD5qacwQLU7FHfDfsVRSvQ==" workbookSaltValue="Vra3VFWYf/DWRIrS738+Bg==" workbookSpinCount="100000" lockStructure="1"/>
  <bookViews>
    <workbookView xWindow="-110" yWindow="-110" windowWidth="19420" windowHeight="10420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O85" i="4" s="1"/>
  <c r="EM6" i="5"/>
  <c r="EL6" i="5"/>
  <c r="EK6" i="5"/>
  <c r="EJ6" i="5"/>
  <c r="EI6" i="5"/>
  <c r="EH6" i="5"/>
  <c r="EG6" i="5"/>
  <c r="EF6" i="5"/>
  <c r="EE6" i="5"/>
  <c r="ED6" i="5"/>
  <c r="EC6" i="5"/>
  <c r="N85" i="4" s="1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F85" i="4" s="1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L10" i="4" s="1"/>
  <c r="T6" i="5"/>
  <c r="BB8" i="4" s="1"/>
  <c r="S6" i="5"/>
  <c r="AT8" i="4" s="1"/>
  <c r="R6" i="5"/>
  <c r="AL8" i="4" s="1"/>
  <c r="Q6" i="5"/>
  <c r="P6" i="5"/>
  <c r="P10" i="4" s="1"/>
  <c r="O6" i="5"/>
  <c r="N6" i="5"/>
  <c r="M6" i="5"/>
  <c r="L6" i="5"/>
  <c r="K6" i="5"/>
  <c r="P8" i="4" s="1"/>
  <c r="J6" i="5"/>
  <c r="I6" i="5"/>
  <c r="H6" i="5"/>
  <c r="B6" i="4" s="1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5" i="4"/>
  <c r="K85" i="4"/>
  <c r="J85" i="4"/>
  <c r="I85" i="4"/>
  <c r="BB10" i="4"/>
  <c r="AT10" i="4"/>
  <c r="W10" i="4"/>
  <c r="I10" i="4"/>
  <c r="B10" i="4"/>
  <c r="AD8" i="4"/>
  <c r="W8" i="4"/>
  <c r="I8" i="4"/>
  <c r="B8" i="4"/>
</calcChain>
</file>

<file path=xl/sharedStrings.xml><?xml version="1.0" encoding="utf-8"?>
<sst xmlns="http://schemas.openxmlformats.org/spreadsheetml/2006/main" count="228" uniqueCount="113">
  <si>
    <t>経営比較分析表（令和5年度決算）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</si>
  <si>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</si>
  <si>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</si>
  <si>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</si>
  <si>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</si>
  <si>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</si>
  <si>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</si>
  <si>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</si>
  <si>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</si>
  <si>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</si>
  <si>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</si>
  <si>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</si>
  <si>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</si>
  <si>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</si>
  <si>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</si>
  <si>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</si>
  <si>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</si>
  <si>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</si>
  <si>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</si>
  <si>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</si>
  <si>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</si>
  <si>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</si>
  <si>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</si>
  <si>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</si>
  <si>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</si>
  <si>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</si>
  <si>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</si>
  <si>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</si>
  <si>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</si>
  <si>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</si>
  <si>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</si>
  <si>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</si>
  <si>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</si>
  <si>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</si>
  <si>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</si>
  <si>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</si>
  <si>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</si>
  <si>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</si>
  <si>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</si>
  <si>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</si>
  <si>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</si>
  <si>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</si>
  <si>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</si>
  <si>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</si>
  <si>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</si>
  <si>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</si>
  <si>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</si>
  <si>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</si>
  <si>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</si>
  <si>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</si>
  <si>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</si>
  <si>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</si>
  <si>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</si>
  <si>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</si>
  <si>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</si>
  <si>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</si>
  <si>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</si>
  <si>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</si>
  <si>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</si>
  <si>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</si>
  <si>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</si>
  <si>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</si>
  <si>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</si>
  <si>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</si>
  <si>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</si>
  <si>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</si>
  <si>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</si>
  <si>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</si>
  <si>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</si>
  <si>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</si>
  <si>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</si>
  <si>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</si>
  <si>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</si>
  <si>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</si>
  <si>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</si>
  <si>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</si>
  <si>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</si>
  <si>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</si>
  <si>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</si>
  <si>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</si>
  <si>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</si>
  <si>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</si>
  <si>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</si>
  <si>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</si>
  <si>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</si>
  <si>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</si>
  <si>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</si>
  <si>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</si>
  <si>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</si>
  <si>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</si>
  <si>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</si>
  <si>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</si>
  <si>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</si>
  <si>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群馬県　嬬恋村</t>
  </si>
  <si>
    <t>法適用</t>
  </si>
  <si>
    <t>水道事業</t>
  </si>
  <si>
    <t>末端給水事業</t>
  </si>
  <si>
    <t>A9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</si>
  <si>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</si>
  <si>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</si>
  <si>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</si>
  <si>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</si>
  <si>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</si>
  <si>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</si>
  <si>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</si>
  <si>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</si>
  <si>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</si>
  <si>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</si>
  <si>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</si>
  <si>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</si>
  <si>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①有形固定資産減価償却率　ほぼ横ばいで推移しているが、平均値を上回っている。引き続き計画的に施設の更新に取り組みたい。
②管路経年化率　上昇してきているが、今後も更に上昇傾向で推移すると見込んでいる。
③管路更新率　平均値は上回っているが、当該年度は口径の小さな管路の更新であったため、更新距離も伸びている。</t>
    <phoneticPr fontId="4"/>
  </si>
  <si>
    <t>有収率の改善が急務。効率的な更新の方法を探り、更新とダウンサイジングの両立を図る。また制度改正により一般会計出資債についても検討を行う。
早期に経営戦略を策定し、基盤の強化を図る。</t>
    <rPh sb="0" eb="3">
      <t>ユウシュウリツ</t>
    </rPh>
    <rPh sb="4" eb="6">
      <t>カイゼン</t>
    </rPh>
    <rPh sb="7" eb="9">
      <t>キュウム</t>
    </rPh>
    <rPh sb="10" eb="13">
      <t>コウリツテキ</t>
    </rPh>
    <rPh sb="14" eb="16">
      <t>コウシン</t>
    </rPh>
    <rPh sb="17" eb="19">
      <t>ホウホウ</t>
    </rPh>
    <rPh sb="20" eb="21">
      <t>サグ</t>
    </rPh>
    <rPh sb="23" eb="25">
      <t>コウシン</t>
    </rPh>
    <rPh sb="35" eb="37">
      <t>リョウリツ</t>
    </rPh>
    <rPh sb="38" eb="39">
      <t>ハカ</t>
    </rPh>
    <rPh sb="43" eb="45">
      <t>セイド</t>
    </rPh>
    <rPh sb="45" eb="47">
      <t>カイセイ</t>
    </rPh>
    <rPh sb="50" eb="52">
      <t>イッパン</t>
    </rPh>
    <rPh sb="52" eb="54">
      <t>カイケイ</t>
    </rPh>
    <rPh sb="54" eb="56">
      <t>シュッシ</t>
    </rPh>
    <rPh sb="56" eb="57">
      <t>サイ</t>
    </rPh>
    <rPh sb="62" eb="64">
      <t>ケントウ</t>
    </rPh>
    <rPh sb="65" eb="66">
      <t>オコナ</t>
    </rPh>
    <phoneticPr fontId="4"/>
  </si>
  <si>
    <t>①経常収支比率  対前年比では給水収益が増えため上昇している。    　　
②累積欠損金比率　現状を維持したい。
③流動比率　高い値で推移。　
④企業債残高対給水収益比率　企業債残高が減っているため低下している。
⑤料金回収率　給水に係る費用は給水収益で賄われており、今後も維持したい。
⑥給水原価　横ばいで推移しているが、平均値と比較し低い。今後も適切な数値を維持したい。
⑦施設利用率　平均値を下回った。コロナの影響で別荘地、宿泊施設を中心に配水量が減少したが回復してきているが、依然として低い値。抜本的なダウンサイジングが急務。
⑧有収率　依然として低い数値であり、平均値と比較しても大きな差がある。引き続き重要課題として漏水の解消に取り組みたい。</t>
    <rPh sb="24" eb="26">
      <t>ジョウショウ</t>
    </rPh>
    <rPh sb="63" eb="64">
      <t>タカ</t>
    </rPh>
    <rPh sb="65" eb="66">
      <t>アタイ</t>
    </rPh>
    <rPh sb="67" eb="69">
      <t>スイイ</t>
    </rPh>
    <rPh sb="242" eb="244">
      <t>イゼン</t>
    </rPh>
    <rPh sb="247" eb="248">
      <t>ヒク</t>
    </rPh>
    <rPh sb="249" eb="250">
      <t>アタイ</t>
    </rPh>
    <rPh sb="251" eb="254">
      <t>バッポンテキ</t>
    </rPh>
    <rPh sb="264" eb="266">
      <t>キュウム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</si>
</sst>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R&quot;yy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0.61</c:v>
                </c:pt>
                <c:pt idx="1">
                  <c:v>0.33</c:v>
                </c:pt>
                <c:pt idx="2">
                  <c:v>0.13</c:v>
                </c:pt>
                <c:pt idx="3">
                  <c:v>0.45</c:v>
                </c:pt>
                <c:pt idx="4">
                  <c:v>0.26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F1-4ED8-8A28-1C3F8FB89B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0.81</c:v>
                </c:pt>
                <c:pt idx="1">
                  <c:v>0.38</c:v>
                </c:pt>
                <c:pt idx="2">
                  <c:v>0.51</c:v>
                </c:pt>
                <c:pt idx="3">
                  <c:v>0.35</c:v>
                </c:pt>
                <c:pt idx="4">
                  <c:v>0.31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F1-4ED8-8A28-1C3F8FB89B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42.36</c:v>
                </c:pt>
                <c:pt idx="1">
                  <c:v>35.51</c:v>
                </c:pt>
                <c:pt idx="2">
                  <c:v>33.409999999999997</c:v>
                </c:pt>
                <c:pt idx="3">
                  <c:v>36.729999999999997</c:v>
                </c:pt>
                <c:pt idx="4">
                  <c:v>36.78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A1-42ED-B1F6-8440B57FAE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41.06</c:v>
                </c:pt>
                <c:pt idx="1">
                  <c:v>39.94</c:v>
                </c:pt>
                <c:pt idx="2">
                  <c:v>40.19</c:v>
                </c:pt>
                <c:pt idx="3">
                  <c:v>41.14</c:v>
                </c:pt>
                <c:pt idx="4">
                  <c:v>41.02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A1-42ED-B1F6-8440B57FAE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37.159999999999997</c:v>
                </c:pt>
                <c:pt idx="1">
                  <c:v>34.44</c:v>
                </c:pt>
                <c:pt idx="2">
                  <c:v>39.549999999999997</c:v>
                </c:pt>
                <c:pt idx="3">
                  <c:v>39.26</c:v>
                </c:pt>
                <c:pt idx="4">
                  <c:v>38.89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03-4EE4-BE5B-16E34C50EA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72.42</c:v>
                </c:pt>
                <c:pt idx="1">
                  <c:v>69.41</c:v>
                </c:pt>
                <c:pt idx="2">
                  <c:v>71.52</c:v>
                </c:pt>
                <c:pt idx="3">
                  <c:v>70.42</c:v>
                </c:pt>
                <c:pt idx="4">
                  <c:v>69.900000000000006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03-4EE4-BE5B-16E34C50EA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133.91999999999999</c:v>
                </c:pt>
                <c:pt idx="1">
                  <c:v>137.72</c:v>
                </c:pt>
                <c:pt idx="2">
                  <c:v>127.22</c:v>
                </c:pt>
                <c:pt idx="3">
                  <c:v>122.82</c:v>
                </c:pt>
                <c:pt idx="4">
                  <c:v>127.47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C9-495A-9398-B221F6C23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108.22</c:v>
                </c:pt>
                <c:pt idx="1">
                  <c:v>114.22</c:v>
                </c:pt>
                <c:pt idx="2">
                  <c:v>108.19</c:v>
                </c:pt>
                <c:pt idx="3">
                  <c:v>106.93</c:v>
                </c:pt>
                <c:pt idx="4">
                  <c:v>109.12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C9-495A-9398-B221F6C23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67.73</c:v>
                </c:pt>
                <c:pt idx="1">
                  <c:v>67.5</c:v>
                </c:pt>
                <c:pt idx="2">
                  <c:v>67.63</c:v>
                </c:pt>
                <c:pt idx="3">
                  <c:v>68</c:v>
                </c:pt>
                <c:pt idx="4">
                  <c:v>68.62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2E-4A56-B7ED-07AA3C9B4A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52.73</c:v>
                </c:pt>
                <c:pt idx="1">
                  <c:v>53.25</c:v>
                </c:pt>
                <c:pt idx="2">
                  <c:v>53.4</c:v>
                </c:pt>
                <c:pt idx="3">
                  <c:v>52.14</c:v>
                </c:pt>
                <c:pt idx="4">
                  <c:v>53.49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2E-4A56-B7ED-07AA3C9B4A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73.09</c:v>
                </c:pt>
                <c:pt idx="1">
                  <c:v>41.57</c:v>
                </c:pt>
                <c:pt idx="2">
                  <c:v>43.13</c:v>
                </c:pt>
                <c:pt idx="3">
                  <c:v>49.11</c:v>
                </c:pt>
                <c:pt idx="4">
                  <c:v>48.96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52-4468-BD23-97DE8B3BC2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19.91</c:v>
                </c:pt>
                <c:pt idx="1">
                  <c:v>23.02</c:v>
                </c:pt>
                <c:pt idx="2">
                  <c:v>21.86</c:v>
                </c:pt>
                <c:pt idx="3">
                  <c:v>21.01</c:v>
                </c:pt>
                <c:pt idx="4">
                  <c:v>21.96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52-4468-BD23-97DE8B3BC2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C1-4D89-815B-0EAC32B32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25.29</c:v>
                </c:pt>
                <c:pt idx="1">
                  <c:v>22.71</c:v>
                </c:pt>
                <c:pt idx="2">
                  <c:v>6.17</c:v>
                </c:pt>
                <c:pt idx="3">
                  <c:v>20.41</c:v>
                </c:pt>
                <c:pt idx="4">
                  <c:v>19.420000000000002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C1-4D89-815B-0EAC32B32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1234.92</c:v>
                </c:pt>
                <c:pt idx="1">
                  <c:v>1391.12</c:v>
                </c:pt>
                <c:pt idx="2">
                  <c:v>1416.16</c:v>
                </c:pt>
                <c:pt idx="3">
                  <c:v>1475.26</c:v>
                </c:pt>
                <c:pt idx="4">
                  <c:v>1276.1500000000001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04-4F4D-9BE1-771663D96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348.88</c:v>
                </c:pt>
                <c:pt idx="1">
                  <c:v>381.07</c:v>
                </c:pt>
                <c:pt idx="2">
                  <c:v>367.4</c:v>
                </c:pt>
                <c:pt idx="3">
                  <c:v>345.42</c:v>
                </c:pt>
                <c:pt idx="4">
                  <c:v>315.60000000000002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04-4F4D-9BE1-771663D96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193.53</c:v>
                </c:pt>
                <c:pt idx="1">
                  <c:v>209.49</c:v>
                </c:pt>
                <c:pt idx="2">
                  <c:v>180.19</c:v>
                </c:pt>
                <c:pt idx="3">
                  <c:v>164.12</c:v>
                </c:pt>
                <c:pt idx="4">
                  <c:v>155.84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29-4D28-B9E4-8E2D74A21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540.38</c:v>
                </c:pt>
                <c:pt idx="1">
                  <c:v>556.47</c:v>
                </c:pt>
                <c:pt idx="2">
                  <c:v>564.99</c:v>
                </c:pt>
                <c:pt idx="3">
                  <c:v>631.39</c:v>
                </c:pt>
                <c:pt idx="4">
                  <c:v>625.11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29-4D28-B9E4-8E2D74A21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134.41</c:v>
                </c:pt>
                <c:pt idx="1">
                  <c:v>138.93</c:v>
                </c:pt>
                <c:pt idx="2">
                  <c:v>127.8</c:v>
                </c:pt>
                <c:pt idx="3">
                  <c:v>122.75</c:v>
                </c:pt>
                <c:pt idx="4">
                  <c:v>127.74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7E-4017-BB05-481D5E4A76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83.22</c:v>
                </c:pt>
                <c:pt idx="1">
                  <c:v>78.67</c:v>
                </c:pt>
                <c:pt idx="2">
                  <c:v>80.56</c:v>
                </c:pt>
                <c:pt idx="3">
                  <c:v>76.55</c:v>
                </c:pt>
                <c:pt idx="4">
                  <c:v>77.739999999999995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E-4017-BB05-481D5E4A76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183.86</c:v>
                </c:pt>
                <c:pt idx="1">
                  <c:v>201.02</c:v>
                </c:pt>
                <c:pt idx="2">
                  <c:v>209.35</c:v>
                </c:pt>
                <c:pt idx="3">
                  <c:v>207.45</c:v>
                </c:pt>
                <c:pt idx="4">
                  <c:v>207.34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B7-4212-B682-A0A2943A7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234.17</c:v>
                </c:pt>
                <c:pt idx="1">
                  <c:v>257.95</c:v>
                </c:pt>
                <c:pt idx="2">
                  <c:v>260.87</c:v>
                </c:pt>
                <c:pt idx="3">
                  <c:v>269.25</c:v>
                </c:pt>
                <c:pt idx="4">
                  <c:v>274.94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B7-4212-B682-A0A2943A7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【243.36】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【265.93】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16065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【177.56】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Normal="100" workbookViewId="0"/>
  </sheetViews>
  <sheetFormatPr defaultColWidth="2.6328125" defaultRowHeight="13" x14ac:dyDescent="0.2"/>
  <cols>
    <col min="1" max="1" width="2.6328125" customWidth="1"/>
    <col min="2" max="62" width="3.7265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30" t="s">
        <v>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</row>
    <row r="3" spans="1:78" ht="9.75" customHeight="1" x14ac:dyDescent="0.2">
      <c r="A3" s="2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</row>
    <row r="4" spans="1:78" ht="9.75" customHeight="1" x14ac:dyDescent="0.2">
      <c r="A4" s="2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31" t="str">
        <f>データ!H6</f>
        <v>群馬県　嬬恋村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2"/>
      <c r="AE6" s="32"/>
      <c r="AF6" s="32"/>
      <c r="AG6" s="3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33" t="s">
        <v>1</v>
      </c>
      <c r="C7" s="34"/>
      <c r="D7" s="34"/>
      <c r="E7" s="34"/>
      <c r="F7" s="34"/>
      <c r="G7" s="34"/>
      <c r="H7" s="34"/>
      <c r="I7" s="33" t="s">
        <v>2</v>
      </c>
      <c r="J7" s="34"/>
      <c r="K7" s="34"/>
      <c r="L7" s="34"/>
      <c r="M7" s="34"/>
      <c r="N7" s="34"/>
      <c r="O7" s="35"/>
      <c r="P7" s="36" t="s">
        <v>3</v>
      </c>
      <c r="Q7" s="36"/>
      <c r="R7" s="36"/>
      <c r="S7" s="36"/>
      <c r="T7" s="36"/>
      <c r="U7" s="36"/>
      <c r="V7" s="36"/>
      <c r="W7" s="36" t="s">
        <v>4</v>
      </c>
      <c r="X7" s="36"/>
      <c r="Y7" s="36"/>
      <c r="Z7" s="36"/>
      <c r="AA7" s="36"/>
      <c r="AB7" s="36"/>
      <c r="AC7" s="36"/>
      <c r="AD7" s="36" t="s">
        <v>5</v>
      </c>
      <c r="AE7" s="36"/>
      <c r="AF7" s="36"/>
      <c r="AG7" s="36"/>
      <c r="AH7" s="36"/>
      <c r="AI7" s="36"/>
      <c r="AJ7" s="36"/>
      <c r="AK7" s="2"/>
      <c r="AL7" s="36" t="s">
        <v>6</v>
      </c>
      <c r="AM7" s="36"/>
      <c r="AN7" s="36"/>
      <c r="AO7" s="36"/>
      <c r="AP7" s="36"/>
      <c r="AQ7" s="36"/>
      <c r="AR7" s="36"/>
      <c r="AS7" s="36"/>
      <c r="AT7" s="33" t="s">
        <v>7</v>
      </c>
      <c r="AU7" s="34"/>
      <c r="AV7" s="34"/>
      <c r="AW7" s="34"/>
      <c r="AX7" s="34"/>
      <c r="AY7" s="34"/>
      <c r="AZ7" s="34"/>
      <c r="BA7" s="34"/>
      <c r="BB7" s="36" t="s">
        <v>8</v>
      </c>
      <c r="BC7" s="36"/>
      <c r="BD7" s="36"/>
      <c r="BE7" s="36"/>
      <c r="BF7" s="36"/>
      <c r="BG7" s="36"/>
      <c r="BH7" s="36"/>
      <c r="BI7" s="36"/>
      <c r="BJ7" s="3"/>
      <c r="BK7" s="3"/>
      <c r="BL7" s="37" t="s">
        <v>9</v>
      </c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9"/>
    </row>
    <row r="8" spans="1:78" ht="18.75" customHeight="1" x14ac:dyDescent="0.2">
      <c r="A8" s="2"/>
      <c r="B8" s="40" t="str">
        <f>データ!$I$6</f>
        <v>法適用</v>
      </c>
      <c r="C8" s="41"/>
      <c r="D8" s="41"/>
      <c r="E8" s="41"/>
      <c r="F8" s="41"/>
      <c r="G8" s="41"/>
      <c r="H8" s="41"/>
      <c r="I8" s="40" t="str">
        <f>データ!$J$6</f>
        <v>水道事業</v>
      </c>
      <c r="J8" s="41"/>
      <c r="K8" s="41"/>
      <c r="L8" s="41"/>
      <c r="M8" s="41"/>
      <c r="N8" s="41"/>
      <c r="O8" s="42"/>
      <c r="P8" s="43" t="str">
        <f>データ!$K$6</f>
        <v>末端給水事業</v>
      </c>
      <c r="Q8" s="43"/>
      <c r="R8" s="43"/>
      <c r="S8" s="43"/>
      <c r="T8" s="43"/>
      <c r="U8" s="43"/>
      <c r="V8" s="43"/>
      <c r="W8" s="43" t="str">
        <f>データ!$L$6</f>
        <v>A9</v>
      </c>
      <c r="X8" s="43"/>
      <c r="Y8" s="43"/>
      <c r="Z8" s="43"/>
      <c r="AA8" s="43"/>
      <c r="AB8" s="43"/>
      <c r="AC8" s="43"/>
      <c r="AD8" s="43" t="str">
        <f>データ!$M$6</f>
        <v>非設置</v>
      </c>
      <c r="AE8" s="43"/>
      <c r="AF8" s="43"/>
      <c r="AG8" s="43"/>
      <c r="AH8" s="43"/>
      <c r="AI8" s="43"/>
      <c r="AJ8" s="43"/>
      <c r="AK8" s="2"/>
      <c r="AL8" s="44">
        <f>データ!$R$6</f>
        <v>9117</v>
      </c>
      <c r="AM8" s="44"/>
      <c r="AN8" s="44"/>
      <c r="AO8" s="44"/>
      <c r="AP8" s="44"/>
      <c r="AQ8" s="44"/>
      <c r="AR8" s="44"/>
      <c r="AS8" s="44"/>
      <c r="AT8" s="45">
        <f>データ!$S$6</f>
        <v>337.58</v>
      </c>
      <c r="AU8" s="46"/>
      <c r="AV8" s="46"/>
      <c r="AW8" s="46"/>
      <c r="AX8" s="46"/>
      <c r="AY8" s="46"/>
      <c r="AZ8" s="46"/>
      <c r="BA8" s="46"/>
      <c r="BB8" s="47">
        <f>データ!$T$6</f>
        <v>27.01</v>
      </c>
      <c r="BC8" s="47"/>
      <c r="BD8" s="47"/>
      <c r="BE8" s="47"/>
      <c r="BF8" s="47"/>
      <c r="BG8" s="47"/>
      <c r="BH8" s="47"/>
      <c r="BI8" s="47"/>
      <c r="BJ8" s="3"/>
      <c r="BK8" s="3"/>
      <c r="BL8" s="48" t="s">
        <v>10</v>
      </c>
      <c r="BM8" s="49"/>
      <c r="BN8" s="50" t="s">
        <v>11</v>
      </c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1"/>
    </row>
    <row r="9" spans="1:78" ht="18.75" customHeight="1" x14ac:dyDescent="0.2">
      <c r="A9" s="2"/>
      <c r="B9" s="33" t="s">
        <v>12</v>
      </c>
      <c r="C9" s="34"/>
      <c r="D9" s="34"/>
      <c r="E9" s="34"/>
      <c r="F9" s="34"/>
      <c r="G9" s="34"/>
      <c r="H9" s="34"/>
      <c r="I9" s="33" t="s">
        <v>13</v>
      </c>
      <c r="J9" s="34"/>
      <c r="K9" s="34"/>
      <c r="L9" s="34"/>
      <c r="M9" s="34"/>
      <c r="N9" s="34"/>
      <c r="O9" s="35"/>
      <c r="P9" s="36" t="s">
        <v>14</v>
      </c>
      <c r="Q9" s="36"/>
      <c r="R9" s="36"/>
      <c r="S9" s="36"/>
      <c r="T9" s="36"/>
      <c r="U9" s="36"/>
      <c r="V9" s="36"/>
      <c r="W9" s="36" t="s">
        <v>15</v>
      </c>
      <c r="X9" s="36"/>
      <c r="Y9" s="36"/>
      <c r="Z9" s="36"/>
      <c r="AA9" s="36"/>
      <c r="AB9" s="36"/>
      <c r="AC9" s="36"/>
      <c r="AD9" s="2"/>
      <c r="AE9" s="2"/>
      <c r="AF9" s="2"/>
      <c r="AG9" s="2"/>
      <c r="AH9" s="2"/>
      <c r="AI9" s="2"/>
      <c r="AJ9" s="2"/>
      <c r="AK9" s="2"/>
      <c r="AL9" s="36" t="s">
        <v>16</v>
      </c>
      <c r="AM9" s="36"/>
      <c r="AN9" s="36"/>
      <c r="AO9" s="36"/>
      <c r="AP9" s="36"/>
      <c r="AQ9" s="36"/>
      <c r="AR9" s="36"/>
      <c r="AS9" s="36"/>
      <c r="AT9" s="33" t="s">
        <v>17</v>
      </c>
      <c r="AU9" s="34"/>
      <c r="AV9" s="34"/>
      <c r="AW9" s="34"/>
      <c r="AX9" s="34"/>
      <c r="AY9" s="34"/>
      <c r="AZ9" s="34"/>
      <c r="BA9" s="34"/>
      <c r="BB9" s="36" t="s">
        <v>18</v>
      </c>
      <c r="BC9" s="36"/>
      <c r="BD9" s="36"/>
      <c r="BE9" s="36"/>
      <c r="BF9" s="36"/>
      <c r="BG9" s="36"/>
      <c r="BH9" s="36"/>
      <c r="BI9" s="36"/>
      <c r="BJ9" s="3"/>
      <c r="BK9" s="3"/>
      <c r="BL9" s="52" t="s">
        <v>19</v>
      </c>
      <c r="BM9" s="53"/>
      <c r="BN9" s="54" t="s">
        <v>20</v>
      </c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5"/>
    </row>
    <row r="10" spans="1:78" ht="18.75" customHeight="1" x14ac:dyDescent="0.2">
      <c r="A10" s="2"/>
      <c r="B10" s="45" t="str">
        <f>データ!$N$6</f>
        <v>-</v>
      </c>
      <c r="C10" s="46"/>
      <c r="D10" s="46"/>
      <c r="E10" s="46"/>
      <c r="F10" s="46"/>
      <c r="G10" s="46"/>
      <c r="H10" s="46"/>
      <c r="I10" s="45">
        <f>データ!$O$6</f>
        <v>86.32</v>
      </c>
      <c r="J10" s="46"/>
      <c r="K10" s="46"/>
      <c r="L10" s="46"/>
      <c r="M10" s="46"/>
      <c r="N10" s="46"/>
      <c r="O10" s="80"/>
      <c r="P10" s="47">
        <f>データ!$P$6</f>
        <v>32.01</v>
      </c>
      <c r="Q10" s="47"/>
      <c r="R10" s="47"/>
      <c r="S10" s="47"/>
      <c r="T10" s="47"/>
      <c r="U10" s="47"/>
      <c r="V10" s="47"/>
      <c r="W10" s="44">
        <f>データ!$Q$6</f>
        <v>1606</v>
      </c>
      <c r="X10" s="44"/>
      <c r="Y10" s="44"/>
      <c r="Z10" s="44"/>
      <c r="AA10" s="44"/>
      <c r="AB10" s="44"/>
      <c r="AC10" s="44"/>
      <c r="AD10" s="2"/>
      <c r="AE10" s="2"/>
      <c r="AF10" s="2"/>
      <c r="AG10" s="2"/>
      <c r="AH10" s="2"/>
      <c r="AI10" s="2"/>
      <c r="AJ10" s="2"/>
      <c r="AK10" s="2"/>
      <c r="AL10" s="44">
        <f>データ!$U$6</f>
        <v>2914</v>
      </c>
      <c r="AM10" s="44"/>
      <c r="AN10" s="44"/>
      <c r="AO10" s="44"/>
      <c r="AP10" s="44"/>
      <c r="AQ10" s="44"/>
      <c r="AR10" s="44"/>
      <c r="AS10" s="44"/>
      <c r="AT10" s="45">
        <f>データ!$V$6</f>
        <v>16</v>
      </c>
      <c r="AU10" s="46"/>
      <c r="AV10" s="46"/>
      <c r="AW10" s="46"/>
      <c r="AX10" s="46"/>
      <c r="AY10" s="46"/>
      <c r="AZ10" s="46"/>
      <c r="BA10" s="46"/>
      <c r="BB10" s="47">
        <f>データ!$W$6</f>
        <v>182.13</v>
      </c>
      <c r="BC10" s="47"/>
      <c r="BD10" s="47"/>
      <c r="BE10" s="47"/>
      <c r="BF10" s="47"/>
      <c r="BG10" s="47"/>
      <c r="BH10" s="47"/>
      <c r="BI10" s="47"/>
      <c r="BJ10" s="2"/>
      <c r="BK10" s="2"/>
      <c r="BL10" s="62" t="s">
        <v>21</v>
      </c>
      <c r="BM10" s="63"/>
      <c r="BN10" s="64" t="s">
        <v>22</v>
      </c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6" t="s">
        <v>23</v>
      </c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</row>
    <row r="14" spans="1:78" ht="13.5" customHeight="1" x14ac:dyDescent="0.2">
      <c r="A14" s="2"/>
      <c r="B14" s="68" t="s">
        <v>24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70"/>
      <c r="BK14" s="2"/>
      <c r="BL14" s="74" t="s">
        <v>25</v>
      </c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6"/>
    </row>
    <row r="15" spans="1:78" ht="13.5" customHeight="1" x14ac:dyDescent="0.2">
      <c r="A15" s="2"/>
      <c r="B15" s="71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3"/>
      <c r="BK15" s="2"/>
      <c r="BL15" s="77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9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56" t="s">
        <v>112</v>
      </c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7"/>
      <c r="BZ16" s="58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56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8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56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8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56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8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56"/>
      <c r="BM20" s="57"/>
      <c r="BN20" s="57"/>
      <c r="BO20" s="57"/>
      <c r="BP20" s="57"/>
      <c r="BQ20" s="57"/>
      <c r="BR20" s="57"/>
      <c r="BS20" s="57"/>
      <c r="BT20" s="57"/>
      <c r="BU20" s="57"/>
      <c r="BV20" s="57"/>
      <c r="BW20" s="57"/>
      <c r="BX20" s="57"/>
      <c r="BY20" s="57"/>
      <c r="BZ20" s="58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56"/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W21" s="57"/>
      <c r="BX21" s="57"/>
      <c r="BY21" s="57"/>
      <c r="BZ21" s="58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56"/>
      <c r="BM22" s="57"/>
      <c r="BN22" s="57"/>
      <c r="BO22" s="57"/>
      <c r="BP22" s="57"/>
      <c r="BQ22" s="57"/>
      <c r="BR22" s="57"/>
      <c r="BS22" s="57"/>
      <c r="BT22" s="57"/>
      <c r="BU22" s="57"/>
      <c r="BV22" s="57"/>
      <c r="BW22" s="57"/>
      <c r="BX22" s="57"/>
      <c r="BY22" s="57"/>
      <c r="BZ22" s="58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56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8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56"/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W24" s="57"/>
      <c r="BX24" s="57"/>
      <c r="BY24" s="57"/>
      <c r="BZ24" s="58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56"/>
      <c r="BM25" s="57"/>
      <c r="BN25" s="57"/>
      <c r="BO25" s="57"/>
      <c r="BP25" s="57"/>
      <c r="BQ25" s="57"/>
      <c r="BR25" s="57"/>
      <c r="BS25" s="57"/>
      <c r="BT25" s="57"/>
      <c r="BU25" s="57"/>
      <c r="BV25" s="57"/>
      <c r="BW25" s="57"/>
      <c r="BX25" s="57"/>
      <c r="BY25" s="57"/>
      <c r="BZ25" s="58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56"/>
      <c r="BM26" s="57"/>
      <c r="BN26" s="57"/>
      <c r="BO26" s="57"/>
      <c r="BP26" s="57"/>
      <c r="BQ26" s="57"/>
      <c r="BR26" s="57"/>
      <c r="BS26" s="57"/>
      <c r="BT26" s="57"/>
      <c r="BU26" s="57"/>
      <c r="BV26" s="57"/>
      <c r="BW26" s="57"/>
      <c r="BX26" s="57"/>
      <c r="BY26" s="57"/>
      <c r="BZ26" s="58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56"/>
      <c r="BM27" s="57"/>
      <c r="BN27" s="57"/>
      <c r="BO27" s="57"/>
      <c r="BP27" s="57"/>
      <c r="BQ27" s="57"/>
      <c r="BR27" s="57"/>
      <c r="BS27" s="57"/>
      <c r="BT27" s="57"/>
      <c r="BU27" s="57"/>
      <c r="BV27" s="57"/>
      <c r="BW27" s="57"/>
      <c r="BX27" s="57"/>
      <c r="BY27" s="57"/>
      <c r="BZ27" s="58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56"/>
      <c r="BM28" s="57"/>
      <c r="BN28" s="57"/>
      <c r="BO28" s="57"/>
      <c r="BP28" s="57"/>
      <c r="BQ28" s="57"/>
      <c r="BR28" s="57"/>
      <c r="BS28" s="57"/>
      <c r="BT28" s="57"/>
      <c r="BU28" s="57"/>
      <c r="BV28" s="57"/>
      <c r="BW28" s="57"/>
      <c r="BX28" s="57"/>
      <c r="BY28" s="57"/>
      <c r="BZ28" s="58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56"/>
      <c r="BM29" s="57"/>
      <c r="BN29" s="57"/>
      <c r="BO29" s="57"/>
      <c r="BP29" s="57"/>
      <c r="BQ29" s="57"/>
      <c r="BR29" s="57"/>
      <c r="BS29" s="57"/>
      <c r="BT29" s="57"/>
      <c r="BU29" s="57"/>
      <c r="BV29" s="57"/>
      <c r="BW29" s="57"/>
      <c r="BX29" s="57"/>
      <c r="BY29" s="57"/>
      <c r="BZ29" s="58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56"/>
      <c r="BM30" s="57"/>
      <c r="BN30" s="57"/>
      <c r="BO30" s="57"/>
      <c r="BP30" s="57"/>
      <c r="BQ30" s="57"/>
      <c r="BR30" s="57"/>
      <c r="BS30" s="57"/>
      <c r="BT30" s="57"/>
      <c r="BU30" s="57"/>
      <c r="BV30" s="57"/>
      <c r="BW30" s="57"/>
      <c r="BX30" s="57"/>
      <c r="BY30" s="57"/>
      <c r="BZ30" s="58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56"/>
      <c r="BM31" s="57"/>
      <c r="BN31" s="57"/>
      <c r="BO31" s="57"/>
      <c r="BP31" s="57"/>
      <c r="BQ31" s="57"/>
      <c r="BR31" s="57"/>
      <c r="BS31" s="57"/>
      <c r="BT31" s="57"/>
      <c r="BU31" s="57"/>
      <c r="BV31" s="57"/>
      <c r="BW31" s="57"/>
      <c r="BX31" s="57"/>
      <c r="BY31" s="57"/>
      <c r="BZ31" s="58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56"/>
      <c r="BM32" s="57"/>
      <c r="BN32" s="57"/>
      <c r="BO32" s="57"/>
      <c r="BP32" s="57"/>
      <c r="BQ32" s="57"/>
      <c r="BR32" s="57"/>
      <c r="BS32" s="57"/>
      <c r="BT32" s="57"/>
      <c r="BU32" s="57"/>
      <c r="BV32" s="57"/>
      <c r="BW32" s="57"/>
      <c r="BX32" s="57"/>
      <c r="BY32" s="57"/>
      <c r="BZ32" s="58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56"/>
      <c r="BM33" s="57"/>
      <c r="BN33" s="57"/>
      <c r="BO33" s="57"/>
      <c r="BP33" s="57"/>
      <c r="BQ33" s="57"/>
      <c r="BR33" s="57"/>
      <c r="BS33" s="57"/>
      <c r="BT33" s="57"/>
      <c r="BU33" s="57"/>
      <c r="BV33" s="57"/>
      <c r="BW33" s="57"/>
      <c r="BX33" s="57"/>
      <c r="BY33" s="57"/>
      <c r="BZ33" s="58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56"/>
      <c r="BM34" s="57"/>
      <c r="BN34" s="57"/>
      <c r="BO34" s="57"/>
      <c r="BP34" s="57"/>
      <c r="BQ34" s="57"/>
      <c r="BR34" s="57"/>
      <c r="BS34" s="57"/>
      <c r="BT34" s="57"/>
      <c r="BU34" s="57"/>
      <c r="BV34" s="57"/>
      <c r="BW34" s="57"/>
      <c r="BX34" s="57"/>
      <c r="BY34" s="57"/>
      <c r="BZ34" s="58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56"/>
      <c r="BM35" s="57"/>
      <c r="BN35" s="57"/>
      <c r="BO35" s="57"/>
      <c r="BP35" s="57"/>
      <c r="BQ35" s="57"/>
      <c r="BR35" s="57"/>
      <c r="BS35" s="57"/>
      <c r="BT35" s="57"/>
      <c r="BU35" s="57"/>
      <c r="BV35" s="57"/>
      <c r="BW35" s="57"/>
      <c r="BX35" s="57"/>
      <c r="BY35" s="57"/>
      <c r="BZ35" s="58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56"/>
      <c r="BM36" s="57"/>
      <c r="BN36" s="57"/>
      <c r="BO36" s="57"/>
      <c r="BP36" s="57"/>
      <c r="BQ36" s="57"/>
      <c r="BR36" s="57"/>
      <c r="BS36" s="57"/>
      <c r="BT36" s="57"/>
      <c r="BU36" s="57"/>
      <c r="BV36" s="57"/>
      <c r="BW36" s="57"/>
      <c r="BX36" s="57"/>
      <c r="BY36" s="57"/>
      <c r="BZ36" s="58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56"/>
      <c r="BM37" s="57"/>
      <c r="BN37" s="57"/>
      <c r="BO37" s="57"/>
      <c r="BP37" s="57"/>
      <c r="BQ37" s="57"/>
      <c r="BR37" s="57"/>
      <c r="BS37" s="57"/>
      <c r="BT37" s="57"/>
      <c r="BU37" s="57"/>
      <c r="BV37" s="57"/>
      <c r="BW37" s="57"/>
      <c r="BX37" s="57"/>
      <c r="BY37" s="57"/>
      <c r="BZ37" s="58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56"/>
      <c r="BM38" s="57"/>
      <c r="BN38" s="57"/>
      <c r="BO38" s="57"/>
      <c r="BP38" s="57"/>
      <c r="BQ38" s="57"/>
      <c r="BR38" s="57"/>
      <c r="BS38" s="57"/>
      <c r="BT38" s="57"/>
      <c r="BU38" s="57"/>
      <c r="BV38" s="57"/>
      <c r="BW38" s="57"/>
      <c r="BX38" s="57"/>
      <c r="BY38" s="57"/>
      <c r="BZ38" s="58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56"/>
      <c r="BM39" s="57"/>
      <c r="BN39" s="57"/>
      <c r="BO39" s="57"/>
      <c r="BP39" s="57"/>
      <c r="BQ39" s="57"/>
      <c r="BR39" s="57"/>
      <c r="BS39" s="57"/>
      <c r="BT39" s="57"/>
      <c r="BU39" s="57"/>
      <c r="BV39" s="57"/>
      <c r="BW39" s="57"/>
      <c r="BX39" s="57"/>
      <c r="BY39" s="57"/>
      <c r="BZ39" s="58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56"/>
      <c r="BM40" s="57"/>
      <c r="BN40" s="57"/>
      <c r="BO40" s="57"/>
      <c r="BP40" s="57"/>
      <c r="BQ40" s="57"/>
      <c r="BR40" s="57"/>
      <c r="BS40" s="57"/>
      <c r="BT40" s="57"/>
      <c r="BU40" s="57"/>
      <c r="BV40" s="57"/>
      <c r="BW40" s="57"/>
      <c r="BX40" s="57"/>
      <c r="BY40" s="57"/>
      <c r="BZ40" s="58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56"/>
      <c r="BM41" s="57"/>
      <c r="BN41" s="57"/>
      <c r="BO41" s="57"/>
      <c r="BP41" s="57"/>
      <c r="BQ41" s="57"/>
      <c r="BR41" s="57"/>
      <c r="BS41" s="57"/>
      <c r="BT41" s="57"/>
      <c r="BU41" s="57"/>
      <c r="BV41" s="57"/>
      <c r="BW41" s="57"/>
      <c r="BX41" s="57"/>
      <c r="BY41" s="57"/>
      <c r="BZ41" s="58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56"/>
      <c r="BM42" s="57"/>
      <c r="BN42" s="57"/>
      <c r="BO42" s="57"/>
      <c r="BP42" s="57"/>
      <c r="BQ42" s="57"/>
      <c r="BR42" s="57"/>
      <c r="BS42" s="57"/>
      <c r="BT42" s="57"/>
      <c r="BU42" s="57"/>
      <c r="BV42" s="57"/>
      <c r="BW42" s="57"/>
      <c r="BX42" s="57"/>
      <c r="BY42" s="57"/>
      <c r="BZ42" s="58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56"/>
      <c r="BM43" s="57"/>
      <c r="BN43" s="57"/>
      <c r="BO43" s="57"/>
      <c r="BP43" s="57"/>
      <c r="BQ43" s="57"/>
      <c r="BR43" s="57"/>
      <c r="BS43" s="57"/>
      <c r="BT43" s="57"/>
      <c r="BU43" s="57"/>
      <c r="BV43" s="57"/>
      <c r="BW43" s="57"/>
      <c r="BX43" s="57"/>
      <c r="BY43" s="57"/>
      <c r="BZ43" s="58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56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8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74" t="s">
        <v>26</v>
      </c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6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77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9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56" t="s">
        <v>110</v>
      </c>
      <c r="BM47" s="57"/>
      <c r="BN47" s="57"/>
      <c r="BO47" s="57"/>
      <c r="BP47" s="57"/>
      <c r="BQ47" s="57"/>
      <c r="BR47" s="57"/>
      <c r="BS47" s="57"/>
      <c r="BT47" s="57"/>
      <c r="BU47" s="57"/>
      <c r="BV47" s="57"/>
      <c r="BW47" s="57"/>
      <c r="BX47" s="57"/>
      <c r="BY47" s="57"/>
      <c r="BZ47" s="58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56"/>
      <c r="BM48" s="57"/>
      <c r="BN48" s="57"/>
      <c r="BO48" s="57"/>
      <c r="BP48" s="57"/>
      <c r="BQ48" s="57"/>
      <c r="BR48" s="57"/>
      <c r="BS48" s="57"/>
      <c r="BT48" s="57"/>
      <c r="BU48" s="57"/>
      <c r="BV48" s="57"/>
      <c r="BW48" s="57"/>
      <c r="BX48" s="57"/>
      <c r="BY48" s="57"/>
      <c r="BZ48" s="58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56"/>
      <c r="BM49" s="57"/>
      <c r="BN49" s="57"/>
      <c r="BO49" s="57"/>
      <c r="BP49" s="57"/>
      <c r="BQ49" s="57"/>
      <c r="BR49" s="57"/>
      <c r="BS49" s="57"/>
      <c r="BT49" s="57"/>
      <c r="BU49" s="57"/>
      <c r="BV49" s="57"/>
      <c r="BW49" s="57"/>
      <c r="BX49" s="57"/>
      <c r="BY49" s="57"/>
      <c r="BZ49" s="58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56"/>
      <c r="BM50" s="57"/>
      <c r="BN50" s="57"/>
      <c r="BO50" s="57"/>
      <c r="BP50" s="57"/>
      <c r="BQ50" s="57"/>
      <c r="BR50" s="57"/>
      <c r="BS50" s="57"/>
      <c r="BT50" s="57"/>
      <c r="BU50" s="57"/>
      <c r="BV50" s="57"/>
      <c r="BW50" s="57"/>
      <c r="BX50" s="57"/>
      <c r="BY50" s="57"/>
      <c r="BZ50" s="58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56"/>
      <c r="BM51" s="57"/>
      <c r="BN51" s="57"/>
      <c r="BO51" s="57"/>
      <c r="BP51" s="57"/>
      <c r="BQ51" s="57"/>
      <c r="BR51" s="57"/>
      <c r="BS51" s="57"/>
      <c r="BT51" s="57"/>
      <c r="BU51" s="57"/>
      <c r="BV51" s="57"/>
      <c r="BW51" s="57"/>
      <c r="BX51" s="57"/>
      <c r="BY51" s="57"/>
      <c r="BZ51" s="58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56"/>
      <c r="BM52" s="57"/>
      <c r="BN52" s="57"/>
      <c r="BO52" s="57"/>
      <c r="BP52" s="57"/>
      <c r="BQ52" s="57"/>
      <c r="BR52" s="57"/>
      <c r="BS52" s="57"/>
      <c r="BT52" s="57"/>
      <c r="BU52" s="57"/>
      <c r="BV52" s="57"/>
      <c r="BW52" s="57"/>
      <c r="BX52" s="57"/>
      <c r="BY52" s="57"/>
      <c r="BZ52" s="58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56"/>
      <c r="BM53" s="57"/>
      <c r="BN53" s="57"/>
      <c r="BO53" s="57"/>
      <c r="BP53" s="57"/>
      <c r="BQ53" s="57"/>
      <c r="BR53" s="57"/>
      <c r="BS53" s="57"/>
      <c r="BT53" s="57"/>
      <c r="BU53" s="57"/>
      <c r="BV53" s="57"/>
      <c r="BW53" s="57"/>
      <c r="BX53" s="57"/>
      <c r="BY53" s="57"/>
      <c r="BZ53" s="58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56"/>
      <c r="BM54" s="57"/>
      <c r="BN54" s="57"/>
      <c r="BO54" s="57"/>
      <c r="BP54" s="57"/>
      <c r="BQ54" s="57"/>
      <c r="BR54" s="57"/>
      <c r="BS54" s="57"/>
      <c r="BT54" s="57"/>
      <c r="BU54" s="57"/>
      <c r="BV54" s="57"/>
      <c r="BW54" s="57"/>
      <c r="BX54" s="57"/>
      <c r="BY54" s="57"/>
      <c r="BZ54" s="58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56"/>
      <c r="BM55" s="57"/>
      <c r="BN55" s="57"/>
      <c r="BO55" s="57"/>
      <c r="BP55" s="57"/>
      <c r="BQ55" s="57"/>
      <c r="BR55" s="57"/>
      <c r="BS55" s="57"/>
      <c r="BT55" s="57"/>
      <c r="BU55" s="57"/>
      <c r="BV55" s="57"/>
      <c r="BW55" s="57"/>
      <c r="BX55" s="57"/>
      <c r="BY55" s="57"/>
      <c r="BZ55" s="58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56"/>
      <c r="BM56" s="57"/>
      <c r="BN56" s="57"/>
      <c r="BO56" s="57"/>
      <c r="BP56" s="57"/>
      <c r="BQ56" s="57"/>
      <c r="BR56" s="57"/>
      <c r="BS56" s="57"/>
      <c r="BT56" s="57"/>
      <c r="BU56" s="57"/>
      <c r="BV56" s="57"/>
      <c r="BW56" s="57"/>
      <c r="BX56" s="57"/>
      <c r="BY56" s="57"/>
      <c r="BZ56" s="58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56"/>
      <c r="BM57" s="57"/>
      <c r="BN57" s="57"/>
      <c r="BO57" s="57"/>
      <c r="BP57" s="57"/>
      <c r="BQ57" s="57"/>
      <c r="BR57" s="57"/>
      <c r="BS57" s="57"/>
      <c r="BT57" s="57"/>
      <c r="BU57" s="57"/>
      <c r="BV57" s="57"/>
      <c r="BW57" s="57"/>
      <c r="BX57" s="57"/>
      <c r="BY57" s="57"/>
      <c r="BZ57" s="58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56"/>
      <c r="BM58" s="57"/>
      <c r="BN58" s="57"/>
      <c r="BO58" s="57"/>
      <c r="BP58" s="57"/>
      <c r="BQ58" s="57"/>
      <c r="BR58" s="57"/>
      <c r="BS58" s="57"/>
      <c r="BT58" s="57"/>
      <c r="BU58" s="57"/>
      <c r="BV58" s="57"/>
      <c r="BW58" s="57"/>
      <c r="BX58" s="57"/>
      <c r="BY58" s="57"/>
      <c r="BZ58" s="58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56"/>
      <c r="BM59" s="57"/>
      <c r="BN59" s="57"/>
      <c r="BO59" s="57"/>
      <c r="BP59" s="57"/>
      <c r="BQ59" s="57"/>
      <c r="BR59" s="57"/>
      <c r="BS59" s="57"/>
      <c r="BT59" s="57"/>
      <c r="BU59" s="57"/>
      <c r="BV59" s="57"/>
      <c r="BW59" s="57"/>
      <c r="BX59" s="57"/>
      <c r="BY59" s="57"/>
      <c r="BZ59" s="58"/>
    </row>
    <row r="60" spans="1:78" ht="13.5" customHeight="1" x14ac:dyDescent="0.2">
      <c r="A60" s="2"/>
      <c r="B60" s="71" t="s">
        <v>27</v>
      </c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3"/>
      <c r="BK60" s="2"/>
      <c r="BL60" s="56"/>
      <c r="BM60" s="57"/>
      <c r="BN60" s="57"/>
      <c r="BO60" s="57"/>
      <c r="BP60" s="57"/>
      <c r="BQ60" s="57"/>
      <c r="BR60" s="57"/>
      <c r="BS60" s="57"/>
      <c r="BT60" s="57"/>
      <c r="BU60" s="57"/>
      <c r="BV60" s="57"/>
      <c r="BW60" s="57"/>
      <c r="BX60" s="57"/>
      <c r="BY60" s="57"/>
      <c r="BZ60" s="58"/>
    </row>
    <row r="61" spans="1:78" ht="13.5" customHeight="1" x14ac:dyDescent="0.2">
      <c r="A61" s="2"/>
      <c r="B61" s="71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3"/>
      <c r="BK61" s="2"/>
      <c r="BL61" s="56"/>
      <c r="BM61" s="57"/>
      <c r="BN61" s="57"/>
      <c r="BO61" s="57"/>
      <c r="BP61" s="57"/>
      <c r="BQ61" s="57"/>
      <c r="BR61" s="57"/>
      <c r="BS61" s="57"/>
      <c r="BT61" s="57"/>
      <c r="BU61" s="57"/>
      <c r="BV61" s="57"/>
      <c r="BW61" s="57"/>
      <c r="BX61" s="57"/>
      <c r="BY61" s="57"/>
      <c r="BZ61" s="58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56"/>
      <c r="BM62" s="57"/>
      <c r="BN62" s="57"/>
      <c r="BO62" s="57"/>
      <c r="BP62" s="57"/>
      <c r="BQ62" s="57"/>
      <c r="BR62" s="57"/>
      <c r="BS62" s="57"/>
      <c r="BT62" s="57"/>
      <c r="BU62" s="57"/>
      <c r="BV62" s="57"/>
      <c r="BW62" s="57"/>
      <c r="BX62" s="57"/>
      <c r="BY62" s="57"/>
      <c r="BZ62" s="58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56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8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74" t="s">
        <v>28</v>
      </c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6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77"/>
      <c r="BM65" s="78"/>
      <c r="BN65" s="78"/>
      <c r="BO65" s="78"/>
      <c r="BP65" s="78"/>
      <c r="BQ65" s="78"/>
      <c r="BR65" s="78"/>
      <c r="BS65" s="78"/>
      <c r="BT65" s="78"/>
      <c r="BU65" s="78"/>
      <c r="BV65" s="78"/>
      <c r="BW65" s="78"/>
      <c r="BX65" s="78"/>
      <c r="BY65" s="78"/>
      <c r="BZ65" s="79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56" t="s">
        <v>111</v>
      </c>
      <c r="BM66" s="57"/>
      <c r="BN66" s="57"/>
      <c r="BO66" s="57"/>
      <c r="BP66" s="57"/>
      <c r="BQ66" s="57"/>
      <c r="BR66" s="57"/>
      <c r="BS66" s="57"/>
      <c r="BT66" s="57"/>
      <c r="BU66" s="57"/>
      <c r="BV66" s="57"/>
      <c r="BW66" s="57"/>
      <c r="BX66" s="57"/>
      <c r="BY66" s="57"/>
      <c r="BZ66" s="58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56"/>
      <c r="BM67" s="57"/>
      <c r="BN67" s="57"/>
      <c r="BO67" s="57"/>
      <c r="BP67" s="57"/>
      <c r="BQ67" s="57"/>
      <c r="BR67" s="57"/>
      <c r="BS67" s="57"/>
      <c r="BT67" s="57"/>
      <c r="BU67" s="57"/>
      <c r="BV67" s="57"/>
      <c r="BW67" s="57"/>
      <c r="BX67" s="57"/>
      <c r="BY67" s="57"/>
      <c r="BZ67" s="58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56"/>
      <c r="BM68" s="57"/>
      <c r="BN68" s="57"/>
      <c r="BO68" s="57"/>
      <c r="BP68" s="57"/>
      <c r="BQ68" s="57"/>
      <c r="BR68" s="57"/>
      <c r="BS68" s="57"/>
      <c r="BT68" s="57"/>
      <c r="BU68" s="57"/>
      <c r="BV68" s="57"/>
      <c r="BW68" s="57"/>
      <c r="BX68" s="57"/>
      <c r="BY68" s="57"/>
      <c r="BZ68" s="58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56"/>
      <c r="BM69" s="57"/>
      <c r="BN69" s="57"/>
      <c r="BO69" s="57"/>
      <c r="BP69" s="57"/>
      <c r="BQ69" s="57"/>
      <c r="BR69" s="57"/>
      <c r="BS69" s="57"/>
      <c r="BT69" s="57"/>
      <c r="BU69" s="57"/>
      <c r="BV69" s="57"/>
      <c r="BW69" s="57"/>
      <c r="BX69" s="57"/>
      <c r="BY69" s="57"/>
      <c r="BZ69" s="58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56"/>
      <c r="BM70" s="57"/>
      <c r="BN70" s="57"/>
      <c r="BO70" s="57"/>
      <c r="BP70" s="57"/>
      <c r="BQ70" s="57"/>
      <c r="BR70" s="57"/>
      <c r="BS70" s="57"/>
      <c r="BT70" s="57"/>
      <c r="BU70" s="57"/>
      <c r="BV70" s="57"/>
      <c r="BW70" s="57"/>
      <c r="BX70" s="57"/>
      <c r="BY70" s="57"/>
      <c r="BZ70" s="58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56"/>
      <c r="BM71" s="57"/>
      <c r="BN71" s="57"/>
      <c r="BO71" s="57"/>
      <c r="BP71" s="57"/>
      <c r="BQ71" s="57"/>
      <c r="BR71" s="57"/>
      <c r="BS71" s="57"/>
      <c r="BT71" s="57"/>
      <c r="BU71" s="57"/>
      <c r="BV71" s="57"/>
      <c r="BW71" s="57"/>
      <c r="BX71" s="57"/>
      <c r="BY71" s="57"/>
      <c r="BZ71" s="58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56"/>
      <c r="BM72" s="57"/>
      <c r="BN72" s="57"/>
      <c r="BO72" s="57"/>
      <c r="BP72" s="57"/>
      <c r="BQ72" s="57"/>
      <c r="BR72" s="57"/>
      <c r="BS72" s="57"/>
      <c r="BT72" s="57"/>
      <c r="BU72" s="57"/>
      <c r="BV72" s="57"/>
      <c r="BW72" s="57"/>
      <c r="BX72" s="57"/>
      <c r="BY72" s="57"/>
      <c r="BZ72" s="58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56"/>
      <c r="BM73" s="57"/>
      <c r="BN73" s="57"/>
      <c r="BO73" s="57"/>
      <c r="BP73" s="57"/>
      <c r="BQ73" s="57"/>
      <c r="BR73" s="57"/>
      <c r="BS73" s="57"/>
      <c r="BT73" s="57"/>
      <c r="BU73" s="57"/>
      <c r="BV73" s="57"/>
      <c r="BW73" s="57"/>
      <c r="BX73" s="57"/>
      <c r="BY73" s="57"/>
      <c r="BZ73" s="58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56"/>
      <c r="BM74" s="57"/>
      <c r="BN74" s="57"/>
      <c r="BO74" s="57"/>
      <c r="BP74" s="57"/>
      <c r="BQ74" s="57"/>
      <c r="BR74" s="57"/>
      <c r="BS74" s="57"/>
      <c r="BT74" s="57"/>
      <c r="BU74" s="57"/>
      <c r="BV74" s="57"/>
      <c r="BW74" s="57"/>
      <c r="BX74" s="57"/>
      <c r="BY74" s="57"/>
      <c r="BZ74" s="58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56"/>
      <c r="BM75" s="57"/>
      <c r="BN75" s="57"/>
      <c r="BO75" s="57"/>
      <c r="BP75" s="57"/>
      <c r="BQ75" s="57"/>
      <c r="BR75" s="57"/>
      <c r="BS75" s="57"/>
      <c r="BT75" s="57"/>
      <c r="BU75" s="57"/>
      <c r="BV75" s="57"/>
      <c r="BW75" s="57"/>
      <c r="BX75" s="57"/>
      <c r="BY75" s="57"/>
      <c r="BZ75" s="58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56"/>
      <c r="BM76" s="57"/>
      <c r="BN76" s="57"/>
      <c r="BO76" s="57"/>
      <c r="BP76" s="57"/>
      <c r="BQ76" s="57"/>
      <c r="BR76" s="57"/>
      <c r="BS76" s="57"/>
      <c r="BT76" s="57"/>
      <c r="BU76" s="57"/>
      <c r="BV76" s="57"/>
      <c r="BW76" s="57"/>
      <c r="BX76" s="57"/>
      <c r="BY76" s="57"/>
      <c r="BZ76" s="58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56"/>
      <c r="BM77" s="57"/>
      <c r="BN77" s="57"/>
      <c r="BO77" s="57"/>
      <c r="BP77" s="57"/>
      <c r="BQ77" s="57"/>
      <c r="BR77" s="57"/>
      <c r="BS77" s="57"/>
      <c r="BT77" s="57"/>
      <c r="BU77" s="57"/>
      <c r="BV77" s="57"/>
      <c r="BW77" s="57"/>
      <c r="BX77" s="57"/>
      <c r="BY77" s="57"/>
      <c r="BZ77" s="58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56"/>
      <c r="BM78" s="57"/>
      <c r="BN78" s="57"/>
      <c r="BO78" s="57"/>
      <c r="BP78" s="57"/>
      <c r="BQ78" s="57"/>
      <c r="BR78" s="57"/>
      <c r="BS78" s="57"/>
      <c r="BT78" s="57"/>
      <c r="BU78" s="57"/>
      <c r="BV78" s="57"/>
      <c r="BW78" s="57"/>
      <c r="BX78" s="57"/>
      <c r="BY78" s="57"/>
      <c r="BZ78" s="58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56"/>
      <c r="BM79" s="57"/>
      <c r="BN79" s="57"/>
      <c r="BO79" s="57"/>
      <c r="BP79" s="57"/>
      <c r="BQ79" s="57"/>
      <c r="BR79" s="57"/>
      <c r="BS79" s="57"/>
      <c r="BT79" s="57"/>
      <c r="BU79" s="57"/>
      <c r="BV79" s="57"/>
      <c r="BW79" s="57"/>
      <c r="BX79" s="57"/>
      <c r="BY79" s="57"/>
      <c r="BZ79" s="58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56"/>
      <c r="BM80" s="57"/>
      <c r="BN80" s="57"/>
      <c r="BO80" s="57"/>
      <c r="BP80" s="57"/>
      <c r="BQ80" s="57"/>
      <c r="BR80" s="57"/>
      <c r="BS80" s="57"/>
      <c r="BT80" s="57"/>
      <c r="BU80" s="57"/>
      <c r="BV80" s="57"/>
      <c r="BW80" s="57"/>
      <c r="BX80" s="57"/>
      <c r="BY80" s="57"/>
      <c r="BZ80" s="58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56"/>
      <c r="BM81" s="57"/>
      <c r="BN81" s="57"/>
      <c r="BO81" s="57"/>
      <c r="BP81" s="57"/>
      <c r="BQ81" s="57"/>
      <c r="BR81" s="57"/>
      <c r="BS81" s="57"/>
      <c r="BT81" s="57"/>
      <c r="BU81" s="57"/>
      <c r="BV81" s="57"/>
      <c r="BW81" s="57"/>
      <c r="BX81" s="57"/>
      <c r="BY81" s="57"/>
      <c r="BZ81" s="58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9"/>
      <c r="BM82" s="60"/>
      <c r="BN82" s="60"/>
      <c r="BO82" s="60"/>
      <c r="BP82" s="60"/>
      <c r="BQ82" s="60"/>
      <c r="BR82" s="60"/>
      <c r="BS82" s="60"/>
      <c r="BT82" s="60"/>
      <c r="BU82" s="60"/>
      <c r="BV82" s="60"/>
      <c r="BW82" s="60"/>
      <c r="BX82" s="60"/>
      <c r="BY82" s="60"/>
      <c r="BZ82" s="61"/>
    </row>
    <row r="83" spans="1:78" x14ac:dyDescent="0.2">
      <c r="C83" s="12"/>
    </row>
    <row r="84" spans="1:78" hidden="1" x14ac:dyDescent="0.2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2">
      <c r="B85" s="13"/>
      <c r="C85" s="13"/>
      <c r="D85" s="13"/>
      <c r="E85" s="13" t="str">
        <f>データ!AH6</f>
        <v>【108.24】</v>
      </c>
      <c r="F85" s="13" t="str">
        <f>データ!AS6</f>
        <v>【1.50】</v>
      </c>
      <c r="G85" s="13" t="str">
        <f>データ!BD6</f>
        <v>【243.36】</v>
      </c>
      <c r="H85" s="13" t="str">
        <f>データ!BO6</f>
        <v>【265.93】</v>
      </c>
      <c r="I85" s="13" t="str">
        <f>データ!BZ6</f>
        <v>【97.82】</v>
      </c>
      <c r="J85" s="13" t="str">
        <f>データ!CK6</f>
        <v>【177.56】</v>
      </c>
      <c r="K85" s="13" t="str">
        <f>データ!CV6</f>
        <v>【59.81】</v>
      </c>
      <c r="L85" s="13" t="str">
        <f>データ!DG6</f>
        <v>【89.42】</v>
      </c>
      <c r="M85" s="13" t="str">
        <f>データ!DR6</f>
        <v>【52.02】</v>
      </c>
      <c r="N85" s="13" t="str">
        <f>データ!EC6</f>
        <v>【25.37】</v>
      </c>
      <c r="O85" s="13" t="str">
        <f>データ!EN6</f>
        <v>【0.62】</v>
      </c>
    </row>
  </sheetData>
  <sheetProtection algorithmName="SHA-512" hashValue="Y/v5he78Bs4sB8FdrH1THnA0JfeZwapWM0DauPqUUjKstQG+K0xZ9VEYzWVsk89iX7EK88XEyzIpPJlNP+xk5w==" saltValue="w9D6B0LXnqGGPhkobRKLXw==" spinCount="100000" sheet="1" objects="1" scenarios="1" formatCells="0" formatColumns="0" formatRows="0"/>
  <mergeCells count="48">
    <mergeCell ref="BL64:BZ65"/>
    <mergeCell ref="AT10:BA10"/>
    <mergeCell ref="BL16:BZ44"/>
    <mergeCell ref="BL45:BZ46"/>
    <mergeCell ref="BL47:BZ63"/>
    <mergeCell ref="B60:BJ61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9:H9"/>
    <mergeCell ref="I9:O9"/>
    <mergeCell ref="P9:V9"/>
    <mergeCell ref="W9:AC9"/>
    <mergeCell ref="AL9:AS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" x14ac:dyDescent="0.2"/>
  <cols>
    <col min="2" max="144" width="11.90625" customWidth="1"/>
  </cols>
  <sheetData>
    <row r="1" spans="1:144" x14ac:dyDescent="0.2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2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2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2" t="s">
        <v>50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4"/>
      <c r="X3" s="88" t="s">
        <v>51</v>
      </c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 t="s">
        <v>52</v>
      </c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</row>
    <row r="4" spans="1:144" x14ac:dyDescent="0.2">
      <c r="A4" s="15" t="s">
        <v>53</v>
      </c>
      <c r="B4" s="17"/>
      <c r="C4" s="17"/>
      <c r="D4" s="17"/>
      <c r="E4" s="17"/>
      <c r="F4" s="17"/>
      <c r="G4" s="17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7"/>
      <c r="X4" s="81" t="s">
        <v>54</v>
      </c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 t="s">
        <v>55</v>
      </c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 t="s">
        <v>56</v>
      </c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 t="s">
        <v>57</v>
      </c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 t="s">
        <v>58</v>
      </c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 t="s">
        <v>59</v>
      </c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 t="s">
        <v>60</v>
      </c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 t="s">
        <v>61</v>
      </c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 t="s">
        <v>62</v>
      </c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 t="s">
        <v>63</v>
      </c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 t="s">
        <v>64</v>
      </c>
      <c r="EE4" s="81"/>
      <c r="EF4" s="81"/>
      <c r="EG4" s="81"/>
      <c r="EH4" s="81"/>
      <c r="EI4" s="81"/>
      <c r="EJ4" s="81"/>
      <c r="EK4" s="81"/>
      <c r="EL4" s="81"/>
      <c r="EM4" s="81"/>
      <c r="EN4" s="81"/>
    </row>
    <row r="5" spans="1:144" x14ac:dyDescent="0.2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2">
      <c r="A6" s="15" t="s">
        <v>92</v>
      </c>
      <c r="B6" s="20">
        <f>B7</f>
        <v>2023</v>
      </c>
      <c r="C6" s="20">
        <f t="shared" ref="C6:W6" si="3">C7</f>
        <v>104256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群馬県　嬬恋村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A9</v>
      </c>
      <c r="M6" s="20" t="str">
        <f t="shared" si="3"/>
        <v>非設置</v>
      </c>
      <c r="N6" s="21" t="str">
        <f t="shared" si="3"/>
        <v>-</v>
      </c>
      <c r="O6" s="21">
        <f t="shared" si="3"/>
        <v>86.32</v>
      </c>
      <c r="P6" s="21">
        <f t="shared" si="3"/>
        <v>32.01</v>
      </c>
      <c r="Q6" s="21">
        <f t="shared" si="3"/>
        <v>1606</v>
      </c>
      <c r="R6" s="21">
        <f t="shared" si="3"/>
        <v>9117</v>
      </c>
      <c r="S6" s="21">
        <f t="shared" si="3"/>
        <v>337.58</v>
      </c>
      <c r="T6" s="21">
        <f t="shared" si="3"/>
        <v>27.01</v>
      </c>
      <c r="U6" s="21">
        <f t="shared" si="3"/>
        <v>2914</v>
      </c>
      <c r="V6" s="21">
        <f t="shared" si="3"/>
        <v>16</v>
      </c>
      <c r="W6" s="21">
        <f t="shared" si="3"/>
        <v>182.13</v>
      </c>
      <c r="X6" s="22">
        <f>IF(X7="",NA(),X7)</f>
        <v>133.91999999999999</v>
      </c>
      <c r="Y6" s="22">
        <f t="shared" ref="Y6:AG6" si="4">IF(Y7="",NA(),Y7)</f>
        <v>137.72</v>
      </c>
      <c r="Z6" s="22">
        <f t="shared" si="4"/>
        <v>127.22</v>
      </c>
      <c r="AA6" s="22">
        <f t="shared" si="4"/>
        <v>122.82</v>
      </c>
      <c r="AB6" s="22">
        <f t="shared" si="4"/>
        <v>127.47</v>
      </c>
      <c r="AC6" s="22">
        <f t="shared" si="4"/>
        <v>108.22</v>
      </c>
      <c r="AD6" s="22">
        <f t="shared" si="4"/>
        <v>114.22</v>
      </c>
      <c r="AE6" s="22">
        <f t="shared" si="4"/>
        <v>108.19</v>
      </c>
      <c r="AF6" s="22">
        <f t="shared" si="4"/>
        <v>106.93</v>
      </c>
      <c r="AG6" s="22">
        <f t="shared" si="4"/>
        <v>109.12</v>
      </c>
      <c r="AH6" s="21" t="str">
        <f>IF(AH7="","",IF(AH7="-","【-】","【"&amp;SUBSTITUTE(TEXT(AH7,"#,##0.00"),"-","△")&amp;"】"))</f>
        <v>【108.24】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25.29</v>
      </c>
      <c r="AO6" s="22">
        <f t="shared" si="5"/>
        <v>22.71</v>
      </c>
      <c r="AP6" s="22">
        <f t="shared" si="5"/>
        <v>6.17</v>
      </c>
      <c r="AQ6" s="22">
        <f t="shared" si="5"/>
        <v>20.41</v>
      </c>
      <c r="AR6" s="22">
        <f t="shared" si="5"/>
        <v>19.420000000000002</v>
      </c>
      <c r="AS6" s="21" t="str">
        <f>IF(AS7="","",IF(AS7="-","【-】","【"&amp;SUBSTITUTE(TEXT(AS7,"#,##0.00"),"-","△")&amp;"】"))</f>
        <v>【1.50】</v>
      </c>
      <c r="AT6" s="22">
        <f>IF(AT7="",NA(),AT7)</f>
        <v>1234.92</v>
      </c>
      <c r="AU6" s="22">
        <f t="shared" ref="AU6:BC6" si="6">IF(AU7="",NA(),AU7)</f>
        <v>1391.12</v>
      </c>
      <c r="AV6" s="22">
        <f t="shared" si="6"/>
        <v>1416.16</v>
      </c>
      <c r="AW6" s="22">
        <f t="shared" si="6"/>
        <v>1475.26</v>
      </c>
      <c r="AX6" s="22">
        <f t="shared" si="6"/>
        <v>1276.1500000000001</v>
      </c>
      <c r="AY6" s="22">
        <f t="shared" si="6"/>
        <v>348.88</v>
      </c>
      <c r="AZ6" s="22">
        <f t="shared" si="6"/>
        <v>381.07</v>
      </c>
      <c r="BA6" s="22">
        <f t="shared" si="6"/>
        <v>367.4</v>
      </c>
      <c r="BB6" s="22">
        <f t="shared" si="6"/>
        <v>345.42</v>
      </c>
      <c r="BC6" s="22">
        <f t="shared" si="6"/>
        <v>315.60000000000002</v>
      </c>
      <c r="BD6" s="21" t="str">
        <f>IF(BD7="","",IF(BD7="-","【-】","【"&amp;SUBSTITUTE(TEXT(BD7,"#,##0.00"),"-","△")&amp;"】"))</f>
        <v>【243.36】</v>
      </c>
      <c r="BE6" s="22">
        <f>IF(BE7="",NA(),BE7)</f>
        <v>193.53</v>
      </c>
      <c r="BF6" s="22">
        <f t="shared" ref="BF6:BN6" si="7">IF(BF7="",NA(),BF7)</f>
        <v>209.49</v>
      </c>
      <c r="BG6" s="22">
        <f t="shared" si="7"/>
        <v>180.19</v>
      </c>
      <c r="BH6" s="22">
        <f t="shared" si="7"/>
        <v>164.12</v>
      </c>
      <c r="BI6" s="22">
        <f t="shared" si="7"/>
        <v>155.84</v>
      </c>
      <c r="BJ6" s="22">
        <f t="shared" si="7"/>
        <v>540.38</v>
      </c>
      <c r="BK6" s="22">
        <f t="shared" si="7"/>
        <v>556.47</v>
      </c>
      <c r="BL6" s="22">
        <f t="shared" si="7"/>
        <v>564.99</v>
      </c>
      <c r="BM6" s="22">
        <f t="shared" si="7"/>
        <v>631.39</v>
      </c>
      <c r="BN6" s="22">
        <f t="shared" si="7"/>
        <v>625.11</v>
      </c>
      <c r="BO6" s="21" t="str">
        <f>IF(BO7="","",IF(BO7="-","【-】","【"&amp;SUBSTITUTE(TEXT(BO7,"#,##0.00"),"-","△")&amp;"】"))</f>
        <v>【265.93】</v>
      </c>
      <c r="BP6" s="22">
        <f>IF(BP7="",NA(),BP7)</f>
        <v>134.41</v>
      </c>
      <c r="BQ6" s="22">
        <f t="shared" ref="BQ6:BY6" si="8">IF(BQ7="",NA(),BQ7)</f>
        <v>138.93</v>
      </c>
      <c r="BR6" s="22">
        <f t="shared" si="8"/>
        <v>127.8</v>
      </c>
      <c r="BS6" s="22">
        <f t="shared" si="8"/>
        <v>122.75</v>
      </c>
      <c r="BT6" s="22">
        <f t="shared" si="8"/>
        <v>127.74</v>
      </c>
      <c r="BU6" s="22">
        <f t="shared" si="8"/>
        <v>83.22</v>
      </c>
      <c r="BV6" s="22">
        <f t="shared" si="8"/>
        <v>78.67</v>
      </c>
      <c r="BW6" s="22">
        <f t="shared" si="8"/>
        <v>80.56</v>
      </c>
      <c r="BX6" s="22">
        <f t="shared" si="8"/>
        <v>76.55</v>
      </c>
      <c r="BY6" s="22">
        <f t="shared" si="8"/>
        <v>77.739999999999995</v>
      </c>
      <c r="BZ6" s="21" t="str">
        <f>IF(BZ7="","",IF(BZ7="-","【-】","【"&amp;SUBSTITUTE(TEXT(BZ7,"#,##0.00"),"-","△")&amp;"】"))</f>
        <v>【97.82】</v>
      </c>
      <c r="CA6" s="22">
        <f>IF(CA7="",NA(),CA7)</f>
        <v>183.86</v>
      </c>
      <c r="CB6" s="22">
        <f t="shared" ref="CB6:CJ6" si="9">IF(CB7="",NA(),CB7)</f>
        <v>201.02</v>
      </c>
      <c r="CC6" s="22">
        <f t="shared" si="9"/>
        <v>209.35</v>
      </c>
      <c r="CD6" s="22">
        <f t="shared" si="9"/>
        <v>207.45</v>
      </c>
      <c r="CE6" s="22">
        <f t="shared" si="9"/>
        <v>207.34</v>
      </c>
      <c r="CF6" s="22">
        <f t="shared" si="9"/>
        <v>234.17</v>
      </c>
      <c r="CG6" s="22">
        <f t="shared" si="9"/>
        <v>257.95</v>
      </c>
      <c r="CH6" s="22">
        <f t="shared" si="9"/>
        <v>260.87</v>
      </c>
      <c r="CI6" s="22">
        <f t="shared" si="9"/>
        <v>269.25</v>
      </c>
      <c r="CJ6" s="22">
        <f t="shared" si="9"/>
        <v>274.94</v>
      </c>
      <c r="CK6" s="21" t="str">
        <f>IF(CK7="","",IF(CK7="-","【-】","【"&amp;SUBSTITUTE(TEXT(CK7,"#,##0.00"),"-","△")&amp;"】"))</f>
        <v>【177.56】</v>
      </c>
      <c r="CL6" s="22">
        <f>IF(CL7="",NA(),CL7)</f>
        <v>42.36</v>
      </c>
      <c r="CM6" s="22">
        <f t="shared" ref="CM6:CU6" si="10">IF(CM7="",NA(),CM7)</f>
        <v>35.51</v>
      </c>
      <c r="CN6" s="22">
        <f t="shared" si="10"/>
        <v>33.409999999999997</v>
      </c>
      <c r="CO6" s="22">
        <f t="shared" si="10"/>
        <v>36.729999999999997</v>
      </c>
      <c r="CP6" s="22">
        <f t="shared" si="10"/>
        <v>36.78</v>
      </c>
      <c r="CQ6" s="22">
        <f t="shared" si="10"/>
        <v>41.06</v>
      </c>
      <c r="CR6" s="22">
        <f t="shared" si="10"/>
        <v>39.94</v>
      </c>
      <c r="CS6" s="22">
        <f t="shared" si="10"/>
        <v>40.19</v>
      </c>
      <c r="CT6" s="22">
        <f t="shared" si="10"/>
        <v>41.14</v>
      </c>
      <c r="CU6" s="22">
        <f t="shared" si="10"/>
        <v>41.02</v>
      </c>
      <c r="CV6" s="21" t="str">
        <f>IF(CV7="","",IF(CV7="-","【-】","【"&amp;SUBSTITUTE(TEXT(CV7,"#,##0.00"),"-","△")&amp;"】"))</f>
        <v>【59.81】</v>
      </c>
      <c r="CW6" s="22">
        <f>IF(CW7="",NA(),CW7)</f>
        <v>37.159999999999997</v>
      </c>
      <c r="CX6" s="22">
        <f t="shared" ref="CX6:DF6" si="11">IF(CX7="",NA(),CX7)</f>
        <v>34.44</v>
      </c>
      <c r="CY6" s="22">
        <f t="shared" si="11"/>
        <v>39.549999999999997</v>
      </c>
      <c r="CZ6" s="22">
        <f t="shared" si="11"/>
        <v>39.26</v>
      </c>
      <c r="DA6" s="22">
        <f t="shared" si="11"/>
        <v>38.89</v>
      </c>
      <c r="DB6" s="22">
        <f t="shared" si="11"/>
        <v>72.42</v>
      </c>
      <c r="DC6" s="22">
        <f t="shared" si="11"/>
        <v>69.41</v>
      </c>
      <c r="DD6" s="22">
        <f t="shared" si="11"/>
        <v>71.52</v>
      </c>
      <c r="DE6" s="22">
        <f t="shared" si="11"/>
        <v>70.42</v>
      </c>
      <c r="DF6" s="22">
        <f t="shared" si="11"/>
        <v>69.900000000000006</v>
      </c>
      <c r="DG6" s="21" t="str">
        <f>IF(DG7="","",IF(DG7="-","【-】","【"&amp;SUBSTITUTE(TEXT(DG7,"#,##0.00"),"-","△")&amp;"】"))</f>
        <v>【89.42】</v>
      </c>
      <c r="DH6" s="22">
        <f>IF(DH7="",NA(),DH7)</f>
        <v>67.73</v>
      </c>
      <c r="DI6" s="22">
        <f t="shared" ref="DI6:DQ6" si="12">IF(DI7="",NA(),DI7)</f>
        <v>67.5</v>
      </c>
      <c r="DJ6" s="22">
        <f t="shared" si="12"/>
        <v>67.63</v>
      </c>
      <c r="DK6" s="22">
        <f t="shared" si="12"/>
        <v>68</v>
      </c>
      <c r="DL6" s="22">
        <f t="shared" si="12"/>
        <v>68.62</v>
      </c>
      <c r="DM6" s="22">
        <f t="shared" si="12"/>
        <v>52.73</v>
      </c>
      <c r="DN6" s="22">
        <f t="shared" si="12"/>
        <v>53.25</v>
      </c>
      <c r="DO6" s="22">
        <f t="shared" si="12"/>
        <v>53.4</v>
      </c>
      <c r="DP6" s="22">
        <f t="shared" si="12"/>
        <v>52.14</v>
      </c>
      <c r="DQ6" s="22">
        <f t="shared" si="12"/>
        <v>53.49</v>
      </c>
      <c r="DR6" s="21" t="str">
        <f>IF(DR7="","",IF(DR7="-","【-】","【"&amp;SUBSTITUTE(TEXT(DR7,"#,##0.00"),"-","△")&amp;"】"))</f>
        <v>【52.02】</v>
      </c>
      <c r="DS6" s="22">
        <f>IF(DS7="",NA(),DS7)</f>
        <v>73.09</v>
      </c>
      <c r="DT6" s="22">
        <f t="shared" ref="DT6:EB6" si="13">IF(DT7="",NA(),DT7)</f>
        <v>41.57</v>
      </c>
      <c r="DU6" s="22">
        <f t="shared" si="13"/>
        <v>43.13</v>
      </c>
      <c r="DV6" s="22">
        <f t="shared" si="13"/>
        <v>49.11</v>
      </c>
      <c r="DW6" s="22">
        <f t="shared" si="13"/>
        <v>48.96</v>
      </c>
      <c r="DX6" s="22">
        <f t="shared" si="13"/>
        <v>19.91</v>
      </c>
      <c r="DY6" s="22">
        <f t="shared" si="13"/>
        <v>23.02</v>
      </c>
      <c r="DZ6" s="22">
        <f t="shared" si="13"/>
        <v>21.86</v>
      </c>
      <c r="EA6" s="22">
        <f t="shared" si="13"/>
        <v>21.01</v>
      </c>
      <c r="EB6" s="22">
        <f t="shared" si="13"/>
        <v>21.96</v>
      </c>
      <c r="EC6" s="21" t="str">
        <f>IF(EC7="","",IF(EC7="-","【-】","【"&amp;SUBSTITUTE(TEXT(EC7,"#,##0.00"),"-","△")&amp;"】"))</f>
        <v>【25.37】</v>
      </c>
      <c r="ED6" s="22">
        <f>IF(ED7="",NA(),ED7)</f>
        <v>0.61</v>
      </c>
      <c r="EE6" s="22">
        <f t="shared" ref="EE6:EM6" si="14">IF(EE7="",NA(),EE7)</f>
        <v>0.33</v>
      </c>
      <c r="EF6" s="22">
        <f t="shared" si="14"/>
        <v>0.13</v>
      </c>
      <c r="EG6" s="22">
        <f t="shared" si="14"/>
        <v>0.45</v>
      </c>
      <c r="EH6" s="22">
        <f t="shared" si="14"/>
        <v>0.26</v>
      </c>
      <c r="EI6" s="22">
        <f t="shared" si="14"/>
        <v>0.81</v>
      </c>
      <c r="EJ6" s="22">
        <f t="shared" si="14"/>
        <v>0.38</v>
      </c>
      <c r="EK6" s="22">
        <f t="shared" si="14"/>
        <v>0.51</v>
      </c>
      <c r="EL6" s="22">
        <f t="shared" si="14"/>
        <v>0.35</v>
      </c>
      <c r="EM6" s="22">
        <f t="shared" si="14"/>
        <v>0.31</v>
      </c>
      <c r="EN6" s="21" t="str">
        <f>IF(EN7="","",IF(EN7="-","【-】","【"&amp;SUBSTITUTE(TEXT(EN7,"#,##0.00"),"-","△")&amp;"】"))</f>
        <v>【0.62】</v>
      </c>
    </row>
    <row r="7" spans="1:144" s="23" customFormat="1" x14ac:dyDescent="0.2">
      <c r="A7" s="15"/>
      <c r="B7" s="24">
        <v>2023</v>
      </c>
      <c r="C7" s="24">
        <v>104256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86.32</v>
      </c>
      <c r="P7" s="25">
        <v>32.01</v>
      </c>
      <c r="Q7" s="25">
        <v>1606</v>
      </c>
      <c r="R7" s="25">
        <v>9117</v>
      </c>
      <c r="S7" s="25">
        <v>337.58</v>
      </c>
      <c r="T7" s="25">
        <v>27.01</v>
      </c>
      <c r="U7" s="25">
        <v>2914</v>
      </c>
      <c r="V7" s="25">
        <v>16</v>
      </c>
      <c r="W7" s="25">
        <v>182.13</v>
      </c>
      <c r="X7" s="25">
        <v>133.91999999999999</v>
      </c>
      <c r="Y7" s="25">
        <v>137.72</v>
      </c>
      <c r="Z7" s="25">
        <v>127.22</v>
      </c>
      <c r="AA7" s="25">
        <v>122.82</v>
      </c>
      <c r="AB7" s="25">
        <v>127.47</v>
      </c>
      <c r="AC7" s="25">
        <v>108.22</v>
      </c>
      <c r="AD7" s="25">
        <v>114.22</v>
      </c>
      <c r="AE7" s="25">
        <v>108.19</v>
      </c>
      <c r="AF7" s="25">
        <v>106.93</v>
      </c>
      <c r="AG7" s="25">
        <v>109.12</v>
      </c>
      <c r="AH7" s="25">
        <v>108.24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25.29</v>
      </c>
      <c r="AO7" s="25">
        <v>22.71</v>
      </c>
      <c r="AP7" s="25">
        <v>6.17</v>
      </c>
      <c r="AQ7" s="25">
        <v>20.41</v>
      </c>
      <c r="AR7" s="25">
        <v>19.420000000000002</v>
      </c>
      <c r="AS7" s="25">
        <v>1.5</v>
      </c>
      <c r="AT7" s="25">
        <v>1234.92</v>
      </c>
      <c r="AU7" s="25">
        <v>1391.12</v>
      </c>
      <c r="AV7" s="25">
        <v>1416.16</v>
      </c>
      <c r="AW7" s="25">
        <v>1475.26</v>
      </c>
      <c r="AX7" s="25">
        <v>1276.1500000000001</v>
      </c>
      <c r="AY7" s="25">
        <v>348.88</v>
      </c>
      <c r="AZ7" s="25">
        <v>381.07</v>
      </c>
      <c r="BA7" s="25">
        <v>367.4</v>
      </c>
      <c r="BB7" s="25">
        <v>345.42</v>
      </c>
      <c r="BC7" s="25">
        <v>315.60000000000002</v>
      </c>
      <c r="BD7" s="25">
        <v>243.36</v>
      </c>
      <c r="BE7" s="25">
        <v>193.53</v>
      </c>
      <c r="BF7" s="25">
        <v>209.49</v>
      </c>
      <c r="BG7" s="25">
        <v>180.19</v>
      </c>
      <c r="BH7" s="25">
        <v>164.12</v>
      </c>
      <c r="BI7" s="25">
        <v>155.84</v>
      </c>
      <c r="BJ7" s="25">
        <v>540.38</v>
      </c>
      <c r="BK7" s="25">
        <v>556.47</v>
      </c>
      <c r="BL7" s="25">
        <v>564.99</v>
      </c>
      <c r="BM7" s="25">
        <v>631.39</v>
      </c>
      <c r="BN7" s="25">
        <v>625.11</v>
      </c>
      <c r="BO7" s="25">
        <v>265.93</v>
      </c>
      <c r="BP7" s="25">
        <v>134.41</v>
      </c>
      <c r="BQ7" s="25">
        <v>138.93</v>
      </c>
      <c r="BR7" s="25">
        <v>127.8</v>
      </c>
      <c r="BS7" s="25">
        <v>122.75</v>
      </c>
      <c r="BT7" s="25">
        <v>127.74</v>
      </c>
      <c r="BU7" s="25">
        <v>83.22</v>
      </c>
      <c r="BV7" s="25">
        <v>78.67</v>
      </c>
      <c r="BW7" s="25">
        <v>80.56</v>
      </c>
      <c r="BX7" s="25">
        <v>76.55</v>
      </c>
      <c r="BY7" s="25">
        <v>77.739999999999995</v>
      </c>
      <c r="BZ7" s="25">
        <v>97.82</v>
      </c>
      <c r="CA7" s="25">
        <v>183.86</v>
      </c>
      <c r="CB7" s="25">
        <v>201.02</v>
      </c>
      <c r="CC7" s="25">
        <v>209.35</v>
      </c>
      <c r="CD7" s="25">
        <v>207.45</v>
      </c>
      <c r="CE7" s="25">
        <v>207.34</v>
      </c>
      <c r="CF7" s="25">
        <v>234.17</v>
      </c>
      <c r="CG7" s="25">
        <v>257.95</v>
      </c>
      <c r="CH7" s="25">
        <v>260.87</v>
      </c>
      <c r="CI7" s="25">
        <v>269.25</v>
      </c>
      <c r="CJ7" s="25">
        <v>274.94</v>
      </c>
      <c r="CK7" s="25">
        <v>177.56</v>
      </c>
      <c r="CL7" s="25">
        <v>42.36</v>
      </c>
      <c r="CM7" s="25">
        <v>35.51</v>
      </c>
      <c r="CN7" s="25">
        <v>33.409999999999997</v>
      </c>
      <c r="CO7" s="25">
        <v>36.729999999999997</v>
      </c>
      <c r="CP7" s="25">
        <v>36.78</v>
      </c>
      <c r="CQ7" s="25">
        <v>41.06</v>
      </c>
      <c r="CR7" s="25">
        <v>39.94</v>
      </c>
      <c r="CS7" s="25">
        <v>40.19</v>
      </c>
      <c r="CT7" s="25">
        <v>41.14</v>
      </c>
      <c r="CU7" s="25">
        <v>41.02</v>
      </c>
      <c r="CV7" s="25">
        <v>59.81</v>
      </c>
      <c r="CW7" s="25">
        <v>37.159999999999997</v>
      </c>
      <c r="CX7" s="25">
        <v>34.44</v>
      </c>
      <c r="CY7" s="25">
        <v>39.549999999999997</v>
      </c>
      <c r="CZ7" s="25">
        <v>39.26</v>
      </c>
      <c r="DA7" s="25">
        <v>38.89</v>
      </c>
      <c r="DB7" s="25">
        <v>72.42</v>
      </c>
      <c r="DC7" s="25">
        <v>69.41</v>
      </c>
      <c r="DD7" s="25">
        <v>71.52</v>
      </c>
      <c r="DE7" s="25">
        <v>70.42</v>
      </c>
      <c r="DF7" s="25">
        <v>69.900000000000006</v>
      </c>
      <c r="DG7" s="25">
        <v>89.42</v>
      </c>
      <c r="DH7" s="25">
        <v>67.73</v>
      </c>
      <c r="DI7" s="25">
        <v>67.5</v>
      </c>
      <c r="DJ7" s="25">
        <v>67.63</v>
      </c>
      <c r="DK7" s="25">
        <v>68</v>
      </c>
      <c r="DL7" s="25">
        <v>68.62</v>
      </c>
      <c r="DM7" s="25">
        <v>52.73</v>
      </c>
      <c r="DN7" s="25">
        <v>53.25</v>
      </c>
      <c r="DO7" s="25">
        <v>53.4</v>
      </c>
      <c r="DP7" s="25">
        <v>52.14</v>
      </c>
      <c r="DQ7" s="25">
        <v>53.49</v>
      </c>
      <c r="DR7" s="25">
        <v>52.02</v>
      </c>
      <c r="DS7" s="25">
        <v>73.09</v>
      </c>
      <c r="DT7" s="25">
        <v>41.57</v>
      </c>
      <c r="DU7" s="25">
        <v>43.13</v>
      </c>
      <c r="DV7" s="25">
        <v>49.11</v>
      </c>
      <c r="DW7" s="25">
        <v>48.96</v>
      </c>
      <c r="DX7" s="25">
        <v>19.91</v>
      </c>
      <c r="DY7" s="25">
        <v>23.02</v>
      </c>
      <c r="DZ7" s="25">
        <v>21.86</v>
      </c>
      <c r="EA7" s="25">
        <v>21.01</v>
      </c>
      <c r="EB7" s="25">
        <v>21.96</v>
      </c>
      <c r="EC7" s="25">
        <v>25.37</v>
      </c>
      <c r="ED7" s="25">
        <v>0.61</v>
      </c>
      <c r="EE7" s="25">
        <v>0.33</v>
      </c>
      <c r="EF7" s="25">
        <v>0.13</v>
      </c>
      <c r="EG7" s="25">
        <v>0.45</v>
      </c>
      <c r="EH7" s="25">
        <v>0.26</v>
      </c>
      <c r="EI7" s="25">
        <v>0.81</v>
      </c>
      <c r="EJ7" s="25">
        <v>0.38</v>
      </c>
      <c r="EK7" s="25">
        <v>0.51</v>
      </c>
      <c r="EL7" s="25">
        <v>0.35</v>
      </c>
      <c r="EM7" s="25">
        <v>0.31</v>
      </c>
      <c r="EN7" s="25">
        <v>0.62</v>
      </c>
    </row>
    <row r="8" spans="1:144" x14ac:dyDescent="0.2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2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2">
      <c r="A10" s="28" t="s">
        <v>44</v>
      </c>
      <c r="B10" s="29">
        <f>DATEVALUE($B7-B11&amp;"/1/"&amp;B12)</f>
        <v>36892</v>
      </c>
      <c r="C10" s="29">
        <f t="shared" ref="C10:F10" si="15">DATEVALUE($B7-C11&amp;"/1/"&amp;C12)</f>
        <v>37257</v>
      </c>
      <c r="D10" s="29">
        <f t="shared" si="15"/>
        <v>37622</v>
      </c>
      <c r="E10" s="29">
        <f t="shared" si="15"/>
        <v>37987</v>
      </c>
      <c r="F10" s="29">
        <f t="shared" si="15"/>
        <v>38353</v>
      </c>
    </row>
    <row r="11" spans="1:144" x14ac:dyDescent="0.2">
      <c r="B11">
        <v>22</v>
      </c>
      <c r="C11">
        <v>21</v>
      </c>
      <c r="D11">
        <v>20</v>
      </c>
      <c r="E11">
        <v>19</v>
      </c>
      <c r="F11">
        <v>18</v>
      </c>
      <c r="G11" t="s">
        <v>105</v>
      </c>
    </row>
    <row r="12" spans="1:144" x14ac:dyDescent="0.2">
      <c r="B12">
        <v>1</v>
      </c>
      <c r="C12">
        <v>1</v>
      </c>
      <c r="D12">
        <v>1</v>
      </c>
      <c r="E12">
        <v>1</v>
      </c>
      <c r="F12">
        <v>1</v>
      </c>
      <c r="G12" t="s">
        <v>106</v>
      </c>
    </row>
    <row r="13" spans="1:144" x14ac:dyDescent="0.2">
      <c r="B13" t="s">
        <v>107</v>
      </c>
      <c r="C13" t="s">
        <v>108</v>
      </c>
      <c r="D13" t="s">
        <v>107</v>
      </c>
      <c r="E13" t="s">
        <v>107</v>
      </c>
      <c r="F13" t="s">
        <v>107</v>
      </c>
      <c r="G13" t="s">
        <v>109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Printed>2025-02-06T09:25:52Z</cp:lastPrinted>
  <dcterms:created xsi:type="dcterms:W3CDTF">2025-01-24T06:46:30Z</dcterms:created>
  <dcterms:modified xsi:type="dcterms:W3CDTF">2025-02-27T07:02:41Z</dcterms:modified>
  <cp:category/>
</cp:coreProperties>
</file>