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E273379D-DC7F-4D43-B3AB-7DA15E0BC939}" xr6:coauthVersionLast="47" xr6:coauthVersionMax="47" xr10:uidLastSave="{00000000-0000-0000-0000-000000000000}"/>
  <workbookProtection workbookAlgorithmName="SHA-512" workbookHashValue="2v/bo0ZDf70xffHS6T0D1lESgcRWYCKZzq2aiZ0Kdk2IcrjZf34CwiFanh1kePlkhrIfMAB/hg8tOkPlWV5FNw==" workbookSaltValue="swM3TA4zbWlghaYG4j6Y6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H85" i="4"/>
  <c r="E85" i="4"/>
  <c r="BB10" i="4"/>
  <c r="AT10" i="4"/>
  <c r="I10"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<sst xmlns="http://schemas.openxmlformats.org/spreadsheetml/2006/main" count="228" uniqueCount="112">
  <si>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</si>
  <si>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</si>
  <si>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</si>
  <si>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</si>
  <si>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</si>
  <si>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</si>
  <si>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</si>
  <si>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</si>
  <si>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</si>
  <si>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</si>
  <si>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</si>
  <si>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</si>
  <si>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</si>
  <si>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</si>
  <si>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</si>
  <si>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</si>
  <si>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</si>
  <si>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</si>
  <si>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</si>
  <si>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</si>
  <si>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</si>
  <si>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</si>
  <si>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</si>
  <si>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</si>
  <si>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</si>
  <si>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</si>
  <si>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</si>
  <si>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</si>
  <si>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</si>
  <si>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</si>
  <si>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</si>
  <si>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</si>
  <si>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</si>
  <si>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</si>
  <si>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</si>
  <si>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</si>
  <si>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</si>
  <si>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</si>
  <si>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</si>
  <si>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</si>
  <si>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</si>
  <si>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</si>
  <si>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</si>
  <si>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</si>
  <si>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</si>
  <si>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</si>
  <si>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</si>
  <si>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</si>
  <si>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</si>
  <si>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</si>
  <si>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</si>
  <si>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</si>
  <si>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</si>
  <si>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</si>
  <si>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</si>
  <si>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</si>
  <si>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</si>
  <si>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</si>
  <si>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</si>
  <si>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</si>
  <si>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</si>
  <si>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</si>
  <si>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</si>
  <si>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</si>
  <si>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</si>
  <si>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</si>
  <si>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</si>
  <si>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</si>
  <si>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</si>
  <si>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</si>
  <si>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</si>
  <si>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</si>
  <si>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</si>
  <si>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</si>
  <si>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</si>
  <si>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</si>
  <si>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</si>
  <si>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</si>
  <si>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</si>
  <si>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</si>
  <si>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</si>
  <si>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</si>
  <si>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</si>
  <si>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</si>
  <si>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</si>
  <si>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</si>
  <si>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</si>
  <si>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</si>
  <si>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</si>
  <si>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</si>
  <si>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</si>
  <si>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</si>
  <si>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</si>
  <si>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</si>
  <si>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</si>
  <si>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</si>
  <si>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</si>
  <si>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</si>
  <si>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</si>
  <si>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</si>
  <si>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</si>
  <si>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</si>
  <si>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</si>
  <si>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</si>
  <si>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</si>
  <si>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</si>
  <si>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</si>
  <si>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</si>
  <si>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</si>
  <si>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当町の供給区域面積9.29㎞²内の管路延長175kmのうち22.92%が令和５年度末で更新を必要とされる管路である。①有形固定資産減価償却率のとおり毎年老朽化が進んでおり、今後も耐用年数を経過した管路が順次発生する。③管路更新率より順次発生した老朽管の更新は、現在上信自動車道建設による移設依頼工事が増大する中、単独事業費や人員不足により進んでいないのが現状である。その中でも料金改定をすることにより、国庫補助金を受け、財源を確保しながら石綿セメント管</t>
    </r>
    <r>
      <rPr>
        <sz val="11"/>
        <rFont val="ＭＳ ゴシック"/>
        <family val="3"/>
        <charset val="128"/>
      </rPr>
      <t>の</t>
    </r>
    <r>
      <rPr>
        <sz val="11"/>
        <color theme="1"/>
        <rFont val="ＭＳ ゴシック"/>
        <family val="3"/>
        <charset val="128"/>
      </rPr>
      <t>更新工事を計画的に実施していく。</t>
    </r>
    <rPh sb="37" eb="39">
      <t>レイワ</t>
    </rPh>
    <rPh sb="131" eb="133">
      <t>ゲンザイ</t>
    </rPh>
    <rPh sb="133" eb="135">
      <t>ジョウシン</t>
    </rPh>
    <rPh sb="135" eb="139">
      <t>ジドウシャドウ</t>
    </rPh>
    <rPh sb="139" eb="141">
      <t>ケンセツ</t>
    </rPh>
    <rPh sb="144" eb="146">
      <t>イセツ</t>
    </rPh>
    <rPh sb="146" eb="148">
      <t>イライ</t>
    </rPh>
    <rPh sb="148" eb="150">
      <t>コウジ</t>
    </rPh>
    <rPh sb="151" eb="153">
      <t>ゾウダイ</t>
    </rPh>
    <rPh sb="155" eb="156">
      <t>ナカ</t>
    </rPh>
    <rPh sb="157" eb="159">
      <t>タンドク</t>
    </rPh>
    <rPh sb="159" eb="161">
      <t>ジギョウ</t>
    </rPh>
    <rPh sb="161" eb="162">
      <t>ヒ</t>
    </rPh>
    <rPh sb="163" eb="165">
      <t>ジンイン</t>
    </rPh>
    <rPh sb="165" eb="167">
      <t>フソク</t>
    </rPh>
    <rPh sb="170" eb="171">
      <t>スス</t>
    </rPh>
    <rPh sb="178" eb="180">
      <t>ゲンジョウ</t>
    </rPh>
    <rPh sb="186" eb="187">
      <t>ナカ</t>
    </rPh>
    <rPh sb="189" eb="191">
      <t>リョウキン</t>
    </rPh>
    <rPh sb="191" eb="193">
      <t>カイテイ</t>
    </rPh>
    <rPh sb="202" eb="204">
      <t>コッコ</t>
    </rPh>
    <rPh sb="204" eb="207">
      <t>ホジョキン</t>
    </rPh>
    <rPh sb="208" eb="209">
      <t>ウ</t>
    </rPh>
    <rPh sb="211" eb="213">
      <t>ザイゲン</t>
    </rPh>
    <rPh sb="214" eb="216">
      <t>カクホ</t>
    </rPh>
    <phoneticPr fontId="4"/>
  </si>
  <si>
    <r>
      <t>　①経常収支比率が増加した要因は、経費削減と高金利償還起債償還が進んでいる事などが要因である。
　③流動比率については、類似団体平均と比較し流動資産額(現金）が著しく少ない状況である。健全な運営を図るため､料金改定を行う。　
　④企業債残高対給水収益比率については、順調に償還を行いつつ、起債を借りて施工する建設改良工事である投資を控えてきた結果でもある。
　⑤料金回収率</t>
    </r>
    <r>
      <rPr>
        <sz val="11"/>
        <rFont val="ＭＳ ゴシック"/>
        <family val="3"/>
        <charset val="128"/>
      </rPr>
      <t>については、</t>
    </r>
    <r>
      <rPr>
        <sz val="11"/>
        <color theme="1"/>
        <rFont val="ＭＳ ゴシック"/>
        <family val="3"/>
        <charset val="128"/>
      </rPr>
      <t>現状の料金設定等が適切でないため</t>
    </r>
    <r>
      <rPr>
        <sz val="11"/>
        <rFont val="ＭＳ ゴシック"/>
        <family val="3"/>
        <charset val="128"/>
      </rPr>
      <t>、</t>
    </r>
    <r>
      <rPr>
        <sz val="11"/>
        <color theme="1"/>
        <rFont val="ＭＳ ゴシック"/>
        <family val="3"/>
        <charset val="128"/>
      </rPr>
      <t>供給するための費用が料金収入で賄えていない。料金改定を行う。
　⑥給水原価については現在は恵まれた水源を</t>
    </r>
    <r>
      <rPr>
        <sz val="11"/>
        <rFont val="ＭＳ ゴシック"/>
        <family val="3"/>
        <charset val="128"/>
      </rPr>
      <t>利用することで</t>
    </r>
    <r>
      <rPr>
        <sz val="11"/>
        <color theme="1"/>
        <rFont val="ＭＳ ゴシック"/>
        <family val="3"/>
        <charset val="128"/>
      </rPr>
      <t>安価で提供できているが、今後は給水人口減少による有収水量の減少</t>
    </r>
    <r>
      <rPr>
        <sz val="11"/>
        <rFont val="ＭＳ ゴシック"/>
        <family val="3"/>
        <charset val="128"/>
      </rPr>
      <t>により、</t>
    </r>
    <r>
      <rPr>
        <sz val="11"/>
        <color theme="1"/>
        <rFont val="ＭＳ ゴシック"/>
        <family val="3"/>
        <charset val="128"/>
      </rPr>
      <t>徐々に</t>
    </r>
    <r>
      <rPr>
        <sz val="11"/>
        <rFont val="ＭＳ ゴシック"/>
        <family val="3"/>
        <charset val="128"/>
      </rPr>
      <t>給水原価</t>
    </r>
    <r>
      <rPr>
        <sz val="11"/>
        <color theme="1"/>
        <rFont val="ＭＳ ゴシック"/>
        <family val="3"/>
        <charset val="128"/>
      </rPr>
      <t>の上昇が見込まれる。
　⑦施設利用率については､供給能力が過剰となり、非効率的な供給となっている。
　⑧有収率は昨年度同様に漏水箇所の修理を行ってはいるが、老朽管等からの漏水も多く改善はされていない状況である。</t>
    </r>
    <rPh sb="2" eb="4">
      <t>ケイジョウ</t>
    </rPh>
    <rPh sb="4" eb="6">
      <t>シュウシ</t>
    </rPh>
    <rPh sb="9" eb="11">
      <t>ゾウカ</t>
    </rPh>
    <rPh sb="13" eb="15">
      <t>ヨウイン</t>
    </rPh>
    <rPh sb="17" eb="19">
      <t>ケイヒ</t>
    </rPh>
    <rPh sb="19" eb="21">
      <t>サクゲン</t>
    </rPh>
    <rPh sb="22" eb="25">
      <t>コウキンリ</t>
    </rPh>
    <rPh sb="25" eb="27">
      <t>ショウカン</t>
    </rPh>
    <rPh sb="27" eb="29">
      <t>キサイ</t>
    </rPh>
    <rPh sb="29" eb="31">
      <t>ショウカン</t>
    </rPh>
    <rPh sb="32" eb="33">
      <t>スス</t>
    </rPh>
    <rPh sb="37" eb="38">
      <t>コト</t>
    </rPh>
    <rPh sb="41" eb="43">
      <t>ヨウイン</t>
    </rPh>
    <rPh sb="76" eb="78">
      <t>ゲンキン</t>
    </rPh>
    <rPh sb="103" eb="105">
      <t>リョウキン</t>
    </rPh>
    <rPh sb="105" eb="107">
      <t>カイテイ</t>
    </rPh>
    <rPh sb="108" eb="109">
      <t>オコナ</t>
    </rPh>
    <rPh sb="147" eb="148">
      <t>カ</t>
    </rPh>
    <rPh sb="219" eb="221">
      <t>ルイジ</t>
    </rPh>
    <rPh sb="221" eb="223">
      <t>ダンタイ</t>
    </rPh>
    <rPh sb="224" eb="225">
      <t>クラ</t>
    </rPh>
    <rPh sb="226" eb="227">
      <t>ヒク</t>
    </rPh>
    <rPh sb="228" eb="230">
      <t>ジョウキョウ</t>
    </rPh>
    <rPh sb="231" eb="233">
      <t>リョウキン</t>
    </rPh>
    <rPh sb="233" eb="235">
      <t>カイテイ</t>
    </rPh>
    <rPh sb="236" eb="237">
      <t>オコナ</t>
    </rPh>
    <rPh sb="309" eb="312">
      <t>サクネンド</t>
    </rPh>
    <rPh sb="314" eb="316">
      <t>コウジョウ</t>
    </rPh>
    <rPh sb="318" eb="320">
      <t>ヨウイン</t>
    </rPh>
    <rPh sb="323" eb="326">
      <t>カネンド</t>
    </rPh>
    <rPh sb="326" eb="327">
      <t>ブン</t>
    </rPh>
    <rPh sb="328" eb="329">
      <t>フク</t>
    </rPh>
    <rPh sb="330" eb="332">
      <t>タイノウ</t>
    </rPh>
    <rPh sb="332" eb="334">
      <t>リョウキン</t>
    </rPh>
    <rPh sb="335" eb="337">
      <t>カイシュウ</t>
    </rPh>
    <rPh sb="337" eb="339">
      <t>ドリョク</t>
    </rPh>
    <rPh sb="400" eb="402">
      <t>カイゼン</t>
    </rPh>
    <rPh sb="409" eb="411">
      <t>ジョウキョウドウヨウワズロウキュウカントウロウスイオオゲンショウテン</t>
    </rPh>
    <phoneticPr fontId="4"/>
  </si>
  <si>
    <t>　今後も人口減に伴う有収水量の減少、及びそれに伴う料金収入の減少が見込まれる中、比較的原価が安く、十分な給水量を確保できてはいるが、料金収入では経費を相殺できず、老朽管の更新など建設投資が十分に行われていない。さらに積立金も枯渇し、補填財源の確保が厳しい状況となった。
　維持管理費等の経常経費の節減に努め、流動資産の確保を図る経営改善は必要であるが、安定した供給を行うために、老朽管の更新工事や、必要に応じ施設の改修などの計画的な投資が可能となる収入を得るため、状況に即した料金の定期的な改定を行っていく。
　アセットマネジメント計画を作成し、長期にわたる維持管理を計画的に進めていく必要がある。</t>
    <rPh sb="108" eb="111">
      <t>ツミタテキン</t>
    </rPh>
    <rPh sb="112" eb="114">
      <t>コカツ</t>
    </rPh>
    <rPh sb="116" eb="118">
      <t>ホテン</t>
    </rPh>
    <rPh sb="118" eb="120">
      <t>ザイゲン</t>
    </rPh>
    <rPh sb="121" eb="123">
      <t>カクホ</t>
    </rPh>
    <rPh sb="124" eb="125">
      <t>キビ</t>
    </rPh>
    <rPh sb="127" eb="129">
      <t>ジョウキョウ</t>
    </rPh>
    <rPh sb="248" eb="249">
      <t>オコナ</t>
    </rPh>
    <rPh sb="266" eb="268">
      <t>ケイカク</t>
    </rPh>
    <rPh sb="269" eb="271">
      <t>サクセイ</t>
    </rPh>
    <rPh sb="273" eb="275">
      <t>チョウキ</t>
    </rPh>
    <rPh sb="279" eb="281">
      <t>イジ</t>
    </rPh>
    <rPh sb="281" eb="283">
      <t>カンリ</t>
    </rPh>
    <rPh sb="284" eb="287">
      <t>ケイカクテキ</t>
    </rPh>
    <rPh sb="288" eb="289">
      <t>スス</t>
    </rPh>
    <rPh sb="293" eb="2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</si>
</sst>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0.27</c:v>
                </c:pt>
                <c:pt idx="1">
                  <c:v>0.03</c:v>
                </c:pt>
                <c:pt idx="2">
                  <c:v>0.12</c:v>
                </c:pt>
                <c:pt idx="3">
                  <c:v>0.49</c:v>
                </c:pt>
                <c:pt idx="4">
                  <c:v>0.42</c:v>
                </c:pt>
              </c:numCache>
            </c:numRef>
          </c:val>
          <c:extLst>
            <c:ext xmlns:c16="http://schemas.microsoft.com/office/drawing/2014/chart" uri="{C3380CC4-5D6E-409C-BE32-E72D297353CC}">
              <c16:uniqueId val="{00000000-C597-47B1-A245-8BE94F2BE5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C597-47B1-A245-8BE94F2BE5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114.04</c:v>
                </c:pt>
                <c:pt idx="1">
                  <c:v>113.53</c:v>
                </c:pt>
                <c:pt idx="2">
                  <c:v>114.11</c:v>
                </c:pt>
                <c:pt idx="3">
                  <c:v>108.31</c:v>
                </c:pt>
                <c:pt idx="4">
                  <c:v>109.94</c:v>
                </c:pt>
              </c:numCache>
            </c:numRef>
          </c:val>
          <c:extLst>
            <c:ext xmlns:c16="http://schemas.microsoft.com/office/drawing/2014/chart" uri="{C3380CC4-5D6E-409C-BE32-E72D297353CC}">
              <c16:uniqueId val="{00000000-5EA6-4B5B-B0C8-20D3895060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5EA6-4B5B-B0C8-20D3895060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c:v>
                </c:pt>
                <c:pt idx="1">
                  <c:v>53.59</c:v>
                </c:pt>
                <c:pt idx="2">
                  <c:v>53.33</c:v>
                </c:pt>
                <c:pt idx="3">
                  <c:v>54.59</c:v>
                </c:pt>
                <c:pt idx="4">
                  <c:v>55.14</c:v>
                </c:pt>
              </c:numCache>
            </c:numRef>
          </c:val>
          <c:extLst>
            <c:ext xmlns:c16="http://schemas.microsoft.com/office/drawing/2014/chart" uri="{C3380CC4-5D6E-409C-BE32-E72D297353CC}">
              <c16:uniqueId val="{00000000-FEAF-4AF2-B968-34106D53E0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FEAF-4AF2-B968-34106D53E0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20.36</c:v>
                </c:pt>
                <c:pt idx="1">
                  <c:v>21.79</c:v>
                </c:pt>
                <c:pt idx="2">
                  <c:v>22.34</c:v>
                </c:pt>
                <c:pt idx="3">
                  <c:v>22.71</c:v>
                </c:pt>
                <c:pt idx="4">
                  <c:v>22.92</c:v>
                </c:pt>
              </c:numCache>
            </c:numRef>
          </c:val>
          <c:extLst>
            <c:ext xmlns:c16="http://schemas.microsoft.com/office/drawing/2014/chart" uri="{C3380CC4-5D6E-409C-BE32-E72D297353CC}">
              <c16:uniqueId val="{00000000-9F38-49B0-AA6B-260D582F65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9F38-49B0-AA6B-260D582F65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9C-49DF-B64A-94D00990E6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759C-49DF-B64A-94D00990E6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84.28</c:v>
                </c:pt>
                <c:pt idx="1">
                  <c:v>77.55</c:v>
                </c:pt>
                <c:pt idx="2">
                  <c:v>100.3</c:v>
                </c:pt>
                <c:pt idx="3">
                  <c:v>82.4</c:v>
                </c:pt>
                <c:pt idx="4">
                  <c:v>41.68</c:v>
                </c:pt>
              </c:numCache>
            </c:numRef>
          </c:val>
          <c:extLst>
            <c:ext xmlns:c16="http://schemas.microsoft.com/office/drawing/2014/chart" uri="{C3380CC4-5D6E-409C-BE32-E72D297353CC}">
              <c16:uniqueId val="{00000000-E987-4156-BCBD-DB8AB1833A7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987-4156-BCBD-DB8AB1833A7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414.52</c:v>
                </c:pt>
                <c:pt idx="1">
                  <c:v>354.43</c:v>
                </c:pt>
                <c:pt idx="2">
                  <c:v>341.11</c:v>
                </c:pt>
                <c:pt idx="3">
                  <c:v>286.69</c:v>
                </c:pt>
                <c:pt idx="4">
                  <c:v>246.18</c:v>
                </c:pt>
              </c:numCache>
            </c:numRef>
          </c:val>
          <c:extLst>
            <c:ext xmlns:c16="http://schemas.microsoft.com/office/drawing/2014/chart" uri="{C3380CC4-5D6E-409C-BE32-E72D297353CC}">
              <c16:uniqueId val="{00000000-B25B-4489-AB11-85B2E684B1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B25B-4489-AB11-85B2E684B1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97.14</c:v>
                </c:pt>
                <c:pt idx="1">
                  <c:v>97.72</c:v>
                </c:pt>
                <c:pt idx="2">
                  <c:v>100.88</c:v>
                </c:pt>
                <c:pt idx="3">
                  <c:v>89.29</c:v>
                </c:pt>
                <c:pt idx="4">
                  <c:v>85.43</c:v>
                </c:pt>
              </c:numCache>
            </c:numRef>
          </c:val>
          <c:extLst>
            <c:ext xmlns:c16="http://schemas.microsoft.com/office/drawing/2014/chart" uri="{C3380CC4-5D6E-409C-BE32-E72D297353CC}">
              <c16:uniqueId val="{00000000-E022-4041-ABDE-D6AEC960FB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E022-4041-ABDE-D6AEC960FB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134.11000000000001</c:v>
                </c:pt>
                <c:pt idx="1">
                  <c:v>133.38</c:v>
                </c:pt>
                <c:pt idx="2">
                  <c:v>129.93</c:v>
                </c:pt>
                <c:pt idx="3">
                  <c:v>146.82</c:v>
                </c:pt>
                <c:pt idx="4">
                  <c:v>153.61000000000001</c:v>
                </c:pt>
              </c:numCache>
            </c:numRef>
          </c:val>
          <c:extLst>
            <c:ext xmlns:c16="http://schemas.microsoft.com/office/drawing/2014/chart" uri="{C3380CC4-5D6E-409C-BE32-E72D297353CC}">
              <c16:uniqueId val="{00000000-0EBC-4C80-BA66-2C00305ED4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0EBC-4C80-BA66-2C00305ED4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48.19</c:v>
                </c:pt>
                <c:pt idx="1">
                  <c:v>48.22</c:v>
                </c:pt>
                <c:pt idx="2">
                  <c:v>47.69</c:v>
                </c:pt>
                <c:pt idx="3">
                  <c:v>46.49</c:v>
                </c:pt>
                <c:pt idx="4">
                  <c:v>45.47</c:v>
                </c:pt>
              </c:numCache>
            </c:numRef>
          </c:val>
          <c:extLst>
            <c:ext xmlns:c16="http://schemas.microsoft.com/office/drawing/2014/chart" uri="{C3380CC4-5D6E-409C-BE32-E72D297353CC}">
              <c16:uniqueId val="{00000000-D20E-44E2-A41D-65559A3EC7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D20E-44E2-A41D-65559A3EC7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82.65</c:v>
                </c:pt>
                <c:pt idx="1">
                  <c:v>82.92</c:v>
                </c:pt>
                <c:pt idx="2">
                  <c:v>80.099999999999994</c:v>
                </c:pt>
                <c:pt idx="3">
                  <c:v>80.180000000000007</c:v>
                </c:pt>
                <c:pt idx="4">
                  <c:v>80.3</c:v>
                </c:pt>
              </c:numCache>
            </c:numRef>
          </c:val>
          <c:extLst>
            <c:ext xmlns:c16="http://schemas.microsoft.com/office/drawing/2014/chart" uri="{C3380CC4-5D6E-409C-BE32-E72D297353CC}">
              <c16:uniqueId val="{00000000-C8BA-42EB-B0E9-FCAE2F496E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C8BA-42EB-B0E9-FCAE2F496E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東吾妻町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12339</v>
      </c>
      <c r="AM8" s="65"/>
      <c r="AN8" s="65"/>
      <c r="AO8" s="65"/>
      <c r="AP8" s="65"/>
      <c r="AQ8" s="65"/>
      <c r="AR8" s="65"/>
      <c r="AS8" s="65"/>
      <c r="AT8" s="36">
        <f>データ!$S$6</f>
        <v>253.91</v>
      </c>
      <c r="AU8" s="37"/>
      <c r="AV8" s="37"/>
      <c r="AW8" s="37"/>
      <c r="AX8" s="37"/>
      <c r="AY8" s="37"/>
      <c r="AZ8" s="37"/>
      <c r="BA8" s="37"/>
      <c r="BB8" s="54">
        <f>データ!$T$6</f>
        <v>48.6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84.06</v>
      </c>
      <c r="J10" s="37"/>
      <c r="K10" s="37"/>
      <c r="L10" s="37"/>
      <c r="M10" s="37"/>
      <c r="N10" s="37"/>
      <c r="O10" s="64"/>
      <c r="P10" s="54">
        <f>データ!$P$6</f>
        <v>70.95</v>
      </c>
      <c r="Q10" s="54"/>
      <c r="R10" s="54"/>
      <c r="S10" s="54"/>
      <c r="T10" s="54"/>
      <c r="U10" s="54"/>
      <c r="V10" s="54"/>
      <c r="W10" s="65">
        <f>データ!$Q$6</f>
        <v>2750</v>
      </c>
      <c r="X10" s="65"/>
      <c r="Y10" s="65"/>
      <c r="Z10" s="65"/>
      <c r="AA10" s="65"/>
      <c r="AB10" s="65"/>
      <c r="AC10" s="65"/>
      <c r="AD10" s="2"/>
      <c r="AE10" s="2"/>
      <c r="AF10" s="2"/>
      <c r="AG10" s="2"/>
      <c r="AH10" s="2"/>
      <c r="AI10" s="2"/>
      <c r="AJ10" s="2"/>
      <c r="AK10" s="2"/>
      <c r="AL10" s="65">
        <f>データ!$U$6</f>
        <v>8681</v>
      </c>
      <c r="AM10" s="65"/>
      <c r="AN10" s="65"/>
      <c r="AO10" s="65"/>
      <c r="AP10" s="65"/>
      <c r="AQ10" s="65"/>
      <c r="AR10" s="65"/>
      <c r="AS10" s="65"/>
      <c r="AT10" s="36">
        <f>データ!$V$6</f>
        <v>9.2899999999999991</v>
      </c>
      <c r="AU10" s="37"/>
      <c r="AV10" s="37"/>
      <c r="AW10" s="37"/>
      <c r="AX10" s="37"/>
      <c r="AY10" s="37"/>
      <c r="AZ10" s="37"/>
      <c r="BA10" s="37"/>
      <c r="BB10" s="54">
        <f>データ!$W$6</f>
        <v>934.45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5O963LCrqIPVv6A9FFbe2lWvuJeO0rFidq0cwwhySoh9CPGQxxNSq770Ag+91uHlNXTuFJTzWJf6HvutvDU5A==" saltValue="omXDuU9YWx5eaA7rLVvnA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104299</v>
      </c>
      <c r="D6" s="20">
        <f t="shared" si="3"/>
        <v>46</v>
      </c>
      <c r="E6" s="20">
        <f t="shared" si="3"/>
        <v>1</v>
      </c>
      <c r="F6" s="20">
        <f t="shared" si="3"/>
        <v>0</v>
      </c>
      <c r="G6" s="20">
        <f t="shared" si="3"/>
        <v>1</v>
      </c>
      <c r="H6" s="20" t="str">
        <f t="shared" si="3"/>
        <v>群馬県　東吾妻町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84.06</v>
      </c>
      <c r="P6" s="21">
        <f t="shared" si="3"/>
        <v>70.95</v>
      </c>
      <c r="Q6" s="21">
        <f t="shared" si="3"/>
        <v>2750</v>
      </c>
      <c r="R6" s="21">
        <f t="shared" si="3"/>
        <v>12339</v>
      </c>
      <c r="S6" s="21">
        <f t="shared" si="3"/>
        <v>253.91</v>
      </c>
      <c r="T6" s="21">
        <f t="shared" si="3"/>
        <v>48.6</v>
      </c>
      <c r="U6" s="21">
        <f t="shared" si="3"/>
        <v>8681</v>
      </c>
      <c r="V6" s="21">
        <f t="shared" si="3"/>
        <v>9.2899999999999991</v>
      </c>
      <c r="W6" s="21">
        <f t="shared" si="3"/>
        <v>934.45</v>
      </c>
      <c r="X6" s="22">
        <f>IF(X7="",NA(),X7)</f>
        <v>114.04</v>
      </c>
      <c r="Y6" s="22">
        <f t="shared" ref="Y6:AG6" si="4">IF(Y7="",NA(),Y7)</f>
        <v>113.53</v>
      </c>
      <c r="Z6" s="22">
        <f t="shared" si="4"/>
        <v>114.11</v>
      </c>
      <c r="AA6" s="22">
        <f t="shared" si="4"/>
        <v>108.31</v>
      </c>
      <c r="AB6" s="22">
        <f t="shared" si="4"/>
        <v>109.94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84.28</v>
      </c>
      <c r="AU6" s="22">
        <f t="shared" ref="AU6:BC6" si="6">IF(AU7="",NA(),AU7)</f>
        <v>77.55</v>
      </c>
      <c r="AV6" s="22">
        <f t="shared" si="6"/>
        <v>100.3</v>
      </c>
      <c r="AW6" s="22">
        <f t="shared" si="6"/>
        <v>82.4</v>
      </c>
      <c r="AX6" s="22">
        <f t="shared" si="6"/>
        <v>41.68</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414.52</v>
      </c>
      <c r="BF6" s="22">
        <f t="shared" ref="BF6:BN6" si="7">IF(BF7="",NA(),BF7)</f>
        <v>354.43</v>
      </c>
      <c r="BG6" s="22">
        <f t="shared" si="7"/>
        <v>341.11</v>
      </c>
      <c r="BH6" s="22">
        <f t="shared" si="7"/>
        <v>286.69</v>
      </c>
      <c r="BI6" s="22">
        <f t="shared" si="7"/>
        <v>246.18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97.14</v>
      </c>
      <c r="BQ6" s="22">
        <f t="shared" ref="BQ6:BY6" si="8">IF(BQ7="",NA(),BQ7)</f>
        <v>97.72</v>
      </c>
      <c r="BR6" s="22">
        <f t="shared" si="8"/>
        <v>100.88</v>
      </c>
      <c r="BS6" s="22">
        <f t="shared" si="8"/>
        <v>89.29</v>
      </c>
      <c r="BT6" s="22">
        <f t="shared" si="8"/>
        <v>85.43</v>
      </c>
      <c r="BU6" s="22">
        <f t="shared" si="8"/>
        <v>87.11</v>
      </c>
      <c r="BV6" s="22">
        <f t="shared" si="8"/>
        <v>82.78</v>
      </c>
      <c r="BW6" s="22">
        <f t="shared" si="8"/>
        <v>84.82</v>
      </c>
      <c r="BX6" s="22">
        <f t="shared" si="8"/>
        <v>82.29</v>
      </c>
      <c r="BY6" s="22">
        <f t="shared" si="8"/>
        <v>84.16</v>
      </c>
      <c r="BZ6" s="21" t="str">
        <f>IF(BZ7="","",IF(BZ7="-","【-】","【"&amp;SUBSTITUTE(TEXT(BZ7,"#,##0.00"),"-","△")&amp;"】"))</f>
        <v>【97.82】</v>
      </c>
      <c r="CA6" s="22">
        <f>IF(CA7="",NA(),CA7)</f>
        <v>134.11000000000001</v>
      </c>
      <c r="CB6" s="22">
        <f t="shared" ref="CB6:CJ6" si="9">IF(CB7="",NA(),CB7)</f>
        <v>133.38</v>
      </c>
      <c r="CC6" s="22">
        <f t="shared" si="9"/>
        <v>129.93</v>
      </c>
      <c r="CD6" s="22">
        <f t="shared" si="9"/>
        <v>146.82</v>
      </c>
      <c r="CE6" s="22">
        <f t="shared" si="9"/>
        <v>153.61000000000001</v>
      </c>
      <c r="CF6" s="22">
        <f t="shared" si="9"/>
        <v>223.98</v>
      </c>
      <c r="CG6" s="22">
        <f t="shared" si="9"/>
        <v>225.09</v>
      </c>
      <c r="CH6" s="22">
        <f t="shared" si="9"/>
        <v>224.82</v>
      </c>
      <c r="CI6" s="22">
        <f t="shared" si="9"/>
        <v>230.85</v>
      </c>
      <c r="CJ6" s="22">
        <f t="shared" si="9"/>
        <v>230.21</v>
      </c>
      <c r="CK6" s="21" t="str">
        <f>IF(CK7="","",IF(CK7="-","【-】","【"&amp;SUBSTITUTE(TEXT(CK7,"#,##0.00"),"-","△")&amp;"】"))</f>
        <v>【177.56】</v>
      </c>
      <c r="CL6" s="22">
        <f>IF(CL7="",NA(),CL7)</f>
        <v>48.19</v>
      </c>
      <c r="CM6" s="22">
        <f t="shared" ref="CM6:CU6" si="10">IF(CM7="",NA(),CM7)</f>
        <v>48.22</v>
      </c>
      <c r="CN6" s="22">
        <f t="shared" si="10"/>
        <v>47.69</v>
      </c>
      <c r="CO6" s="22">
        <f t="shared" si="10"/>
        <v>46.49</v>
      </c>
      <c r="CP6" s="22">
        <f t="shared" si="10"/>
        <v>45.47</v>
      </c>
      <c r="CQ6" s="22">
        <f t="shared" si="10"/>
        <v>49.64</v>
      </c>
      <c r="CR6" s="22">
        <f t="shared" si="10"/>
        <v>49.38</v>
      </c>
      <c r="CS6" s="22">
        <f t="shared" si="10"/>
        <v>50.09</v>
      </c>
      <c r="CT6" s="22">
        <f t="shared" si="10"/>
        <v>50.1</v>
      </c>
      <c r="CU6" s="22">
        <f t="shared" si="10"/>
        <v>49.76</v>
      </c>
      <c r="CV6" s="21" t="str">
        <f>IF(CV7="","",IF(CV7="-","【-】","【"&amp;SUBSTITUTE(TEXT(CV7,"#,##0.00"),"-","△")&amp;"】"))</f>
        <v>【59.81】</v>
      </c>
      <c r="CW6" s="22">
        <f>IF(CW7="",NA(),CW7)</f>
        <v>82.65</v>
      </c>
      <c r="CX6" s="22">
        <f t="shared" ref="CX6:DF6" si="11">IF(CX7="",NA(),CX7)</f>
        <v>82.92</v>
      </c>
      <c r="CY6" s="22">
        <f t="shared" si="11"/>
        <v>80.099999999999994</v>
      </c>
      <c r="CZ6" s="22">
        <f t="shared" si="11"/>
        <v>80.180000000000007</v>
      </c>
      <c r="DA6" s="22">
        <f t="shared" si="11"/>
        <v>80.3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51.3</v>
      </c>
      <c r="DI6" s="22">
        <f t="shared" ref="DI6:DQ6" si="12">IF(DI7="",NA(),DI7)</f>
        <v>53.59</v>
      </c>
      <c r="DJ6" s="22">
        <f t="shared" si="12"/>
        <v>53.33</v>
      </c>
      <c r="DK6" s="22">
        <f t="shared" si="12"/>
        <v>54.59</v>
      </c>
      <c r="DL6" s="22">
        <f t="shared" si="12"/>
        <v>55.14</v>
      </c>
      <c r="DM6" s="22">
        <f t="shared" si="12"/>
        <v>47.31</v>
      </c>
      <c r="DN6" s="22">
        <f t="shared" si="12"/>
        <v>47.5</v>
      </c>
      <c r="DO6" s="22">
        <f t="shared" si="12"/>
        <v>48.41</v>
      </c>
      <c r="DP6" s="22">
        <f t="shared" si="12"/>
        <v>50.02</v>
      </c>
      <c r="DQ6" s="22">
        <f t="shared" si="12"/>
        <v>51.38</v>
      </c>
      <c r="DR6" s="21" t="str">
        <f>IF(DR7="","",IF(DR7="-","【-】","【"&amp;SUBSTITUTE(TEXT(DR7,"#,##0.00"),"-","△")&amp;"】"))</f>
        <v>【52.02】</v>
      </c>
      <c r="DS6" s="22">
        <f>IF(DS7="",NA(),DS7)</f>
        <v>20.36</v>
      </c>
      <c r="DT6" s="22">
        <f t="shared" ref="DT6:EB6" si="13">IF(DT7="",NA(),DT7)</f>
        <v>21.79</v>
      </c>
      <c r="DU6" s="22">
        <f t="shared" si="13"/>
        <v>22.34</v>
      </c>
      <c r="DV6" s="22">
        <f t="shared" si="13"/>
        <v>22.71</v>
      </c>
      <c r="DW6" s="22">
        <f t="shared" si="13"/>
        <v>22.92</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0.27</v>
      </c>
      <c r="EE6" s="22">
        <f t="shared" ref="EE6:EM6" si="14">IF(EE7="",NA(),EE7)</f>
        <v>0.03</v>
      </c>
      <c r="EF6" s="22">
        <f t="shared" si="14"/>
        <v>0.12</v>
      </c>
      <c r="EG6" s="22">
        <f t="shared" si="14"/>
        <v>0.49</v>
      </c>
      <c r="EH6" s="22">
        <f t="shared" si="14"/>
        <v>0.42</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104299</v>
      </c>
      <c r="D7" s="24">
        <v>46</v>
      </c>
      <c r="E7" s="24">
        <v>1</v>
      </c>
      <c r="F7" s="24">
        <v>0</v>
      </c>
      <c r="G7" s="24">
        <v>1</v>
      </c>
      <c r="H7" s="24" t="s">
        <v>92</v>
      </c>
      <c r="I7" s="24" t="s">
        <v>93</v>
      </c>
      <c r="J7" s="24" t="s">
        <v>94</v>
      </c>
      <c r="K7" s="24" t="s">
        <v>95</v>
      </c>
      <c r="L7" s="24" t="s">
        <v>96</v>
      </c>
      <c r="M7" s="24" t="s">
        <v>97</v>
      </c>
      <c r="N7" s="25" t="s">
        <v>98</v>
      </c>
      <c r="O7" s="25">
        <v>84.06</v>
      </c>
      <c r="P7" s="25">
        <v>70.95</v>
      </c>
      <c r="Q7" s="25">
        <v>2750</v>
      </c>
      <c r="R7" s="25">
        <v>12339</v>
      </c>
      <c r="S7" s="25">
        <v>253.91</v>
      </c>
      <c r="T7" s="25">
        <v>48.6</v>
      </c>
      <c r="U7" s="25">
        <v>8681</v>
      </c>
      <c r="V7" s="25">
        <v>9.2899999999999991</v>
      </c>
      <c r="W7" s="25">
        <v>934.45</v>
      </c>
      <c r="X7" s="25">
        <v>114.04</v>
      </c>
      <c r="Y7" s="25">
        <v>113.53</v>
      </c>
      <c r="Z7" s="25">
        <v>114.11</v>
      </c>
      <c r="AA7" s="25">
        <v>108.31</v>
      </c>
      <c r="AB7" s="25">
        <v>109.94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84.28</v>
      </c>
      <c r="AU7" s="25">
        <v>77.55</v>
      </c>
      <c r="AV7" s="25">
        <v>100.3</v>
      </c>
      <c r="AW7" s="25">
        <v>82.4</v>
      </c>
      <c r="AX7" s="25">
        <v>41.68</v>
      </c>
      <c r="AY7" s="25">
        <v>301.04000000000002</v>
      </c>
      <c r="AZ7" s="25">
        <v>305.08</v>
      </c>
      <c r="BA7" s="25">
        <v>305.33999999999997</v>
      </c>
      <c r="BB7" s="25">
        <v>310.01</v>
      </c>
      <c r="BC7" s="25">
        <v>311.12</v>
      </c>
      <c r="BD7" s="25">
        <v>243.36</v>
      </c>
      <c r="BE7" s="25">
        <v>414.52</v>
      </c>
      <c r="BF7" s="25">
        <v>354.43</v>
      </c>
      <c r="BG7" s="25">
        <v>341.11</v>
      </c>
      <c r="BH7" s="25">
        <v>286.69</v>
      </c>
      <c r="BI7" s="25">
        <v>246.18</v>
      </c>
      <c r="BJ7" s="25">
        <v>551.62</v>
      </c>
      <c r="BK7" s="25">
        <v>585.59</v>
      </c>
      <c r="BL7" s="25">
        <v>561.34</v>
      </c>
      <c r="BM7" s="25">
        <v>538.33000000000004</v>
      </c>
      <c r="BN7" s="25">
        <v>515.14</v>
      </c>
      <c r="BO7" s="25">
        <v>265.93</v>
      </c>
      <c r="BP7" s="25">
        <v>97.14</v>
      </c>
      <c r="BQ7" s="25">
        <v>97.72</v>
      </c>
      <c r="BR7" s="25">
        <v>100.88</v>
      </c>
      <c r="BS7" s="25">
        <v>89.29</v>
      </c>
      <c r="BT7" s="25">
        <v>85.43</v>
      </c>
      <c r="BU7" s="25">
        <v>87.11</v>
      </c>
      <c r="BV7" s="25">
        <v>82.78</v>
      </c>
      <c r="BW7" s="25">
        <v>84.82</v>
      </c>
      <c r="BX7" s="25">
        <v>82.29</v>
      </c>
      <c r="BY7" s="25">
        <v>84.16</v>
      </c>
      <c r="BZ7" s="25">
        <v>97.82</v>
      </c>
      <c r="CA7" s="25">
        <v>134.11000000000001</v>
      </c>
      <c r="CB7" s="25">
        <v>133.38</v>
      </c>
      <c r="CC7" s="25">
        <v>129.93</v>
      </c>
      <c r="CD7" s="25">
        <v>146.82</v>
      </c>
      <c r="CE7" s="25">
        <v>153.61000000000001</v>
      </c>
      <c r="CF7" s="25">
        <v>223.98</v>
      </c>
      <c r="CG7" s="25">
        <v>225.09</v>
      </c>
      <c r="CH7" s="25">
        <v>224.82</v>
      </c>
      <c r="CI7" s="25">
        <v>230.85</v>
      </c>
      <c r="CJ7" s="25">
        <v>230.21</v>
      </c>
      <c r="CK7" s="25">
        <v>177.56</v>
      </c>
      <c r="CL7" s="25">
        <v>48.19</v>
      </c>
      <c r="CM7" s="25">
        <v>48.22</v>
      </c>
      <c r="CN7" s="25">
        <v>47.69</v>
      </c>
      <c r="CO7" s="25">
        <v>46.49</v>
      </c>
      <c r="CP7" s="25">
        <v>45.47</v>
      </c>
      <c r="CQ7" s="25">
        <v>49.64</v>
      </c>
      <c r="CR7" s="25">
        <v>49.38</v>
      </c>
      <c r="CS7" s="25">
        <v>50.09</v>
      </c>
      <c r="CT7" s="25">
        <v>50.1</v>
      </c>
      <c r="CU7" s="25">
        <v>49.76</v>
      </c>
      <c r="CV7" s="25">
        <v>59.81</v>
      </c>
      <c r="CW7" s="25">
        <v>82.65</v>
      </c>
      <c r="CX7" s="25">
        <v>82.92</v>
      </c>
      <c r="CY7" s="25">
        <v>80.099999999999994</v>
      </c>
      <c r="CZ7" s="25">
        <v>80.180000000000007</v>
      </c>
      <c r="DA7" s="25">
        <v>80.3</v>
      </c>
      <c r="DB7" s="25">
        <v>78.09</v>
      </c>
      <c r="DC7" s="25">
        <v>78.010000000000005</v>
      </c>
      <c r="DD7" s="25">
        <v>77.599999999999994</v>
      </c>
      <c r="DE7" s="25">
        <v>77.3</v>
      </c>
      <c r="DF7" s="25">
        <v>76.64</v>
      </c>
      <c r="DG7" s="25">
        <v>89.42</v>
      </c>
      <c r="DH7" s="25">
        <v>51.3</v>
      </c>
      <c r="DI7" s="25">
        <v>53.59</v>
      </c>
      <c r="DJ7" s="25">
        <v>53.33</v>
      </c>
      <c r="DK7" s="25">
        <v>54.59</v>
      </c>
      <c r="DL7" s="25">
        <v>55.14</v>
      </c>
      <c r="DM7" s="25">
        <v>47.31</v>
      </c>
      <c r="DN7" s="25">
        <v>47.5</v>
      </c>
      <c r="DO7" s="25">
        <v>48.41</v>
      </c>
      <c r="DP7" s="25">
        <v>50.02</v>
      </c>
      <c r="DQ7" s="25">
        <v>51.38</v>
      </c>
      <c r="DR7" s="25">
        <v>52.02</v>
      </c>
      <c r="DS7" s="25">
        <v>20.36</v>
      </c>
      <c r="DT7" s="25">
        <v>21.79</v>
      </c>
      <c r="DU7" s="25">
        <v>22.34</v>
      </c>
      <c r="DV7" s="25">
        <v>22.71</v>
      </c>
      <c r="DW7" s="25">
        <v>22.92</v>
      </c>
      <c r="DX7" s="25">
        <v>16.77</v>
      </c>
      <c r="DY7" s="25">
        <v>17.399999999999999</v>
      </c>
      <c r="DZ7" s="25">
        <v>18.64</v>
      </c>
      <c r="EA7" s="25">
        <v>19.510000000000002</v>
      </c>
      <c r="EB7" s="25">
        <v>21.6</v>
      </c>
      <c r="EC7" s="25">
        <v>25.37</v>
      </c>
      <c r="ED7" s="25">
        <v>0.27</v>
      </c>
      <c r="EE7" s="25">
        <v>0.03</v>
      </c>
      <c r="EF7" s="25">
        <v>0.12</v>
      </c>
      <c r="EG7" s="25">
        <v>0.49</v>
      </c>
      <c r="EH7" s="25">
        <v>0.42</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2025-02-03T02:47:07Z</cp:lastPrinted>
  <dcterms:created xsi:type="dcterms:W3CDTF">2025-01-24T06:46:31Z</dcterms:created>
  <dcterms:modified xsi:type="dcterms:W3CDTF">2025-02-27T07:07:52Z</dcterms:modified>
  <cp:category/>
</cp:coreProperties>
</file>