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4254783D-313C-4F2C-A0D2-8E9A955AA7C2}" xr6:coauthVersionLast="47" xr6:coauthVersionMax="47" xr10:uidLastSave="{00000000-0000-0000-0000-000000000000}"/>
  <workbookProtection workbookAlgorithmName="SHA-512" workbookHashValue="ADtag08PTNSZLgqSgftijVkubegevm62GpDfoa46BViP2lKyiCwGH6BmxZ5I+JGinN7xlHV+TLmAfynUB8A/xw==" workbookSaltValue="kbOKOUjYHhxLDjN9SUEFfw=="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O6" i="5"/>
  <c r="I10" i="4" s="1"/>
  <c r="N6" i="5"/>
  <c r="B10" i="4" s="1"/>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F85" i="4"/>
  <c r="E85" i="4"/>
  <c r="AT10" i="4"/>
  <c r="AL10" i="4"/>
  <c r="W10" i="4"/>
  <c r="P10" i="4"/>
  <c r="BB8" i="4"/>
  <c r="AT8" i="4"/>
  <c r="AL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<sst xmlns="http://schemas.openxmlformats.org/spreadsheetml/2006/main" count="228" uniqueCount="111">
  <si>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</si>
  <si>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</si>
  <si>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</si>
  <si>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</si>
  <si>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</si>
  <si>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</si>
  <si>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</si>
  <si>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</si>
  <si>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</si>
  <si>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</si>
  <si>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</si>
  <si>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</si>
  <si>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</si>
  <si>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</si>
  <si>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</si>
  <si>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</si>
  <si>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</si>
  <si>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</si>
  <si>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</si>
  <si>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</si>
  <si>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</si>
  <si>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</si>
  <si>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</si>
  <si>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</si>
  <si>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</si>
  <si>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</si>
  <si>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</si>
  <si>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</si>
  <si>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</si>
  <si>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</si>
  <si>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</si>
  <si>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</si>
  <si>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</si>
  <si>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</si>
  <si>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</si>
  <si>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</si>
  <si>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</si>
  <si>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</si>
  <si>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</si>
  <si>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</si>
  <si>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</si>
  <si>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</si>
  <si>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</si>
  <si>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</si>
  <si>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</si>
  <si>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</si>
  <si>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</si>
  <si>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</si>
  <si>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</si>
  <si>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</si>
  <si>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</si>
  <si>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</si>
  <si>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</si>
  <si>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</si>
  <si>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</si>
  <si>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</si>
  <si>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</si>
  <si>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</si>
  <si>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</si>
  <si>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</si>
  <si>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</si>
  <si>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</si>
  <si>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</si>
  <si>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</si>
  <si>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</si>
  <si>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</si>
  <si>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</si>
  <si>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</si>
  <si>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</si>
  <si>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</si>
  <si>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</si>
  <si>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</si>
  <si>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</si>
  <si>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</si>
  <si>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</si>
  <si>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</si>
  <si>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</si>
  <si>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</si>
  <si>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</si>
  <si>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</si>
  <si>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</si>
  <si>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</si>
  <si>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</si>
  <si>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</si>
  <si>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</si>
  <si>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</si>
  <si>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</si>
  <si>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</si>
  <si>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</si>
  <si>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</si>
  <si>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</si>
  <si>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</si>
  <si>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</si>
  <si>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</si>
  <si>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</si>
  <si>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</si>
  <si>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</si>
  <si>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</si>
  <si>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</si>
  <si>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</si>
  <si>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</si>
  <si>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</si>
  <si>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</si>
  <si>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</si>
  <si>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</si>
  <si>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</si>
  <si>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</si>
  <si>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</si>
  <si>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
 類似団体平均値を上回っており、老朽化が進んでいることから、計画的な更新が必要である。
②管路経年化率
 類似団体平均値を上回っており、効率的・計画的な更新が必要である。
③管路更新率
 類似団体平均値を上回っているが、今後も引き続き効率的な管路延長に努める必要がある。</t>
    <phoneticPr fontId="4"/>
  </si>
  <si>
    <t>本町の水道事業については、①経常収支比率や⑤料金回収率は他の類似団体を上回っており、近年の経営状況については良好といえる。しかし、給水人口の減少を踏まえた今後の水需要動向により、施設規模の見直しの検討及び計画的な更新が必要であるといえる。また、⑤料金回収率は100%を超え、経営に必要な経費を料金で賄えることができているものの、④企業債残高対給水収益比率が類似団体平均を上回っていることからもわかるように、老朽化した施設の更新費用を企業債の借入れにより賄っている状況である。浄水場更新事業も控えており、安定した経営基盤を確立するため、料金改定を進めているところである。</t>
    <rPh sb="272" eb="273">
      <t>スス</t>
    </rPh>
    <phoneticPr fontId="4"/>
  </si>
  <si>
    <t>①経常収支比率
 類似団体平均値を上回っており、100%以上で推移していることから、収支は黒字であり健全な状態を保っている。
③流動比率
 類似団体平均値を上回っており、300%を超えて推移しているため、短期債務に対する支払能力を充分に有している。
④企業債残高対給水収益比率
 類似団体平均値を上回っており、建設投資の財源を借入れに頼っている状況である。将来的な更新を見据え、適切な給水収益の確保を含めた財務管理が必要と考えられる。
⑤料金回収率
 類似団体平均値を上回っており、100%以上で推移していることから、給水に必要な費用を給水収益で賄えている状況にある。
⑥給水原価
 類似団体平均値を下回っており、効率的な維持管理、経営に努めている。
⑦施設利用率
 類似団体平均値を上回っており、適切な規模で効率的な施設の利用に努めている。
⑧有収率
 類似団体平均値を上回っているが、今後もさらなる漏水対策や計画的な管路の更新が必要である。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</si>
</sst>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0.81</c:v>
                </c:pt>
                <c:pt idx="1">
                  <c:v>1.03</c:v>
                </c:pt>
                <c:pt idx="2">
                  <c:v>0.88</c:v>
                </c:pt>
                <c:pt idx="3">
                  <c:v>0.96</c:v>
                </c:pt>
                <c:pt idx="4">
                  <c:v>1.08</c:v>
                </c:pt>
              </c:numCache>
            </c:numRef>
          </c:val>
          <c:extLst>
            <c:ext xmlns:c16="http://schemas.microsoft.com/office/drawing/2014/chart" uri="{C3380CC4-5D6E-409C-BE32-E72D297353CC}">
              <c16:uniqueId val="{00000000-AF77-45CF-9618-6AA4ED7648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AF77-45CF-9618-6AA4ED7648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c:v>
                </c:pt>
                <c:pt idx="1">
                  <c:v>66.52</c:v>
                </c:pt>
                <c:pt idx="2">
                  <c:v>65.599999999999994</c:v>
                </c:pt>
                <c:pt idx="3">
                  <c:v>64.08</c:v>
                </c:pt>
                <c:pt idx="4">
                  <c:v>63.11</c:v>
                </c:pt>
              </c:numCache>
            </c:numRef>
          </c:val>
          <c:extLst>
            <c:ext xmlns:c16="http://schemas.microsoft.com/office/drawing/2014/chart" uri="{C3380CC4-5D6E-409C-BE32-E72D297353CC}">
              <c16:uniqueId val="{00000000-1EB5-4C37-A00B-724BF6E2F7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1EB5-4C37-A00B-724BF6E2F7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87.59</c:v>
                </c:pt>
                <c:pt idx="1">
                  <c:v>89.26</c:v>
                </c:pt>
                <c:pt idx="2">
                  <c:v>88.9</c:v>
                </c:pt>
                <c:pt idx="3">
                  <c:v>90.08</c:v>
                </c:pt>
                <c:pt idx="4">
                  <c:v>89.52</c:v>
                </c:pt>
              </c:numCache>
            </c:numRef>
          </c:val>
          <c:extLst>
            <c:ext xmlns:c16="http://schemas.microsoft.com/office/drawing/2014/chart" uri="{C3380CC4-5D6E-409C-BE32-E72D297353CC}">
              <c16:uniqueId val="{00000000-A66F-4D65-8ED6-741FB509C31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A66F-4D65-8ED6-741FB509C31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120.89</c:v>
                </c:pt>
                <c:pt idx="1">
                  <c:v>115.74</c:v>
                </c:pt>
                <c:pt idx="2">
                  <c:v>118.42</c:v>
                </c:pt>
                <c:pt idx="3">
                  <c:v>116.11</c:v>
                </c:pt>
                <c:pt idx="4">
                  <c:v>116.87</c:v>
                </c:pt>
              </c:numCache>
            </c:numRef>
          </c:val>
          <c:extLst>
            <c:ext xmlns:c16="http://schemas.microsoft.com/office/drawing/2014/chart" uri="{C3380CC4-5D6E-409C-BE32-E72D297353CC}">
              <c16:uniqueId val="{00000000-2A3C-4E61-972C-0952613661F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2A3C-4E61-972C-0952613661F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52.53</c:v>
                </c:pt>
                <c:pt idx="1">
                  <c:v>52.57</c:v>
                </c:pt>
                <c:pt idx="2">
                  <c:v>53.28</c:v>
                </c:pt>
                <c:pt idx="3">
                  <c:v>53.62</c:v>
                </c:pt>
                <c:pt idx="4">
                  <c:v>53.8</c:v>
                </c:pt>
              </c:numCache>
            </c:numRef>
          </c:val>
          <c:extLst>
            <c:ext xmlns:c16="http://schemas.microsoft.com/office/drawing/2014/chart" uri="{C3380CC4-5D6E-409C-BE32-E72D297353CC}">
              <c16:uniqueId val="{00000000-2F7F-47DB-8055-DF474839938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2F7F-47DB-8055-DF474839938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34.340000000000003</c:v>
                </c:pt>
                <c:pt idx="1">
                  <c:v>36.33</c:v>
                </c:pt>
                <c:pt idx="2">
                  <c:v>20.96</c:v>
                </c:pt>
                <c:pt idx="3">
                  <c:v>37.04</c:v>
                </c:pt>
                <c:pt idx="4">
                  <c:v>37.479999999999997</c:v>
                </c:pt>
              </c:numCache>
            </c:numRef>
          </c:val>
          <c:extLst>
            <c:ext xmlns:c16="http://schemas.microsoft.com/office/drawing/2014/chart" uri="{C3380CC4-5D6E-409C-BE32-E72D297353CC}">
              <c16:uniqueId val="{00000000-EC78-452A-8664-3D2A4D5EB2F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EC78-452A-8664-3D2A4D5EB2F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33-46E3-AA67-E22263CF56B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A933-46E3-AA67-E22263CF56B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390.98</c:v>
                </c:pt>
                <c:pt idx="1">
                  <c:v>385.94</c:v>
                </c:pt>
                <c:pt idx="2">
                  <c:v>421.26</c:v>
                </c:pt>
                <c:pt idx="3">
                  <c:v>448.18</c:v>
                </c:pt>
                <c:pt idx="4">
                  <c:v>501.48</c:v>
                </c:pt>
              </c:numCache>
            </c:numRef>
          </c:val>
          <c:extLst>
            <c:ext xmlns:c16="http://schemas.microsoft.com/office/drawing/2014/chart" uri="{C3380CC4-5D6E-409C-BE32-E72D297353CC}">
              <c16:uniqueId val="{00000000-1EA5-4BDD-83D5-148118A1ADE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1EA5-4BDD-83D5-148118A1ADE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432.59</c:v>
                </c:pt>
                <c:pt idx="1">
                  <c:v>440.61</c:v>
                </c:pt>
                <c:pt idx="2">
                  <c:v>437.22</c:v>
                </c:pt>
                <c:pt idx="3">
                  <c:v>444.53</c:v>
                </c:pt>
                <c:pt idx="4">
                  <c:v>460.82</c:v>
                </c:pt>
              </c:numCache>
            </c:numRef>
          </c:val>
          <c:extLst>
            <c:ext xmlns:c16="http://schemas.microsoft.com/office/drawing/2014/chart" uri="{C3380CC4-5D6E-409C-BE32-E72D297353CC}">
              <c16:uniqueId val="{00000000-18E4-4296-82F1-08750F44868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18E4-4296-82F1-08750F44868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113.38</c:v>
                </c:pt>
                <c:pt idx="1">
                  <c:v>111.38</c:v>
                </c:pt>
                <c:pt idx="2">
                  <c:v>112.78</c:v>
                </c:pt>
                <c:pt idx="3">
                  <c:v>111.72</c:v>
                </c:pt>
                <c:pt idx="4">
                  <c:v>111.02</c:v>
                </c:pt>
              </c:numCache>
            </c:numRef>
          </c:val>
          <c:extLst>
            <c:ext xmlns:c16="http://schemas.microsoft.com/office/drawing/2014/chart" uri="{C3380CC4-5D6E-409C-BE32-E72D297353CC}">
              <c16:uniqueId val="{00000000-4CF0-4D91-BC1C-48AEA74B28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4CF0-4D91-BC1C-48AEA74B28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98.62</c:v>
                </c:pt>
                <c:pt idx="1">
                  <c:v>100.33</c:v>
                </c:pt>
                <c:pt idx="2">
                  <c:v>98.92</c:v>
                </c:pt>
                <c:pt idx="3">
                  <c:v>99.94</c:v>
                </c:pt>
                <c:pt idx="4">
                  <c:v>100.63</c:v>
                </c:pt>
              </c:numCache>
            </c:numRef>
          </c:val>
          <c:extLst>
            <c:ext xmlns:c16="http://schemas.microsoft.com/office/drawing/2014/chart" uri="{C3380CC4-5D6E-409C-BE32-E72D297353CC}">
              <c16:uniqueId val="{00000000-3E8E-4D1D-AE04-B1A9B4A50AE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3E8E-4D1D-AE04-B1A9B4A50AE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群馬県　玉村町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35732</v>
      </c>
      <c r="AM8" s="65"/>
      <c r="AN8" s="65"/>
      <c r="AO8" s="65"/>
      <c r="AP8" s="65"/>
      <c r="AQ8" s="65"/>
      <c r="AR8" s="65"/>
      <c r="AS8" s="65"/>
      <c r="AT8" s="36">
        <f>データ!$S$6</f>
        <v>25.78</v>
      </c>
      <c r="AU8" s="37"/>
      <c r="AV8" s="37"/>
      <c r="AW8" s="37"/>
      <c r="AX8" s="37"/>
      <c r="AY8" s="37"/>
      <c r="AZ8" s="37"/>
      <c r="BA8" s="37"/>
      <c r="BB8" s="54">
        <f>データ!$T$6</f>
        <v>1386.04</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60.08</v>
      </c>
      <c r="J10" s="37"/>
      <c r="K10" s="37"/>
      <c r="L10" s="37"/>
      <c r="M10" s="37"/>
      <c r="N10" s="37"/>
      <c r="O10" s="64"/>
      <c r="P10" s="54">
        <f>データ!$P$6</f>
        <v>99.9</v>
      </c>
      <c r="Q10" s="54"/>
      <c r="R10" s="54"/>
      <c r="S10" s="54"/>
      <c r="T10" s="54"/>
      <c r="U10" s="54"/>
      <c r="V10" s="54"/>
      <c r="W10" s="65">
        <f>データ!$Q$6</f>
        <v>2320</v>
      </c>
      <c r="X10" s="65"/>
      <c r="Y10" s="65"/>
      <c r="Z10" s="65"/>
      <c r="AA10" s="65"/>
      <c r="AB10" s="65"/>
      <c r="AC10" s="65"/>
      <c r="AD10" s="2"/>
      <c r="AE10" s="2"/>
      <c r="AF10" s="2"/>
      <c r="AG10" s="2"/>
      <c r="AH10" s="2"/>
      <c r="AI10" s="2"/>
      <c r="AJ10" s="2"/>
      <c r="AK10" s="2"/>
      <c r="AL10" s="65">
        <f>データ!$U$6</f>
        <v>35602</v>
      </c>
      <c r="AM10" s="65"/>
      <c r="AN10" s="65"/>
      <c r="AO10" s="65"/>
      <c r="AP10" s="65"/>
      <c r="AQ10" s="65"/>
      <c r="AR10" s="65"/>
      <c r="AS10" s="65"/>
      <c r="AT10" s="36">
        <f>データ!$V$6</f>
        <v>25.78</v>
      </c>
      <c r="AU10" s="37"/>
      <c r="AV10" s="37"/>
      <c r="AW10" s="37"/>
      <c r="AX10" s="37"/>
      <c r="AY10" s="37"/>
      <c r="AZ10" s="37"/>
      <c r="BA10" s="37"/>
      <c r="BB10" s="54">
        <f>データ!$W$6</f>
        <v>1380.99</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108</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109</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STAKIJp+Ujpw04Eq9r0r5nPIW8+pxk/JzHbJIq1jzGpnRVjvhfggrP5SOU43TSZO2h3w6Ocm/8NHyXtnfT+ogQ==" saltValue="I6qte+PfGo2Ci2gJVfVHu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104647</v>
      </c>
      <c r="D6" s="20">
        <f t="shared" si="3"/>
        <v>46</v>
      </c>
      <c r="E6" s="20">
        <f t="shared" si="3"/>
        <v>1</v>
      </c>
      <c r="F6" s="20">
        <f t="shared" si="3"/>
        <v>0</v>
      </c>
      <c r="G6" s="20">
        <f t="shared" si="3"/>
        <v>1</v>
      </c>
      <c r="H6" s="20" t="str">
        <f t="shared" si="3"/>
        <v>群馬県　玉村町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60.08</v>
      </c>
      <c r="P6" s="21">
        <f t="shared" si="3"/>
        <v>99.9</v>
      </c>
      <c r="Q6" s="21">
        <f t="shared" si="3"/>
        <v>2320</v>
      </c>
      <c r="R6" s="21">
        <f t="shared" si="3"/>
        <v>35732</v>
      </c>
      <c r="S6" s="21">
        <f t="shared" si="3"/>
        <v>25.78</v>
      </c>
      <c r="T6" s="21">
        <f t="shared" si="3"/>
        <v>1386.04</v>
      </c>
      <c r="U6" s="21">
        <f t="shared" si="3"/>
        <v>35602</v>
      </c>
      <c r="V6" s="21">
        <f t="shared" si="3"/>
        <v>25.78</v>
      </c>
      <c r="W6" s="21">
        <f t="shared" si="3"/>
        <v>1380.99</v>
      </c>
      <c r="X6" s="22">
        <f>IF(X7="",NA(),X7)</f>
        <v>120.89</v>
      </c>
      <c r="Y6" s="22">
        <f t="shared" ref="Y6:AG6" si="4">IF(Y7="",NA(),Y7)</f>
        <v>115.74</v>
      </c>
      <c r="Z6" s="22">
        <f t="shared" si="4"/>
        <v>118.42</v>
      </c>
      <c r="AA6" s="22">
        <f t="shared" si="4"/>
        <v>116.11</v>
      </c>
      <c r="AB6" s="22">
        <f t="shared" si="4"/>
        <v>116.87</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390.98</v>
      </c>
      <c r="AU6" s="22">
        <f t="shared" ref="AU6:BC6" si="6">IF(AU7="",NA(),AU7)</f>
        <v>385.94</v>
      </c>
      <c r="AV6" s="22">
        <f t="shared" si="6"/>
        <v>421.26</v>
      </c>
      <c r="AW6" s="22">
        <f t="shared" si="6"/>
        <v>448.18</v>
      </c>
      <c r="AX6" s="22">
        <f t="shared" si="6"/>
        <v>501.48</v>
      </c>
      <c r="AY6" s="22">
        <f t="shared" si="6"/>
        <v>365.18</v>
      </c>
      <c r="AZ6" s="22">
        <f t="shared" si="6"/>
        <v>327.77</v>
      </c>
      <c r="BA6" s="22">
        <f t="shared" si="6"/>
        <v>338.02</v>
      </c>
      <c r="BB6" s="22">
        <f t="shared" si="6"/>
        <v>345.94</v>
      </c>
      <c r="BC6" s="22">
        <f t="shared" si="6"/>
        <v>329.7</v>
      </c>
      <c r="BD6" s="21" t="str">
        <f>IF(BD7="","",IF(BD7="-","【-】","【"&amp;SUBSTITUTE(TEXT(BD7,"#,##0.00"),"-","△")&amp;"】"))</f>
        <v>【243.36】</v>
      </c>
      <c r="BE6" s="22">
        <f>IF(BE7="",NA(),BE7)</f>
        <v>432.59</v>
      </c>
      <c r="BF6" s="22">
        <f t="shared" ref="BF6:BN6" si="7">IF(BF7="",NA(),BF7)</f>
        <v>440.61</v>
      </c>
      <c r="BG6" s="22">
        <f t="shared" si="7"/>
        <v>437.22</v>
      </c>
      <c r="BH6" s="22">
        <f t="shared" si="7"/>
        <v>444.53</v>
      </c>
      <c r="BI6" s="22">
        <f t="shared" si="7"/>
        <v>460.82</v>
      </c>
      <c r="BJ6" s="22">
        <f t="shared" si="7"/>
        <v>371.65</v>
      </c>
      <c r="BK6" s="22">
        <f t="shared" si="7"/>
        <v>397.1</v>
      </c>
      <c r="BL6" s="22">
        <f t="shared" si="7"/>
        <v>379.91</v>
      </c>
      <c r="BM6" s="22">
        <f t="shared" si="7"/>
        <v>386.61</v>
      </c>
      <c r="BN6" s="22">
        <f t="shared" si="7"/>
        <v>381.56</v>
      </c>
      <c r="BO6" s="21" t="str">
        <f>IF(BO7="","",IF(BO7="-","【-】","【"&amp;SUBSTITUTE(TEXT(BO7,"#,##0.00"),"-","△")&amp;"】"))</f>
        <v>【265.93】</v>
      </c>
      <c r="BP6" s="22">
        <f>IF(BP7="",NA(),BP7)</f>
        <v>113.38</v>
      </c>
      <c r="BQ6" s="22">
        <f t="shared" ref="BQ6:BY6" si="8">IF(BQ7="",NA(),BQ7)</f>
        <v>111.38</v>
      </c>
      <c r="BR6" s="22">
        <f t="shared" si="8"/>
        <v>112.78</v>
      </c>
      <c r="BS6" s="22">
        <f t="shared" si="8"/>
        <v>111.72</v>
      </c>
      <c r="BT6" s="22">
        <f t="shared" si="8"/>
        <v>111.02</v>
      </c>
      <c r="BU6" s="22">
        <f t="shared" si="8"/>
        <v>98.77</v>
      </c>
      <c r="BV6" s="22">
        <f t="shared" si="8"/>
        <v>95.79</v>
      </c>
      <c r="BW6" s="22">
        <f t="shared" si="8"/>
        <v>98.3</v>
      </c>
      <c r="BX6" s="22">
        <f t="shared" si="8"/>
        <v>93.82</v>
      </c>
      <c r="BY6" s="22">
        <f t="shared" si="8"/>
        <v>95.04</v>
      </c>
      <c r="BZ6" s="21" t="str">
        <f>IF(BZ7="","",IF(BZ7="-","【-】","【"&amp;SUBSTITUTE(TEXT(BZ7,"#,##0.00"),"-","△")&amp;"】"))</f>
        <v>【97.82】</v>
      </c>
      <c r="CA6" s="22">
        <f>IF(CA7="",NA(),CA7)</f>
        <v>98.62</v>
      </c>
      <c r="CB6" s="22">
        <f t="shared" ref="CB6:CJ6" si="9">IF(CB7="",NA(),CB7)</f>
        <v>100.33</v>
      </c>
      <c r="CC6" s="22">
        <f t="shared" si="9"/>
        <v>98.92</v>
      </c>
      <c r="CD6" s="22">
        <f t="shared" si="9"/>
        <v>99.94</v>
      </c>
      <c r="CE6" s="22">
        <f t="shared" si="9"/>
        <v>100.63</v>
      </c>
      <c r="CF6" s="22">
        <f t="shared" si="9"/>
        <v>173.67</v>
      </c>
      <c r="CG6" s="22">
        <f t="shared" si="9"/>
        <v>171.13</v>
      </c>
      <c r="CH6" s="22">
        <f t="shared" si="9"/>
        <v>173.7</v>
      </c>
      <c r="CI6" s="22">
        <f t="shared" si="9"/>
        <v>178.94</v>
      </c>
      <c r="CJ6" s="22">
        <f t="shared" si="9"/>
        <v>180.19</v>
      </c>
      <c r="CK6" s="21" t="str">
        <f>IF(CK7="","",IF(CK7="-","【-】","【"&amp;SUBSTITUTE(TEXT(CK7,"#,##0.00"),"-","△")&amp;"】"))</f>
        <v>【177.56】</v>
      </c>
      <c r="CL6" s="22">
        <f>IF(CL7="",NA(),CL7)</f>
        <v>66</v>
      </c>
      <c r="CM6" s="22">
        <f t="shared" ref="CM6:CU6" si="10">IF(CM7="",NA(),CM7)</f>
        <v>66.52</v>
      </c>
      <c r="CN6" s="22">
        <f t="shared" si="10"/>
        <v>65.599999999999994</v>
      </c>
      <c r="CO6" s="22">
        <f t="shared" si="10"/>
        <v>64.08</v>
      </c>
      <c r="CP6" s="22">
        <f t="shared" si="10"/>
        <v>63.11</v>
      </c>
      <c r="CQ6" s="22">
        <f t="shared" si="10"/>
        <v>59.67</v>
      </c>
      <c r="CR6" s="22">
        <f t="shared" si="10"/>
        <v>60.12</v>
      </c>
      <c r="CS6" s="22">
        <f t="shared" si="10"/>
        <v>60.34</v>
      </c>
      <c r="CT6" s="22">
        <f t="shared" si="10"/>
        <v>59.54</v>
      </c>
      <c r="CU6" s="22">
        <f t="shared" si="10"/>
        <v>59.26</v>
      </c>
      <c r="CV6" s="21" t="str">
        <f>IF(CV7="","",IF(CV7="-","【-】","【"&amp;SUBSTITUTE(TEXT(CV7,"#,##0.00"),"-","△")&amp;"】"))</f>
        <v>【59.81】</v>
      </c>
      <c r="CW6" s="22">
        <f>IF(CW7="",NA(),CW7)</f>
        <v>87.59</v>
      </c>
      <c r="CX6" s="22">
        <f t="shared" ref="CX6:DF6" si="11">IF(CX7="",NA(),CX7)</f>
        <v>89.26</v>
      </c>
      <c r="CY6" s="22">
        <f t="shared" si="11"/>
        <v>88.9</v>
      </c>
      <c r="CZ6" s="22">
        <f t="shared" si="11"/>
        <v>90.08</v>
      </c>
      <c r="DA6" s="22">
        <f t="shared" si="11"/>
        <v>89.52</v>
      </c>
      <c r="DB6" s="22">
        <f t="shared" si="11"/>
        <v>84.6</v>
      </c>
      <c r="DC6" s="22">
        <f t="shared" si="11"/>
        <v>84.24</v>
      </c>
      <c r="DD6" s="22">
        <f t="shared" si="11"/>
        <v>84.19</v>
      </c>
      <c r="DE6" s="22">
        <f t="shared" si="11"/>
        <v>83.93</v>
      </c>
      <c r="DF6" s="22">
        <f t="shared" si="11"/>
        <v>83.84</v>
      </c>
      <c r="DG6" s="21" t="str">
        <f>IF(DG7="","",IF(DG7="-","【-】","【"&amp;SUBSTITUTE(TEXT(DG7,"#,##0.00"),"-","△")&amp;"】"))</f>
        <v>【89.42】</v>
      </c>
      <c r="DH6" s="22">
        <f>IF(DH7="",NA(),DH7)</f>
        <v>52.53</v>
      </c>
      <c r="DI6" s="22">
        <f t="shared" ref="DI6:DQ6" si="12">IF(DI7="",NA(),DI7)</f>
        <v>52.57</v>
      </c>
      <c r="DJ6" s="22">
        <f t="shared" si="12"/>
        <v>53.28</v>
      </c>
      <c r="DK6" s="22">
        <f t="shared" si="12"/>
        <v>53.62</v>
      </c>
      <c r="DL6" s="22">
        <f t="shared" si="12"/>
        <v>53.8</v>
      </c>
      <c r="DM6" s="22">
        <f t="shared" si="12"/>
        <v>48.17</v>
      </c>
      <c r="DN6" s="22">
        <f t="shared" si="12"/>
        <v>48.83</v>
      </c>
      <c r="DO6" s="22">
        <f t="shared" si="12"/>
        <v>49.96</v>
      </c>
      <c r="DP6" s="22">
        <f t="shared" si="12"/>
        <v>50.82</v>
      </c>
      <c r="DQ6" s="22">
        <f t="shared" si="12"/>
        <v>51.82</v>
      </c>
      <c r="DR6" s="21" t="str">
        <f>IF(DR7="","",IF(DR7="-","【-】","【"&amp;SUBSTITUTE(TEXT(DR7,"#,##0.00"),"-","△")&amp;"】"))</f>
        <v>【52.02】</v>
      </c>
      <c r="DS6" s="22">
        <f>IF(DS7="",NA(),DS7)</f>
        <v>34.340000000000003</v>
      </c>
      <c r="DT6" s="22">
        <f t="shared" ref="DT6:EB6" si="13">IF(DT7="",NA(),DT7)</f>
        <v>36.33</v>
      </c>
      <c r="DU6" s="22">
        <f t="shared" si="13"/>
        <v>20.96</v>
      </c>
      <c r="DV6" s="22">
        <f t="shared" si="13"/>
        <v>37.04</v>
      </c>
      <c r="DW6" s="22">
        <f t="shared" si="13"/>
        <v>37.479999999999997</v>
      </c>
      <c r="DX6" s="22">
        <f t="shared" si="13"/>
        <v>17.12</v>
      </c>
      <c r="DY6" s="22">
        <f t="shared" si="13"/>
        <v>18.18</v>
      </c>
      <c r="DZ6" s="22">
        <f t="shared" si="13"/>
        <v>19.32</v>
      </c>
      <c r="EA6" s="22">
        <f t="shared" si="13"/>
        <v>21.16</v>
      </c>
      <c r="EB6" s="22">
        <f t="shared" si="13"/>
        <v>22.72</v>
      </c>
      <c r="EC6" s="21" t="str">
        <f>IF(EC7="","",IF(EC7="-","【-】","【"&amp;SUBSTITUTE(TEXT(EC7,"#,##0.00"),"-","△")&amp;"】"))</f>
        <v>【25.37】</v>
      </c>
      <c r="ED6" s="22">
        <f>IF(ED7="",NA(),ED7)</f>
        <v>0.81</v>
      </c>
      <c r="EE6" s="22">
        <f t="shared" ref="EE6:EM6" si="14">IF(EE7="",NA(),EE7)</f>
        <v>1.03</v>
      </c>
      <c r="EF6" s="22">
        <f t="shared" si="14"/>
        <v>0.88</v>
      </c>
      <c r="EG6" s="22">
        <f t="shared" si="14"/>
        <v>0.96</v>
      </c>
      <c r="EH6" s="22">
        <f t="shared" si="14"/>
        <v>1.08</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104647</v>
      </c>
      <c r="D7" s="24">
        <v>46</v>
      </c>
      <c r="E7" s="24">
        <v>1</v>
      </c>
      <c r="F7" s="24">
        <v>0</v>
      </c>
      <c r="G7" s="24">
        <v>1</v>
      </c>
      <c r="H7" s="24" t="s">
        <v>92</v>
      </c>
      <c r="I7" s="24" t="s">
        <v>93</v>
      </c>
      <c r="J7" s="24" t="s">
        <v>94</v>
      </c>
      <c r="K7" s="24" t="s">
        <v>95</v>
      </c>
      <c r="L7" s="24" t="s">
        <v>96</v>
      </c>
      <c r="M7" s="24" t="s">
        <v>97</v>
      </c>
      <c r="N7" s="25" t="s">
        <v>98</v>
      </c>
      <c r="O7" s="25">
        <v>60.08</v>
      </c>
      <c r="P7" s="25">
        <v>99.9</v>
      </c>
      <c r="Q7" s="25">
        <v>2320</v>
      </c>
      <c r="R7" s="25">
        <v>35732</v>
      </c>
      <c r="S7" s="25">
        <v>25.78</v>
      </c>
      <c r="T7" s="25">
        <v>1386.04</v>
      </c>
      <c r="U7" s="25">
        <v>35602</v>
      </c>
      <c r="V7" s="25">
        <v>25.78</v>
      </c>
      <c r="W7" s="25">
        <v>1380.99</v>
      </c>
      <c r="X7" s="25">
        <v>120.89</v>
      </c>
      <c r="Y7" s="25">
        <v>115.74</v>
      </c>
      <c r="Z7" s="25">
        <v>118.42</v>
      </c>
      <c r="AA7" s="25">
        <v>116.11</v>
      </c>
      <c r="AB7" s="25">
        <v>116.87</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390.98</v>
      </c>
      <c r="AU7" s="25">
        <v>385.94</v>
      </c>
      <c r="AV7" s="25">
        <v>421.26</v>
      </c>
      <c r="AW7" s="25">
        <v>448.18</v>
      </c>
      <c r="AX7" s="25">
        <v>501.48</v>
      </c>
      <c r="AY7" s="25">
        <v>365.18</v>
      </c>
      <c r="AZ7" s="25">
        <v>327.77</v>
      </c>
      <c r="BA7" s="25">
        <v>338.02</v>
      </c>
      <c r="BB7" s="25">
        <v>345.94</v>
      </c>
      <c r="BC7" s="25">
        <v>329.7</v>
      </c>
      <c r="BD7" s="25">
        <v>243.36</v>
      </c>
      <c r="BE7" s="25">
        <v>432.59</v>
      </c>
      <c r="BF7" s="25">
        <v>440.61</v>
      </c>
      <c r="BG7" s="25">
        <v>437.22</v>
      </c>
      <c r="BH7" s="25">
        <v>444.53</v>
      </c>
      <c r="BI7" s="25">
        <v>460.82</v>
      </c>
      <c r="BJ7" s="25">
        <v>371.65</v>
      </c>
      <c r="BK7" s="25">
        <v>397.1</v>
      </c>
      <c r="BL7" s="25">
        <v>379.91</v>
      </c>
      <c r="BM7" s="25">
        <v>386.61</v>
      </c>
      <c r="BN7" s="25">
        <v>381.56</v>
      </c>
      <c r="BO7" s="25">
        <v>265.93</v>
      </c>
      <c r="BP7" s="25">
        <v>113.38</v>
      </c>
      <c r="BQ7" s="25">
        <v>111.38</v>
      </c>
      <c r="BR7" s="25">
        <v>112.78</v>
      </c>
      <c r="BS7" s="25">
        <v>111.72</v>
      </c>
      <c r="BT7" s="25">
        <v>111.02</v>
      </c>
      <c r="BU7" s="25">
        <v>98.77</v>
      </c>
      <c r="BV7" s="25">
        <v>95.79</v>
      </c>
      <c r="BW7" s="25">
        <v>98.3</v>
      </c>
      <c r="BX7" s="25">
        <v>93.82</v>
      </c>
      <c r="BY7" s="25">
        <v>95.04</v>
      </c>
      <c r="BZ7" s="25">
        <v>97.82</v>
      </c>
      <c r="CA7" s="25">
        <v>98.62</v>
      </c>
      <c r="CB7" s="25">
        <v>100.33</v>
      </c>
      <c r="CC7" s="25">
        <v>98.92</v>
      </c>
      <c r="CD7" s="25">
        <v>99.94</v>
      </c>
      <c r="CE7" s="25">
        <v>100.63</v>
      </c>
      <c r="CF7" s="25">
        <v>173.67</v>
      </c>
      <c r="CG7" s="25">
        <v>171.13</v>
      </c>
      <c r="CH7" s="25">
        <v>173.7</v>
      </c>
      <c r="CI7" s="25">
        <v>178.94</v>
      </c>
      <c r="CJ7" s="25">
        <v>180.19</v>
      </c>
      <c r="CK7" s="25">
        <v>177.56</v>
      </c>
      <c r="CL7" s="25">
        <v>66</v>
      </c>
      <c r="CM7" s="25">
        <v>66.52</v>
      </c>
      <c r="CN7" s="25">
        <v>65.599999999999994</v>
      </c>
      <c r="CO7" s="25">
        <v>64.08</v>
      </c>
      <c r="CP7" s="25">
        <v>63.11</v>
      </c>
      <c r="CQ7" s="25">
        <v>59.67</v>
      </c>
      <c r="CR7" s="25">
        <v>60.12</v>
      </c>
      <c r="CS7" s="25">
        <v>60.34</v>
      </c>
      <c r="CT7" s="25">
        <v>59.54</v>
      </c>
      <c r="CU7" s="25">
        <v>59.26</v>
      </c>
      <c r="CV7" s="25">
        <v>59.81</v>
      </c>
      <c r="CW7" s="25">
        <v>87.59</v>
      </c>
      <c r="CX7" s="25">
        <v>89.26</v>
      </c>
      <c r="CY7" s="25">
        <v>88.9</v>
      </c>
      <c r="CZ7" s="25">
        <v>90.08</v>
      </c>
      <c r="DA7" s="25">
        <v>89.52</v>
      </c>
      <c r="DB7" s="25">
        <v>84.6</v>
      </c>
      <c r="DC7" s="25">
        <v>84.24</v>
      </c>
      <c r="DD7" s="25">
        <v>84.19</v>
      </c>
      <c r="DE7" s="25">
        <v>83.93</v>
      </c>
      <c r="DF7" s="25">
        <v>83.84</v>
      </c>
      <c r="DG7" s="25">
        <v>89.42</v>
      </c>
      <c r="DH7" s="25">
        <v>52.53</v>
      </c>
      <c r="DI7" s="25">
        <v>52.57</v>
      </c>
      <c r="DJ7" s="25">
        <v>53.28</v>
      </c>
      <c r="DK7" s="25">
        <v>53.62</v>
      </c>
      <c r="DL7" s="25">
        <v>53.8</v>
      </c>
      <c r="DM7" s="25">
        <v>48.17</v>
      </c>
      <c r="DN7" s="25">
        <v>48.83</v>
      </c>
      <c r="DO7" s="25">
        <v>49.96</v>
      </c>
      <c r="DP7" s="25">
        <v>50.82</v>
      </c>
      <c r="DQ7" s="25">
        <v>51.82</v>
      </c>
      <c r="DR7" s="25">
        <v>52.02</v>
      </c>
      <c r="DS7" s="25">
        <v>34.340000000000003</v>
      </c>
      <c r="DT7" s="25">
        <v>36.33</v>
      </c>
      <c r="DU7" s="25">
        <v>20.96</v>
      </c>
      <c r="DV7" s="25">
        <v>37.04</v>
      </c>
      <c r="DW7" s="25">
        <v>37.479999999999997</v>
      </c>
      <c r="DX7" s="25">
        <v>17.12</v>
      </c>
      <c r="DY7" s="25">
        <v>18.18</v>
      </c>
      <c r="DZ7" s="25">
        <v>19.32</v>
      </c>
      <c r="EA7" s="25">
        <v>21.16</v>
      </c>
      <c r="EB7" s="25">
        <v>22.72</v>
      </c>
      <c r="EC7" s="25">
        <v>25.37</v>
      </c>
      <c r="ED7" s="25">
        <v>0.81</v>
      </c>
      <c r="EE7" s="25">
        <v>1.03</v>
      </c>
      <c r="EF7" s="25">
        <v>0.88</v>
      </c>
      <c r="EG7" s="25">
        <v>0.96</v>
      </c>
      <c r="EH7" s="25">
        <v>1.08</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2025-01-30T23:41:26Z</cp:lastPrinted>
  <dcterms:created xsi:type="dcterms:W3CDTF">2025-01-24T06:46:33Z</dcterms:created>
  <dcterms:modified xsi:type="dcterms:W3CDTF">2025-02-27T08:33:13Z</dcterms:modified>
  <cp:category/>
</cp:coreProperties>
</file>