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D639AC56-914A-41B5-A847-E9969B6DD44B}" xr6:coauthVersionLast="47" xr6:coauthVersionMax="47" xr10:uidLastSave="{00000000-0000-0000-0000-000000000000}"/>
  <workbookProtection workbookAlgorithmName="SHA-512" workbookHashValue="9JGx/S+HRs2plhofSm8yS8jv2i4bS4P7EDSbQyWd9cP5v/Q3m/1XAYrrb+C758twZTOeYMUU7tSy3OB2n3DlMA==" workbookSaltValue="LGNlJl7K+DC8iDVl3EVjoA=="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W10" i="4" s="1"/>
  <c r="P6" i="5"/>
  <c r="P10" i="4" s="1"/>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BB10" i="4"/>
  <c r="AT10" i="4"/>
  <c r="AT8" i="4"/>
  <c r="AL8" i="4"/>
  <c r="W8" i="4"/>
  <c r="P8" i="4"/>
  <c r="I8" i="4"/>
  <c r="B6" i="4"/>
</calcChain>
</file>

<file path=xl/sharedStrings.xml><?xml version="1.0" encoding="utf-8"?>
<sst xmlns="http://schemas.openxmlformats.org/spreadsheetml/2006/main" count="272" uniqueCount="114">
  <si>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</si>
  <si>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</si>
  <si>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</si>
  <si>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</si>
  <si>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</si>
  <si>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</si>
  <si>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</si>
  <si>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</si>
  <si>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</si>
  <si>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</si>
  <si>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</si>
  <si>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</si>
  <si>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</si>
  <si>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</si>
  <si>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</si>
  <si>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</si>
  <si>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</si>
  <si>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</si>
  <si>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</si>
  <si>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</si>
  <si>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</si>
  <si>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</si>
  <si>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</si>
  <si>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</si>
  <si>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</si>
  <si>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</si>
  <si>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</si>
  <si>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</si>
  <si>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</si>
  <si>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</si>
  <si>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</si>
  <si>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</si>
  <si>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</si>
  <si>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</si>
  <si>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</si>
  <si>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</si>
  <si>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</si>
  <si>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</si>
  <si>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</si>
  <si>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</si>
  <si>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</si>
  <si>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</si>
  <si>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</si>
  <si>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</si>
  <si>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</si>
  <si>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</si>
  <si>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</si>
  <si>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</si>
  <si>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</si>
  <si>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</si>
  <si>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</si>
  <si>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</si>
  <si>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</si>
  <si>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</si>
  <si>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</si>
  <si>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</si>
  <si>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</si>
  <si>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</si>
  <si>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</si>
  <si>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</si>
  <si>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</si>
  <si>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</si>
  <si>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</si>
  <si>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</si>
  <si>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</si>
  <si>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</si>
  <si>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</si>
  <si>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</si>
  <si>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</si>
  <si>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</si>
  <si>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</si>
  <si>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</si>
  <si>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</si>
  <si>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</si>
  <si>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</si>
  <si>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</si>
  <si>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</si>
  <si>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</si>
  <si>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</si>
  <si>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</si>
  <si>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</si>
  <si>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</si>
  <si>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</si>
  <si>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</si>
  <si>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</si>
  <si>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</si>
  <si>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</si>
  <si>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</si>
  <si>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</si>
  <si>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</si>
  <si>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</si>
  <si>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</si>
  <si>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</si>
  <si>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</si>
  <si>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</si>
  <si>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</si>
  <si>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簡易水道事業</t>
  </si>
  <si>
    <t>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</si>
  <si>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</si>
  <si>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</si>
  <si>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</si>
  <si>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</si>
  <si>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</si>
  <si>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</si>
  <si>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</si>
  <si>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</si>
  <si>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</si>
  <si>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</si>
  <si>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</si>
  <si>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</si>
  <si>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</si>
  <si>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営指標数値については、改善等は見られておらず、類似団体との比較でも低調な項目もある。これは、一般会計繰入金への依存度が高く、また、費用削減の効率化が不十分であることに起因している。そのため、維持管理費の見直しを中心に、より一層の経営改善を図る必要がある。
　また、施設や管路の老朽化対策が急務となっている。令和7年度には経営戦略の見直しを予定しているので、適切な投財政計画や施設・管路の更新計画、使用料体系の見直しを検討を行う予定である。</t>
    <rPh sb="14" eb="15">
      <t>トウ</t>
    </rPh>
    <rPh sb="136" eb="138">
      <t>カンロ</t>
    </rPh>
    <rPh sb="154" eb="156">
      <t>レイワ</t>
    </rPh>
    <rPh sb="157" eb="159">
      <t>ネンド</t>
    </rPh>
    <rPh sb="166" eb="168">
      <t>ミナオ</t>
    </rPh>
    <rPh sb="170" eb="172">
      <t>ヨテイ</t>
    </rPh>
    <rPh sb="179" eb="181">
      <t>テキセツ</t>
    </rPh>
    <rPh sb="209" eb="211">
      <t>ケントウ</t>
    </rPh>
    <rPh sb="212" eb="213">
      <t>オコナ</t>
    </rPh>
    <rPh sb="214" eb="216">
      <t>ヨテイ</t>
    </rPh>
    <phoneticPr fontId="4"/>
  </si>
  <si>
    <t>① 類似団体より低い水準ではあるが、実態としては老朽化した施設が存在しており、今後も増加する見込みであるため、計画的な施設更新を図っていく必要がある。
② 類似団体より低い水準ではあるが、老朽化による漏水が年々増加している。財政バランスを考慮し耐震化も含めた計画的な施設更新を図っていく必要がある。
③ かなり低い水準であるため、今後は老朽化更新計画を立てた上で管路更新を積極的に進める必要がある。</t>
    <rPh sb="105" eb="107">
      <t>ゾウカ</t>
    </rPh>
    <rPh sb="171" eb="173">
      <t>ミコロウキュウカシセツカンロコウシンキギョウサイカリイレミココンゴゾウカヨソウサクネンドヒツヅ</t>
    </rPh>
    <phoneticPr fontId="4"/>
  </si>
  <si>
    <t>① １００%は超えているものの、営業外収益に占める一般会計繰入金の割合が高いのが現状である。経営規模に比べ給水区域面積が広大であり、維持管理に多額の費用を要することからも、施設の老朽化による更新需要に備え、引き続き収入の確保と支出の削減に努める必要がある。
② ０％であり、発生していない。
③ １００％を上回っているが、企業債の借入額の増加が見込まれるため、数値を悪化させない経営努力が必要となる。
④ 類似団体平均値との比較では低い水準にあるが、老朽化した施設や管路の更新による企業債の借入が見込まれるため、今後も増加が予想される。企業債の新規借入を抑制するとともに、使用料収入の確保に努めていく必要がある。
⑤ 昨年度に引き続き水道基本料金減免を実施したため給水収益が減少しさらに数値が悪化した。類似団体平均より低い数値であることには変わりないため、回収率を改善するための経営努力が求められる。
⑥ 類似団体の平均値より低い水準ではあるものの、供給単価よりも高い数値であることから、維持管理費用の削減や老朽化した管路の更新により有収率の向上を図る必要がある。
⑦ ７０％台であり、類似団体の平均値より高い状況である。全体として見れば施設規模と供給需要がバランスのとれた状態であるが、個々の簡易水道区域によりばらつきがあるため、施設更新の際は給水人口をに応じた規模で検討する必要がある。
⑧ ８０％台であり、類似団体の平均値より高い状況であるが、個々の簡易水道区域によりばらつきがあるため、経年劣化した管路の多い地区の更新を継続して行っていく必要がある。</t>
    <rPh sb="172" eb="174">
      <t>ミコ</t>
    </rPh>
    <rPh sb="225" eb="227">
      <t>ロウキュウ</t>
    </rPh>
    <rPh sb="227" eb="228">
      <t>カ</t>
    </rPh>
    <rPh sb="230" eb="232">
      <t>シセツ</t>
    </rPh>
    <rPh sb="233" eb="235">
      <t>カンロ</t>
    </rPh>
    <rPh sb="236" eb="238">
      <t>コウシン</t>
    </rPh>
    <rPh sb="241" eb="244">
      <t>キギョウサイ</t>
    </rPh>
    <rPh sb="245" eb="247">
      <t>カリイレ</t>
    </rPh>
    <rPh sb="248" eb="250">
      <t>ミコ</t>
    </rPh>
    <rPh sb="256" eb="258">
      <t>コンゴ</t>
    </rPh>
    <rPh sb="259" eb="261">
      <t>ゾウカ</t>
    </rPh>
    <rPh sb="262" eb="264">
      <t>ヨソウ</t>
    </rPh>
    <rPh sb="309" eb="312">
      <t>サクネンド</t>
    </rPh>
    <rPh sb="313" eb="314">
      <t>ヒ</t>
    </rPh>
    <rPh sb="315" eb="31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</si>
</sst>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0.41</c:v>
                </c:pt>
                <c:pt idx="3">
                  <c:v>0.19</c:v>
                </c:pt>
                <c:pt idx="4">
                  <c:v>0.23</c:v>
                </c:pt>
              </c:numCache>
            </c:numRef>
          </c:val>
          <c:extLst>
            <c:ext xmlns:c16="http://schemas.microsoft.com/office/drawing/2014/chart" uri="{C3380CC4-5D6E-409C-BE32-E72D297353CC}">
              <c16:uniqueId val="{00000000-FDDE-4585-BAC6-ACDD559EED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c:v>
                </c:pt>
                <c:pt idx="3">
                  <c:v>0.38</c:v>
                </c:pt>
                <c:pt idx="4">
                  <c:v>0.15</c:v>
                </c:pt>
              </c:numCache>
            </c:numRef>
          </c:val>
          <c:smooth val="0"/>
          <c:extLst>
            <c:ext xmlns:c16="http://schemas.microsoft.com/office/drawing/2014/chart" uri="{C3380CC4-5D6E-409C-BE32-E72D297353CC}">
              <c16:uniqueId val="{00000001-FDDE-4585-BAC6-ACDD559EED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73.400000000000006</c:v>
                </c:pt>
                <c:pt idx="3">
                  <c:v>72.48</c:v>
                </c:pt>
                <c:pt idx="4">
                  <c:v>73.64</c:v>
                </c:pt>
              </c:numCache>
            </c:numRef>
          </c:val>
          <c:extLst>
            <c:ext xmlns:c16="http://schemas.microsoft.com/office/drawing/2014/chart" uri="{C3380CC4-5D6E-409C-BE32-E72D297353CC}">
              <c16:uniqueId val="{00000000-71DA-4350-B28D-66698ED687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55.94</c:v>
                </c:pt>
                <c:pt idx="3">
                  <c:v>57.67</c:v>
                </c:pt>
                <c:pt idx="4">
                  <c:v>54.91</c:v>
                </c:pt>
              </c:numCache>
            </c:numRef>
          </c:val>
          <c:smooth val="0"/>
          <c:extLst>
            <c:ext xmlns:c16="http://schemas.microsoft.com/office/drawing/2014/chart" uri="{C3380CC4-5D6E-409C-BE32-E72D297353CC}">
              <c16:uniqueId val="{00000001-71DA-4350-B28D-66698ED687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86.76</c:v>
                </c:pt>
                <c:pt idx="3">
                  <c:v>86.81</c:v>
                </c:pt>
                <c:pt idx="4">
                  <c:v>80.31</c:v>
                </c:pt>
              </c:numCache>
            </c:numRef>
          </c:val>
          <c:extLst>
            <c:ext xmlns:c16="http://schemas.microsoft.com/office/drawing/2014/chart" uri="{C3380CC4-5D6E-409C-BE32-E72D297353CC}">
              <c16:uniqueId val="{00000000-1063-44DD-9832-3CEBC2BCA6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77.709999999999994</c:v>
                </c:pt>
                <c:pt idx="3">
                  <c:v>73.67</c:v>
                </c:pt>
                <c:pt idx="4">
                  <c:v>72.599999999999994</c:v>
                </c:pt>
              </c:numCache>
            </c:numRef>
          </c:val>
          <c:smooth val="0"/>
          <c:extLst>
            <c:ext xmlns:c16="http://schemas.microsoft.com/office/drawing/2014/chart" uri="{C3380CC4-5D6E-409C-BE32-E72D297353CC}">
              <c16:uniqueId val="{00000001-1063-44DD-9832-3CEBC2BCA6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102.06</c:v>
                </c:pt>
                <c:pt idx="3">
                  <c:v>100.66</c:v>
                </c:pt>
                <c:pt idx="4">
                  <c:v>103.46</c:v>
                </c:pt>
              </c:numCache>
            </c:numRef>
          </c:val>
          <c:extLst>
            <c:ext xmlns:c16="http://schemas.microsoft.com/office/drawing/2014/chart" uri="{C3380CC4-5D6E-409C-BE32-E72D297353CC}">
              <c16:uniqueId val="{00000000-C677-4DE7-823C-13AD950209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115.45</c:v>
                </c:pt>
                <c:pt idx="3">
                  <c:v>110.35</c:v>
                </c:pt>
                <c:pt idx="4">
                  <c:v>112.84</c:v>
                </c:pt>
              </c:numCache>
            </c:numRef>
          </c:val>
          <c:smooth val="0"/>
          <c:extLst>
            <c:ext xmlns:c16="http://schemas.microsoft.com/office/drawing/2014/chart" uri="{C3380CC4-5D6E-409C-BE32-E72D297353CC}">
              <c16:uniqueId val="{00000001-C677-4DE7-823C-13AD950209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7.23</c:v>
                </c:pt>
                <c:pt idx="3">
                  <c:v>14.41</c:v>
                </c:pt>
                <c:pt idx="4">
                  <c:v>19.8</c:v>
                </c:pt>
              </c:numCache>
            </c:numRef>
          </c:val>
          <c:extLst>
            <c:ext xmlns:c16="http://schemas.microsoft.com/office/drawing/2014/chart" uri="{C3380CC4-5D6E-409C-BE32-E72D297353CC}">
              <c16:uniqueId val="{00000000-91B7-47B6-BFDF-B45785CFDB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15.31</c:v>
                </c:pt>
                <c:pt idx="3">
                  <c:v>18.82</c:v>
                </c:pt>
                <c:pt idx="4">
                  <c:v>22.5</c:v>
                </c:pt>
              </c:numCache>
            </c:numRef>
          </c:val>
          <c:smooth val="0"/>
          <c:extLst>
            <c:ext xmlns:c16="http://schemas.microsoft.com/office/drawing/2014/chart" uri="{C3380CC4-5D6E-409C-BE32-E72D297353CC}">
              <c16:uniqueId val="{00000001-91B7-47B6-BFDF-B45785CFDB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86-4370-AC40-EE020449B4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10.57</c:v>
                </c:pt>
                <c:pt idx="3">
                  <c:v>10.6</c:v>
                </c:pt>
                <c:pt idx="4">
                  <c:v>10.35</c:v>
                </c:pt>
              </c:numCache>
            </c:numRef>
          </c:val>
          <c:smooth val="0"/>
          <c:extLst>
            <c:ext xmlns:c16="http://schemas.microsoft.com/office/drawing/2014/chart" uri="{C3380CC4-5D6E-409C-BE32-E72D297353CC}">
              <c16:uniqueId val="{00000001-CF86-4370-AC40-EE020449B4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21-4517-934E-2A96B0712F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021-4517-934E-2A96B0712F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123</c:v>
                </c:pt>
                <c:pt idx="3">
                  <c:v>125.28</c:v>
                </c:pt>
                <c:pt idx="4">
                  <c:v>142.57</c:v>
                </c:pt>
              </c:numCache>
            </c:numRef>
          </c:val>
          <c:extLst>
            <c:ext xmlns:c16="http://schemas.microsoft.com/office/drawing/2014/chart" uri="{C3380CC4-5D6E-409C-BE32-E72D297353CC}">
              <c16:uniqueId val="{00000000-D210-4C9F-AE17-4F7EF360C3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91.3</c:v>
                </c:pt>
                <c:pt idx="3">
                  <c:v>111.42</c:v>
                </c:pt>
                <c:pt idx="4">
                  <c:v>125.46</c:v>
                </c:pt>
              </c:numCache>
            </c:numRef>
          </c:val>
          <c:smooth val="0"/>
          <c:extLst>
            <c:ext xmlns:c16="http://schemas.microsoft.com/office/drawing/2014/chart" uri="{C3380CC4-5D6E-409C-BE32-E72D297353CC}">
              <c16:uniqueId val="{00000001-D210-4C9F-AE17-4F7EF360C3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419.11</c:v>
                </c:pt>
                <c:pt idx="3">
                  <c:v>440.36</c:v>
                </c:pt>
                <c:pt idx="4">
                  <c:v>546.58000000000004</c:v>
                </c:pt>
              </c:numCache>
            </c:numRef>
          </c:val>
          <c:extLst>
            <c:ext xmlns:c16="http://schemas.microsoft.com/office/drawing/2014/chart" uri="{C3380CC4-5D6E-409C-BE32-E72D297353CC}">
              <c16:uniqueId val="{00000000-8F77-425E-8181-0317F21791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1185.6600000000001</c:v>
                </c:pt>
                <c:pt idx="3">
                  <c:v>1175.42</c:v>
                </c:pt>
                <c:pt idx="4">
                  <c:v>1156.8499999999999</c:v>
                </c:pt>
              </c:numCache>
            </c:numRef>
          </c:val>
          <c:smooth val="0"/>
          <c:extLst>
            <c:ext xmlns:c16="http://schemas.microsoft.com/office/drawing/2014/chart" uri="{C3380CC4-5D6E-409C-BE32-E72D297353CC}">
              <c16:uniqueId val="{00000001-8F77-425E-8181-0317F21791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61.94</c:v>
                </c:pt>
                <c:pt idx="3">
                  <c:v>52.9</c:v>
                </c:pt>
                <c:pt idx="4">
                  <c:v>44.98</c:v>
                </c:pt>
              </c:numCache>
            </c:numRef>
          </c:val>
          <c:extLst>
            <c:ext xmlns:c16="http://schemas.microsoft.com/office/drawing/2014/chart" uri="{C3380CC4-5D6E-409C-BE32-E72D297353CC}">
              <c16:uniqueId val="{00000000-3DD1-4D48-834F-1E868F4B3B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74.27</c:v>
                </c:pt>
                <c:pt idx="3">
                  <c:v>73.13</c:v>
                </c:pt>
                <c:pt idx="4">
                  <c:v>63.05</c:v>
                </c:pt>
              </c:numCache>
            </c:numRef>
          </c:val>
          <c:smooth val="0"/>
          <c:extLst>
            <c:ext xmlns:c16="http://schemas.microsoft.com/office/drawing/2014/chart" uri="{C3380CC4-5D6E-409C-BE32-E72D297353CC}">
              <c16:uniqueId val="{00000001-3DD1-4D48-834F-1E868F4B3B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124.77</c:v>
                </c:pt>
                <c:pt idx="3">
                  <c:v>136.1</c:v>
                </c:pt>
                <c:pt idx="4">
                  <c:v>139.59</c:v>
                </c:pt>
              </c:numCache>
            </c:numRef>
          </c:val>
          <c:extLst>
            <c:ext xmlns:c16="http://schemas.microsoft.com/office/drawing/2014/chart" uri="{C3380CC4-5D6E-409C-BE32-E72D297353CC}">
              <c16:uniqueId val="{00000000-430F-4BDA-8C7F-8CBE0E4EC7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207.64</c:v>
                </c:pt>
                <c:pt idx="3">
                  <c:v>210.89</c:v>
                </c:pt>
                <c:pt idx="4">
                  <c:v>246.59</c:v>
                </c:pt>
              </c:numCache>
            </c:numRef>
          </c:val>
          <c:smooth val="0"/>
          <c:extLst>
            <c:ext xmlns:c16="http://schemas.microsoft.com/office/drawing/2014/chart" uri="{C3380CC4-5D6E-409C-BE32-E72D297353CC}">
              <c16:uniqueId val="{00000001-430F-4BDA-8C7F-8CBE0E4EC7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2" t="str">
        <f>データ!H6</f>
        <v>群馬県　沼田市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72"/>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4" t="s">
        <v>9</v>
      </c>
      <c r="BM7" s="85"/>
      <c r="BN7" s="85"/>
      <c r="BO7" s="85"/>
      <c r="BP7" s="85"/>
      <c r="BQ7" s="85"/>
      <c r="BR7" s="85"/>
      <c r="BS7" s="85"/>
      <c r="BT7" s="85"/>
      <c r="BU7" s="85"/>
      <c r="BV7" s="85"/>
      <c r="BW7" s="85"/>
      <c r="BX7" s="85"/>
      <c r="BY7" s="86"/>
    </row>
    <row r="8" spans="1:78" ht="18.75" customHeight="1" x14ac:dyDescent="0.2">
      <c r="A8" s="2"/>
      <c r="B8" s="77" t="str">
        <f>データ!$I$6</f>
        <v>法適用</v>
      </c>
      <c r="C8" s="78"/>
      <c r="D8" s="78"/>
      <c r="E8" s="78"/>
      <c r="F8" s="78"/>
      <c r="G8" s="78"/>
      <c r="H8" s="78"/>
      <c r="I8" s="77" t="str">
        <f>データ!$J$6</f>
        <v>水道事業</v>
      </c>
      <c r="J8" s="78"/>
      <c r="K8" s="78"/>
      <c r="L8" s="78"/>
      <c r="M8" s="78"/>
      <c r="N8" s="78"/>
      <c r="O8" s="79"/>
      <c r="P8" s="80" t="str">
        <f>データ!$K$6</f>
        <v>簡易水道事業</v>
      </c>
      <c r="Q8" s="80"/>
      <c r="R8" s="80"/>
      <c r="S8" s="80"/>
      <c r="T8" s="80"/>
      <c r="U8" s="80"/>
      <c r="V8" s="80"/>
      <c r="W8" s="80" t="str">
        <f>データ!$L$6</f>
        <v>C1</v>
      </c>
      <c r="X8" s="80"/>
      <c r="Y8" s="80"/>
      <c r="Z8" s="80"/>
      <c r="AA8" s="80"/>
      <c r="AB8" s="80"/>
      <c r="AC8" s="80"/>
      <c r="AD8" s="80" t="str">
        <f>データ!$M$6</f>
        <v>非設置</v>
      </c>
      <c r="AE8" s="80"/>
      <c r="AF8" s="80"/>
      <c r="AG8" s="80"/>
      <c r="AH8" s="80"/>
      <c r="AI8" s="80"/>
      <c r="AJ8" s="80"/>
      <c r="AK8" s="2"/>
      <c r="AL8" s="71">
        <f>データ!$R$6</f>
        <v>44361</v>
      </c>
      <c r="AM8" s="71"/>
      <c r="AN8" s="71"/>
      <c r="AO8" s="71"/>
      <c r="AP8" s="71"/>
      <c r="AQ8" s="71"/>
      <c r="AR8" s="71"/>
      <c r="AS8" s="71"/>
      <c r="AT8" s="36">
        <f>データ!$S$6</f>
        <v>443.46</v>
      </c>
      <c r="AU8" s="37"/>
      <c r="AV8" s="37"/>
      <c r="AW8" s="37"/>
      <c r="AX8" s="37"/>
      <c r="AY8" s="37"/>
      <c r="AZ8" s="37"/>
      <c r="BA8" s="37"/>
      <c r="BB8" s="54">
        <f>データ!$T$6</f>
        <v>100.03</v>
      </c>
      <c r="BC8" s="54"/>
      <c r="BD8" s="54"/>
      <c r="BE8" s="54"/>
      <c r="BF8" s="54"/>
      <c r="BG8" s="54"/>
      <c r="BH8" s="54"/>
      <c r="BI8" s="54"/>
      <c r="BJ8" s="3"/>
      <c r="BK8" s="3"/>
      <c r="BL8" s="73" t="s">
        <v>10</v>
      </c>
      <c r="BM8" s="74"/>
      <c r="BN8" s="75" t="s">
        <v>11</v>
      </c>
      <c r="BO8" s="75"/>
      <c r="BP8" s="75"/>
      <c r="BQ8" s="75"/>
      <c r="BR8" s="75"/>
      <c r="BS8" s="75"/>
      <c r="BT8" s="75"/>
      <c r="BU8" s="75"/>
      <c r="BV8" s="75"/>
      <c r="BW8" s="75"/>
      <c r="BX8" s="75"/>
      <c r="BY8" s="76"/>
    </row>
    <row r="9" spans="1:78" ht="18.75" customHeight="1" x14ac:dyDescent="0.2">
      <c r="A9" s="2"/>
      <c r="B9" s="44" t="s">
        <v>12</v>
      </c>
      <c r="C9" s="45"/>
      <c r="D9" s="45"/>
      <c r="E9" s="45"/>
      <c r="F9" s="45"/>
      <c r="G9" s="45"/>
      <c r="H9" s="45"/>
      <c r="I9" s="44" t="s">
        <v>13</v>
      </c>
      <c r="J9" s="45"/>
      <c r="K9" s="45"/>
      <c r="L9" s="45"/>
      <c r="M9" s="45"/>
      <c r="N9" s="45"/>
      <c r="O9" s="72"/>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63.97</v>
      </c>
      <c r="J10" s="37"/>
      <c r="K10" s="37"/>
      <c r="L10" s="37"/>
      <c r="M10" s="37"/>
      <c r="N10" s="37"/>
      <c r="O10" s="70"/>
      <c r="P10" s="54">
        <f>データ!$P$6</f>
        <v>43.72</v>
      </c>
      <c r="Q10" s="54"/>
      <c r="R10" s="54"/>
      <c r="S10" s="54"/>
      <c r="T10" s="54"/>
      <c r="U10" s="54"/>
      <c r="V10" s="54"/>
      <c r="W10" s="71">
        <f>データ!$Q$6</f>
        <v>1540</v>
      </c>
      <c r="X10" s="71"/>
      <c r="Y10" s="71"/>
      <c r="Z10" s="71"/>
      <c r="AA10" s="71"/>
      <c r="AB10" s="71"/>
      <c r="AC10" s="71"/>
      <c r="AD10" s="2"/>
      <c r="AE10" s="2"/>
      <c r="AF10" s="2"/>
      <c r="AG10" s="2"/>
      <c r="AH10" s="2"/>
      <c r="AI10" s="2"/>
      <c r="AJ10" s="2"/>
      <c r="AK10" s="2"/>
      <c r="AL10" s="71">
        <f>データ!$U$6</f>
        <v>19258</v>
      </c>
      <c r="AM10" s="71"/>
      <c r="AN10" s="71"/>
      <c r="AO10" s="71"/>
      <c r="AP10" s="71"/>
      <c r="AQ10" s="71"/>
      <c r="AR10" s="71"/>
      <c r="AS10" s="71"/>
      <c r="AT10" s="36">
        <f>データ!$V$6</f>
        <v>197.7</v>
      </c>
      <c r="AU10" s="37"/>
      <c r="AV10" s="37"/>
      <c r="AW10" s="37"/>
      <c r="AX10" s="37"/>
      <c r="AY10" s="37"/>
      <c r="AZ10" s="37"/>
      <c r="BA10" s="37"/>
      <c r="BB10" s="54">
        <f>データ!$W$6</f>
        <v>97.41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25</v>
      </c>
      <c r="BM14" s="65"/>
      <c r="BN14" s="65"/>
      <c r="BO14" s="65"/>
      <c r="BP14" s="65"/>
      <c r="BQ14" s="65"/>
      <c r="BR14" s="65"/>
      <c r="BS14" s="65"/>
      <c r="BT14" s="65"/>
      <c r="BU14" s="65"/>
      <c r="BV14" s="65"/>
      <c r="BW14" s="65"/>
      <c r="BX14" s="65"/>
      <c r="BY14" s="65"/>
      <c r="BZ14" s="66"/>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113</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oZ5/RX46pCPRXh3CvBpy/OBH2sKGllABXX0hEbo6s2xa1edKjBoLPfZziLICgOE0bd1MgY08ZKi5FeO7EEpo3A==" saltValue="frd1XjWzSdqr0fyK5CUmh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102067</v>
      </c>
      <c r="D6" s="20">
        <f t="shared" si="3"/>
        <v>46</v>
      </c>
      <c r="E6" s="20">
        <f t="shared" si="3"/>
        <v>1</v>
      </c>
      <c r="F6" s="20">
        <f t="shared" si="3"/>
        <v>0</v>
      </c>
      <c r="G6" s="20">
        <f t="shared" si="3"/>
        <v>5</v>
      </c>
      <c r="H6" s="20" t="str">
        <f t="shared" si="3"/>
        <v>群馬県　沼田市</v>
      </c>
      <c r="I6" s="20" t="str">
        <f t="shared" si="3"/>
        <v>法適用</v>
      </c>
      <c r="J6" s="20" t="str">
        <f t="shared" si="3"/>
        <v>水道事業</v>
      </c>
      <c r="K6" s="20" t="str">
        <f t="shared" si="3"/>
        <v>簡易水道事業</v>
      </c>
      <c r="L6" s="20" t="str">
        <f t="shared" si="3"/>
        <v>C1</v>
      </c>
      <c r="M6" s="20" t="str">
        <f t="shared" si="3"/>
        <v>非設置</v>
      </c>
      <c r="N6" s="21" t="str">
        <f t="shared" si="3"/>
        <v>-</v>
      </c>
      <c r="O6" s="21">
        <f t="shared" si="3"/>
        <v>63.97</v>
      </c>
      <c r="P6" s="21">
        <f t="shared" si="3"/>
        <v>43.72</v>
      </c>
      <c r="Q6" s="21">
        <f t="shared" si="3"/>
        <v>1540</v>
      </c>
      <c r="R6" s="21">
        <f t="shared" si="3"/>
        <v>44361</v>
      </c>
      <c r="S6" s="21">
        <f t="shared" si="3"/>
        <v>443.46</v>
      </c>
      <c r="T6" s="21">
        <f t="shared" si="3"/>
        <v>100.03</v>
      </c>
      <c r="U6" s="21">
        <f t="shared" si="3"/>
        <v>19258</v>
      </c>
      <c r="V6" s="21">
        <f t="shared" si="3"/>
        <v>197.7</v>
      </c>
      <c r="W6" s="21">
        <f t="shared" si="3"/>
        <v>97.41</v>
      </c>
      <c r="X6" s="22" t="str">
        <f>IF(X7="",NA(),X7)</f>
        <v>-</v>
      </c>
      <c r="Y6" s="22" t="str">
        <f t="shared" ref="Y6:AG6" si="4">IF(Y7="",NA(),Y7)</f>
        <v>-</v>
      </c>
      <c r="Z6" s="22">
        <f t="shared" si="4"/>
        <v>102.06</v>
      </c>
      <c r="AA6" s="22">
        <f t="shared" si="4"/>
        <v>100.66</v>
      </c>
      <c r="AB6" s="22">
        <f t="shared" si="4"/>
        <v>103.46</v>
      </c>
      <c r="AC6" s="22" t="str">
        <f t="shared" si="4"/>
        <v>-</v>
      </c>
      <c r="AD6" s="22" t="str">
        <f t="shared" si="4"/>
        <v>-</v>
      </c>
      <c r="AE6" s="22">
        <f t="shared" si="4"/>
        <v>115.45</v>
      </c>
      <c r="AF6" s="22">
        <f t="shared" si="4"/>
        <v>110.35</v>
      </c>
      <c r="AG6" s="22">
        <f t="shared" si="4"/>
        <v>112.84</v>
      </c>
      <c r="AH6" s="21" t="str">
        <f>IF(AH7="","",IF(AH7="-","【-】","【"&amp;SUBSTITUTE(TEXT(AH7,"#,##0.00"),"-","△")&amp;"】"))</f>
        <v>【103.05】</v>
      </c>
      <c r="AI6" s="22" t="str">
        <f>IF(AI7="",NA(),AI7)</f>
        <v>-</v>
      </c>
      <c r="AJ6" s="22" t="str">
        <f t="shared" ref="AJ6:AR6" si="5">IF(AJ7="",NA(),AJ7)</f>
        <v>-</v>
      </c>
      <c r="AK6" s="21">
        <f t="shared" si="5"/>
        <v>0</v>
      </c>
      <c r="AL6" s="21">
        <f t="shared" si="5"/>
        <v>0</v>
      </c>
      <c r="AM6" s="21">
        <f t="shared" si="5"/>
        <v>0</v>
      </c>
      <c r="AN6" s="22" t="str">
        <f t="shared" si="5"/>
        <v>-</v>
      </c>
      <c r="AO6" s="22" t="str">
        <f t="shared" si="5"/>
        <v>-</v>
      </c>
      <c r="AP6" s="21">
        <f t="shared" si="5"/>
        <v>0</v>
      </c>
      <c r="AQ6" s="21">
        <f t="shared" si="5"/>
        <v>0</v>
      </c>
      <c r="AR6" s="21">
        <f t="shared" si="5"/>
        <v>0</v>
      </c>
      <c r="AS6" s="21" t="str">
        <f>IF(AS7="","",IF(AS7="-","【-】","【"&amp;SUBSTITUTE(TEXT(AS7,"#,##0.00"),"-","△")&amp;"】"))</f>
        <v>【30.22】</v>
      </c>
      <c r="AT6" s="22" t="str">
        <f>IF(AT7="",NA(),AT7)</f>
        <v>-</v>
      </c>
      <c r="AU6" s="22" t="str">
        <f t="shared" ref="AU6:BC6" si="6">IF(AU7="",NA(),AU7)</f>
        <v>-</v>
      </c>
      <c r="AV6" s="22">
        <f t="shared" si="6"/>
        <v>123</v>
      </c>
      <c r="AW6" s="22">
        <f t="shared" si="6"/>
        <v>125.28</v>
      </c>
      <c r="AX6" s="22">
        <f t="shared" si="6"/>
        <v>142.57</v>
      </c>
      <c r="AY6" s="22" t="str">
        <f t="shared" si="6"/>
        <v>-</v>
      </c>
      <c r="AZ6" s="22" t="str">
        <f t="shared" si="6"/>
        <v>-</v>
      </c>
      <c r="BA6" s="22">
        <f t="shared" si="6"/>
        <v>91.3</v>
      </c>
      <c r="BB6" s="22">
        <f t="shared" si="6"/>
        <v>111.42</v>
      </c>
      <c r="BC6" s="22">
        <f t="shared" si="6"/>
        <v>125.46</v>
      </c>
      <c r="BD6" s="21" t="str">
        <f>IF(BD7="","",IF(BD7="-","【-】","【"&amp;SUBSTITUTE(TEXT(BD7,"#,##0.00"),"-","△")&amp;"】"))</f>
        <v>【179.30】</v>
      </c>
      <c r="BE6" s="22" t="str">
        <f>IF(BE7="",NA(),BE7)</f>
        <v>-</v>
      </c>
      <c r="BF6" s="22" t="str">
        <f t="shared" ref="BF6:BN6" si="7">IF(BF7="",NA(),BF7)</f>
        <v>-</v>
      </c>
      <c r="BG6" s="22">
        <f t="shared" si="7"/>
        <v>419.11</v>
      </c>
      <c r="BH6" s="22">
        <f t="shared" si="7"/>
        <v>440.36</v>
      </c>
      <c r="BI6" s="22">
        <f t="shared" si="7"/>
        <v>546.58000000000004</v>
      </c>
      <c r="BJ6" s="22" t="str">
        <f t="shared" si="7"/>
        <v>-</v>
      </c>
      <c r="BK6" s="22" t="str">
        <f t="shared" si="7"/>
        <v>-</v>
      </c>
      <c r="BL6" s="22">
        <f t="shared" si="7"/>
        <v>1185.6600000000001</v>
      </c>
      <c r="BM6" s="22">
        <f t="shared" si="7"/>
        <v>1175.42</v>
      </c>
      <c r="BN6" s="22">
        <f t="shared" si="7"/>
        <v>1156.8499999999999</v>
      </c>
      <c r="BO6" s="21" t="str">
        <f>IF(BO7="","",IF(BO7="-","【-】","【"&amp;SUBSTITUTE(TEXT(BO7,"#,##0.00"),"-","△")&amp;"】"))</f>
        <v>【1,042.45】</v>
      </c>
      <c r="BP6" s="22" t="str">
        <f>IF(BP7="",NA(),BP7)</f>
        <v>-</v>
      </c>
      <c r="BQ6" s="22" t="str">
        <f t="shared" ref="BQ6:BY6" si="8">IF(BQ7="",NA(),BQ7)</f>
        <v>-</v>
      </c>
      <c r="BR6" s="22">
        <f t="shared" si="8"/>
        <v>61.94</v>
      </c>
      <c r="BS6" s="22">
        <f t="shared" si="8"/>
        <v>52.9</v>
      </c>
      <c r="BT6" s="22">
        <f t="shared" si="8"/>
        <v>44.98</v>
      </c>
      <c r="BU6" s="22" t="str">
        <f t="shared" si="8"/>
        <v>-</v>
      </c>
      <c r="BV6" s="22" t="str">
        <f t="shared" si="8"/>
        <v>-</v>
      </c>
      <c r="BW6" s="22">
        <f t="shared" si="8"/>
        <v>74.27</v>
      </c>
      <c r="BX6" s="22">
        <f t="shared" si="8"/>
        <v>73.13</v>
      </c>
      <c r="BY6" s="22">
        <f t="shared" si="8"/>
        <v>63.05</v>
      </c>
      <c r="BZ6" s="21" t="str">
        <f>IF(BZ7="","",IF(BZ7="-","【-】","【"&amp;SUBSTITUTE(TEXT(BZ7,"#,##0.00"),"-","△")&amp;"】"))</f>
        <v>【57.74】</v>
      </c>
      <c r="CA6" s="22" t="str">
        <f>IF(CA7="",NA(),CA7)</f>
        <v>-</v>
      </c>
      <c r="CB6" s="22" t="str">
        <f t="shared" ref="CB6:CJ6" si="9">IF(CB7="",NA(),CB7)</f>
        <v>-</v>
      </c>
      <c r="CC6" s="22">
        <f t="shared" si="9"/>
        <v>124.77</v>
      </c>
      <c r="CD6" s="22">
        <f t="shared" si="9"/>
        <v>136.1</v>
      </c>
      <c r="CE6" s="22">
        <f t="shared" si="9"/>
        <v>139.59</v>
      </c>
      <c r="CF6" s="22" t="str">
        <f t="shared" si="9"/>
        <v>-</v>
      </c>
      <c r="CG6" s="22" t="str">
        <f t="shared" si="9"/>
        <v>-</v>
      </c>
      <c r="CH6" s="22">
        <f t="shared" si="9"/>
        <v>207.64</v>
      </c>
      <c r="CI6" s="22">
        <f t="shared" si="9"/>
        <v>210.89</v>
      </c>
      <c r="CJ6" s="22">
        <f t="shared" si="9"/>
        <v>246.59</v>
      </c>
      <c r="CK6" s="21" t="str">
        <f>IF(CK7="","",IF(CK7="-","【-】","【"&amp;SUBSTITUTE(TEXT(CK7,"#,##0.00"),"-","△")&amp;"】"))</f>
        <v>【285.48】</v>
      </c>
      <c r="CL6" s="22" t="str">
        <f>IF(CL7="",NA(),CL7)</f>
        <v>-</v>
      </c>
      <c r="CM6" s="22" t="str">
        <f t="shared" ref="CM6:CU6" si="10">IF(CM7="",NA(),CM7)</f>
        <v>-</v>
      </c>
      <c r="CN6" s="22">
        <f t="shared" si="10"/>
        <v>73.400000000000006</v>
      </c>
      <c r="CO6" s="22">
        <f t="shared" si="10"/>
        <v>72.48</v>
      </c>
      <c r="CP6" s="22">
        <f t="shared" si="10"/>
        <v>73.64</v>
      </c>
      <c r="CQ6" s="22" t="str">
        <f t="shared" si="10"/>
        <v>-</v>
      </c>
      <c r="CR6" s="22" t="str">
        <f t="shared" si="10"/>
        <v>-</v>
      </c>
      <c r="CS6" s="22">
        <f t="shared" si="10"/>
        <v>55.94</v>
      </c>
      <c r="CT6" s="22">
        <f t="shared" si="10"/>
        <v>57.67</v>
      </c>
      <c r="CU6" s="22">
        <f t="shared" si="10"/>
        <v>54.91</v>
      </c>
      <c r="CV6" s="21" t="str">
        <f>IF(CV7="","",IF(CV7="-","【-】","【"&amp;SUBSTITUTE(TEXT(CV7,"#,##0.00"),"-","△")&amp;"】"))</f>
        <v>【53.73】</v>
      </c>
      <c r="CW6" s="22" t="str">
        <f>IF(CW7="",NA(),CW7)</f>
        <v>-</v>
      </c>
      <c r="CX6" s="22" t="str">
        <f t="shared" ref="CX6:DF6" si="11">IF(CX7="",NA(),CX7)</f>
        <v>-</v>
      </c>
      <c r="CY6" s="22">
        <f t="shared" si="11"/>
        <v>86.76</v>
      </c>
      <c r="CZ6" s="22">
        <f t="shared" si="11"/>
        <v>86.81</v>
      </c>
      <c r="DA6" s="22">
        <f t="shared" si="11"/>
        <v>80.31</v>
      </c>
      <c r="DB6" s="22" t="str">
        <f t="shared" si="11"/>
        <v>-</v>
      </c>
      <c r="DC6" s="22" t="str">
        <f t="shared" si="11"/>
        <v>-</v>
      </c>
      <c r="DD6" s="22">
        <f t="shared" si="11"/>
        <v>77.709999999999994</v>
      </c>
      <c r="DE6" s="22">
        <f t="shared" si="11"/>
        <v>73.67</v>
      </c>
      <c r="DF6" s="22">
        <f t="shared" si="11"/>
        <v>72.599999999999994</v>
      </c>
      <c r="DG6" s="21" t="str">
        <f>IF(DG7="","",IF(DG7="-","【-】","【"&amp;SUBSTITUTE(TEXT(DG7,"#,##0.00"),"-","△")&amp;"】"))</f>
        <v>【71.52】</v>
      </c>
      <c r="DH6" s="22" t="str">
        <f>IF(DH7="",NA(),DH7)</f>
        <v>-</v>
      </c>
      <c r="DI6" s="22" t="str">
        <f t="shared" ref="DI6:DQ6" si="12">IF(DI7="",NA(),DI7)</f>
        <v>-</v>
      </c>
      <c r="DJ6" s="22">
        <f t="shared" si="12"/>
        <v>7.23</v>
      </c>
      <c r="DK6" s="22">
        <f t="shared" si="12"/>
        <v>14.41</v>
      </c>
      <c r="DL6" s="22">
        <f t="shared" si="12"/>
        <v>19.8</v>
      </c>
      <c r="DM6" s="22" t="str">
        <f t="shared" si="12"/>
        <v>-</v>
      </c>
      <c r="DN6" s="22" t="str">
        <f t="shared" si="12"/>
        <v>-</v>
      </c>
      <c r="DO6" s="22">
        <f t="shared" si="12"/>
        <v>15.31</v>
      </c>
      <c r="DP6" s="22">
        <f t="shared" si="12"/>
        <v>18.82</v>
      </c>
      <c r="DQ6" s="22">
        <f t="shared" si="12"/>
        <v>22.5</v>
      </c>
      <c r="DR6" s="21" t="str">
        <f>IF(DR7="","",IF(DR7="-","【-】","【"&amp;SUBSTITUTE(TEXT(DR7,"#,##0.00"),"-","△")&amp;"】"))</f>
        <v>【38.43】</v>
      </c>
      <c r="DS6" s="22" t="str">
        <f>IF(DS7="",NA(),DS7)</f>
        <v>-</v>
      </c>
      <c r="DT6" s="22" t="str">
        <f t="shared" ref="DT6:EB6" si="13">IF(DT7="",NA(),DT7)</f>
        <v>-</v>
      </c>
      <c r="DU6" s="21">
        <f t="shared" si="13"/>
        <v>0</v>
      </c>
      <c r="DV6" s="21">
        <f t="shared" si="13"/>
        <v>0</v>
      </c>
      <c r="DW6" s="21">
        <f t="shared" si="13"/>
        <v>0</v>
      </c>
      <c r="DX6" s="22" t="str">
        <f t="shared" si="13"/>
        <v>-</v>
      </c>
      <c r="DY6" s="22" t="str">
        <f t="shared" si="13"/>
        <v>-</v>
      </c>
      <c r="DZ6" s="22">
        <f t="shared" si="13"/>
        <v>10.57</v>
      </c>
      <c r="EA6" s="22">
        <f t="shared" si="13"/>
        <v>10.6</v>
      </c>
      <c r="EB6" s="22">
        <f t="shared" si="13"/>
        <v>10.35</v>
      </c>
      <c r="EC6" s="21" t="str">
        <f>IF(EC7="","",IF(EC7="-","【-】","【"&amp;SUBSTITUTE(TEXT(EC7,"#,##0.00"),"-","△")&amp;"】"))</f>
        <v>【19.16】</v>
      </c>
      <c r="ED6" s="22" t="str">
        <f>IF(ED7="",NA(),ED7)</f>
        <v>-</v>
      </c>
      <c r="EE6" s="22" t="str">
        <f t="shared" ref="EE6:EM6" si="14">IF(EE7="",NA(),EE7)</f>
        <v>-</v>
      </c>
      <c r="EF6" s="22">
        <f t="shared" si="14"/>
        <v>0.41</v>
      </c>
      <c r="EG6" s="22">
        <f t="shared" si="14"/>
        <v>0.19</v>
      </c>
      <c r="EH6" s="22">
        <f t="shared" si="14"/>
        <v>0.23</v>
      </c>
      <c r="EI6" s="22" t="str">
        <f t="shared" si="14"/>
        <v>-</v>
      </c>
      <c r="EJ6" s="22" t="str">
        <f t="shared" si="14"/>
        <v>-</v>
      </c>
      <c r="EK6" s="22">
        <f t="shared" si="14"/>
        <v>0.4</v>
      </c>
      <c r="EL6" s="22">
        <f t="shared" si="14"/>
        <v>0.38</v>
      </c>
      <c r="EM6" s="22">
        <f t="shared" si="14"/>
        <v>0.15</v>
      </c>
      <c r="EN6" s="21" t="str">
        <f>IF(EN7="","",IF(EN7="-","【-】","【"&amp;SUBSTITUTE(TEXT(EN7,"#,##0.00"),"-","△")&amp;"】"))</f>
        <v>【0.49】</v>
      </c>
    </row>
    <row r="7" spans="1:144" s="23" customFormat="1" x14ac:dyDescent="0.2">
      <c r="A7" s="15"/>
      <c r="B7" s="24">
        <v>2023</v>
      </c>
      <c r="C7" s="24">
        <v>102067</v>
      </c>
      <c r="D7" s="24">
        <v>46</v>
      </c>
      <c r="E7" s="24">
        <v>1</v>
      </c>
      <c r="F7" s="24">
        <v>0</v>
      </c>
      <c r="G7" s="24">
        <v>5</v>
      </c>
      <c r="H7" s="24" t="s">
        <v>93</v>
      </c>
      <c r="I7" s="24" t="s">
        <v>94</v>
      </c>
      <c r="J7" s="24" t="s">
        <v>95</v>
      </c>
      <c r="K7" s="24" t="s">
        <v>96</v>
      </c>
      <c r="L7" s="24" t="s">
        <v>97</v>
      </c>
      <c r="M7" s="24" t="s">
        <v>98</v>
      </c>
      <c r="N7" s="25" t="s">
        <v>99</v>
      </c>
      <c r="O7" s="25">
        <v>63.97</v>
      </c>
      <c r="P7" s="25">
        <v>43.72</v>
      </c>
      <c r="Q7" s="25">
        <v>1540</v>
      </c>
      <c r="R7" s="25">
        <v>44361</v>
      </c>
      <c r="S7" s="25">
        <v>443.46</v>
      </c>
      <c r="T7" s="25">
        <v>100.03</v>
      </c>
      <c r="U7" s="25">
        <v>19258</v>
      </c>
      <c r="V7" s="25">
        <v>197.7</v>
      </c>
      <c r="W7" s="25">
        <v>97.41</v>
      </c>
      <c r="X7" s="25" t="s">
        <v>99</v>
      </c>
      <c r="Y7" s="25" t="s">
        <v>99</v>
      </c>
      <c r="Z7" s="25">
        <v>102.06</v>
      </c>
      <c r="AA7" s="25">
        <v>100.66</v>
      </c>
      <c r="AB7" s="25">
        <v>103.46</v>
      </c>
      <c r="AC7" s="25" t="s">
        <v>99</v>
      </c>
      <c r="AD7" s="25" t="s">
        <v>99</v>
      </c>
      <c r="AE7" s="25">
        <v>115.45</v>
      </c>
      <c r="AF7" s="25">
        <v>110.35</v>
      </c>
      <c r="AG7" s="25">
        <v>112.84</v>
      </c>
      <c r="AH7" s="25">
        <v>103.05</v>
      </c>
      <c r="AI7" s="25" t="s">
        <v>99</v>
      </c>
      <c r="AJ7" s="25" t="s">
        <v>99</v>
      </c>
      <c r="AK7" s="25">
        <v>0</v>
      </c>
      <c r="AL7" s="25">
        <v>0</v>
      </c>
      <c r="AM7" s="25">
        <v>0</v>
      </c>
      <c r="AN7" s="25" t="s">
        <v>99</v>
      </c>
      <c r="AO7" s="25" t="s">
        <v>99</v>
      </c>
      <c r="AP7" s="25">
        <v>0</v>
      </c>
      <c r="AQ7" s="25">
        <v>0</v>
      </c>
      <c r="AR7" s="25">
        <v>0</v>
      </c>
      <c r="AS7" s="25">
        <v>30.22</v>
      </c>
      <c r="AT7" s="25" t="s">
        <v>99</v>
      </c>
      <c r="AU7" s="25" t="s">
        <v>99</v>
      </c>
      <c r="AV7" s="25">
        <v>123</v>
      </c>
      <c r="AW7" s="25">
        <v>125.28</v>
      </c>
      <c r="AX7" s="25">
        <v>142.57</v>
      </c>
      <c r="AY7" s="25" t="s">
        <v>99</v>
      </c>
      <c r="AZ7" s="25" t="s">
        <v>99</v>
      </c>
      <c r="BA7" s="25">
        <v>91.3</v>
      </c>
      <c r="BB7" s="25">
        <v>111.42</v>
      </c>
      <c r="BC7" s="25">
        <v>125.46</v>
      </c>
      <c r="BD7" s="25">
        <v>179.3</v>
      </c>
      <c r="BE7" s="25" t="s">
        <v>99</v>
      </c>
      <c r="BF7" s="25" t="s">
        <v>99</v>
      </c>
      <c r="BG7" s="25">
        <v>419.11</v>
      </c>
      <c r="BH7" s="25">
        <v>440.36</v>
      </c>
      <c r="BI7" s="25">
        <v>546.58000000000004</v>
      </c>
      <c r="BJ7" s="25" t="s">
        <v>99</v>
      </c>
      <c r="BK7" s="25" t="s">
        <v>99</v>
      </c>
      <c r="BL7" s="25">
        <v>1185.6600000000001</v>
      </c>
      <c r="BM7" s="25">
        <v>1175.42</v>
      </c>
      <c r="BN7" s="25">
        <v>1156.8499999999999</v>
      </c>
      <c r="BO7" s="25">
        <v>1042.45</v>
      </c>
      <c r="BP7" s="25" t="s">
        <v>99</v>
      </c>
      <c r="BQ7" s="25" t="s">
        <v>99</v>
      </c>
      <c r="BR7" s="25">
        <v>61.94</v>
      </c>
      <c r="BS7" s="25">
        <v>52.9</v>
      </c>
      <c r="BT7" s="25">
        <v>44.98</v>
      </c>
      <c r="BU7" s="25" t="s">
        <v>99</v>
      </c>
      <c r="BV7" s="25" t="s">
        <v>99</v>
      </c>
      <c r="BW7" s="25">
        <v>74.27</v>
      </c>
      <c r="BX7" s="25">
        <v>73.13</v>
      </c>
      <c r="BY7" s="25">
        <v>63.05</v>
      </c>
      <c r="BZ7" s="25">
        <v>57.74</v>
      </c>
      <c r="CA7" s="25" t="s">
        <v>99</v>
      </c>
      <c r="CB7" s="25" t="s">
        <v>99</v>
      </c>
      <c r="CC7" s="25">
        <v>124.77</v>
      </c>
      <c r="CD7" s="25">
        <v>136.1</v>
      </c>
      <c r="CE7" s="25">
        <v>139.59</v>
      </c>
      <c r="CF7" s="25" t="s">
        <v>99</v>
      </c>
      <c r="CG7" s="25" t="s">
        <v>99</v>
      </c>
      <c r="CH7" s="25">
        <v>207.64</v>
      </c>
      <c r="CI7" s="25">
        <v>210.89</v>
      </c>
      <c r="CJ7" s="25">
        <v>246.59</v>
      </c>
      <c r="CK7" s="25">
        <v>285.48</v>
      </c>
      <c r="CL7" s="25" t="s">
        <v>99</v>
      </c>
      <c r="CM7" s="25" t="s">
        <v>99</v>
      </c>
      <c r="CN7" s="25">
        <v>73.400000000000006</v>
      </c>
      <c r="CO7" s="25">
        <v>72.48</v>
      </c>
      <c r="CP7" s="25">
        <v>73.64</v>
      </c>
      <c r="CQ7" s="25" t="s">
        <v>99</v>
      </c>
      <c r="CR7" s="25" t="s">
        <v>99</v>
      </c>
      <c r="CS7" s="25">
        <v>55.94</v>
      </c>
      <c r="CT7" s="25">
        <v>57.67</v>
      </c>
      <c r="CU7" s="25">
        <v>54.91</v>
      </c>
      <c r="CV7" s="25">
        <v>53.73</v>
      </c>
      <c r="CW7" s="25" t="s">
        <v>99</v>
      </c>
      <c r="CX7" s="25" t="s">
        <v>99</v>
      </c>
      <c r="CY7" s="25">
        <v>86.76</v>
      </c>
      <c r="CZ7" s="25">
        <v>86.81</v>
      </c>
      <c r="DA7" s="25">
        <v>80.31</v>
      </c>
      <c r="DB7" s="25" t="s">
        <v>99</v>
      </c>
      <c r="DC7" s="25" t="s">
        <v>99</v>
      </c>
      <c r="DD7" s="25">
        <v>77.709999999999994</v>
      </c>
      <c r="DE7" s="25">
        <v>73.67</v>
      </c>
      <c r="DF7" s="25">
        <v>72.599999999999994</v>
      </c>
      <c r="DG7" s="25">
        <v>71.52</v>
      </c>
      <c r="DH7" s="25" t="s">
        <v>99</v>
      </c>
      <c r="DI7" s="25" t="s">
        <v>99</v>
      </c>
      <c r="DJ7" s="25">
        <v>7.23</v>
      </c>
      <c r="DK7" s="25">
        <v>14.41</v>
      </c>
      <c r="DL7" s="25">
        <v>19.8</v>
      </c>
      <c r="DM7" s="25" t="s">
        <v>99</v>
      </c>
      <c r="DN7" s="25" t="s">
        <v>99</v>
      </c>
      <c r="DO7" s="25">
        <v>15.31</v>
      </c>
      <c r="DP7" s="25">
        <v>18.82</v>
      </c>
      <c r="DQ7" s="25">
        <v>22.5</v>
      </c>
      <c r="DR7" s="25">
        <v>38.43</v>
      </c>
      <c r="DS7" s="25" t="s">
        <v>99</v>
      </c>
      <c r="DT7" s="25" t="s">
        <v>99</v>
      </c>
      <c r="DU7" s="25">
        <v>0</v>
      </c>
      <c r="DV7" s="25">
        <v>0</v>
      </c>
      <c r="DW7" s="25">
        <v>0</v>
      </c>
      <c r="DX7" s="25" t="s">
        <v>99</v>
      </c>
      <c r="DY7" s="25" t="s">
        <v>99</v>
      </c>
      <c r="DZ7" s="25">
        <v>10.57</v>
      </c>
      <c r="EA7" s="25">
        <v>10.6</v>
      </c>
      <c r="EB7" s="25">
        <v>10.35</v>
      </c>
      <c r="EC7" s="25">
        <v>19.16</v>
      </c>
      <c r="ED7" s="25" t="s">
        <v>99</v>
      </c>
      <c r="EE7" s="25" t="s">
        <v>99</v>
      </c>
      <c r="EF7" s="25">
        <v>0.41</v>
      </c>
      <c r="EG7" s="25">
        <v>0.19</v>
      </c>
      <c r="EH7" s="25">
        <v>0.23</v>
      </c>
      <c r="EI7" s="25" t="s">
        <v>99</v>
      </c>
      <c r="EJ7" s="25" t="s">
        <v>99</v>
      </c>
      <c r="EK7" s="25">
        <v>0.4</v>
      </c>
      <c r="EL7" s="25">
        <v>0.38</v>
      </c>
      <c r="EM7" s="25">
        <v>0.15</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2025-02-19T06:34:51Z</cp:lastPrinted>
  <dcterms:created xsi:type="dcterms:W3CDTF">2025-01-24T06:46:23Z</dcterms:created>
  <dcterms:modified xsi:type="dcterms:W3CDTF">2025-02-27T06:11:33Z</dcterms:modified>
  <cp:category/>
</cp:coreProperties>
</file>