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AF675C27-D679-469A-9377-07BCE3026A4C}" xr6:coauthVersionLast="47" xr6:coauthVersionMax="47" xr10:uidLastSave="{00000000-0000-0000-0000-000000000000}"/>
  <workbookProtection workbookAlgorithmName="SHA-512" workbookHashValue="0Zj5p2pUY7qGSxVV0YwfUUzoQoJZbme566CpSjOa9tDJWLyJDjl0ejH5sSR4aav1cJfJ1F4SvG0DY5XnHGpNdA==" workbookSaltValue="N+VgGO1zFLyO9y2MvOuwSQ=="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N6" i="5"/>
  <c r="M6" i="5"/>
  <c r="AD8" i="4" s="1"/>
  <c r="L6" i="5"/>
  <c r="W8" i="4" s="1"/>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G85" i="4"/>
  <c r="E85" i="4"/>
  <c r="AT10" i="4"/>
  <c r="AL10" i="4"/>
  <c r="W10" i="4"/>
  <c r="P10" i="4"/>
  <c r="I10" i="4"/>
  <c r="B10" i="4"/>
  <c r="BB8" i="4"/>
  <c r="AT8" i="4"/>
  <c r="AL8" i="4"/>
  <c r="I8"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<sst xmlns="http://schemas.openxmlformats.org/spreadsheetml/2006/main" count="228" uniqueCount="115">
  <si>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</si>
  <si>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</si>
  <si>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</si>
  <si>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</si>
  <si>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</si>
  <si>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</si>
  <si>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</si>
  <si>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</si>
  <si>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</si>
  <si>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</si>
  <si>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</si>
  <si>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</si>
  <si>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</si>
  <si>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</si>
  <si>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</si>
  <si>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</si>
  <si>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</si>
  <si>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</si>
  <si>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</si>
  <si>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</si>
  <si>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</si>
  <si>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</si>
  <si>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</si>
  <si>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</si>
  <si>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</si>
  <si>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</si>
  <si>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</si>
  <si>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</si>
  <si>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</si>
  <si>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</si>
  <si>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</si>
  <si>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</si>
  <si>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</si>
  <si>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</si>
  <si>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</si>
  <si>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</si>
  <si>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</si>
  <si>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</si>
  <si>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</si>
  <si>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</si>
  <si>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</si>
  <si>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</si>
  <si>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</si>
  <si>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</si>
  <si>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</si>
  <si>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</si>
  <si>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</si>
  <si>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</si>
  <si>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</si>
  <si>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</si>
  <si>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</si>
  <si>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</si>
  <si>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</si>
  <si>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</si>
  <si>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</si>
  <si>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</si>
  <si>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</si>
  <si>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</si>
  <si>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</si>
  <si>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</si>
  <si>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</si>
  <si>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</si>
  <si>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</si>
  <si>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</si>
  <si>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</si>
  <si>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</si>
  <si>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</si>
  <si>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</si>
  <si>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</si>
  <si>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</si>
  <si>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</si>
  <si>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</si>
  <si>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</si>
  <si>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</si>
  <si>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</si>
  <si>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</si>
  <si>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</si>
  <si>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</si>
  <si>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</si>
  <si>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</si>
  <si>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</si>
  <si>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</si>
  <si>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</si>
  <si>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</si>
  <si>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</si>
  <si>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</si>
  <si>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</si>
  <si>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</si>
  <si>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</si>
  <si>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</si>
  <si>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</si>
  <si>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</si>
  <si>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</si>
  <si>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</si>
  <si>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</si>
  <si>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</si>
  <si>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</si>
  <si>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</si>
  <si>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</si>
  <si>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</si>
  <si>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</si>
  <si>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</si>
  <si>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</si>
  <si>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</si>
  <si>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</si>
  <si>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</si>
  <si>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</si>
  <si>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</si>
  <si>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</si>
  <si>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</si>
  <si>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</si>
  <si>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</si>
  <si>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①有形固定資産減価償却率は62.41％と老朽化が進行している。
②管路経年化率は46.64％となり、老朽化が進んでいる。
③管路更新率は2.04％で、今後も計画的に更新していく必要がある。</t>
    <phoneticPr fontId="4"/>
  </si>
  <si>
    <t>給水収益は、人口減少や物価高騰のため増益は難しく、景気等の状況によれば今後減少することも考えられる。
施設は老朽化等による修繕経費が増大していく傾向であり、修繕に係る費用も物価高騰の影響による値上がりが続き深刻な問題となっている。
物価高騰は町民の生活にも大きな影響を与えたため、令和５年度については３か月分の水道料金基本料の減免をした。減額分については、町からの補助金で対応している。
人口減、修繕経費の増加等深刻な問題があるため、今後の経営は、より一層の経費節減と効率化に努める必要がある。</t>
    <phoneticPr fontId="4"/>
  </si>
  <si>
    <t>①コロナウイルス感染症の影響による観光地への宿泊客等の減少により経常収益比率は減少していたが、平均値を超えているため、現時点では問題ないと考える。
②累積欠損金比率は0％で欠損金が無い。
③流動比率は513.91％と平均値を上回っており短期的な債務については支払い能力がある。
④企業債残高対給水収益比率は類似団体と比較して179.69%と低くなっている。企業債残高が少なく、企業債に頼らない設備投資を行っている｡
⑤料金回収率は94.71％と全国平均を上回っているが、100％を下回っているため。適切な料金収入の確保が求められる。
⑥給水原価は全国平均と比較すると６割程度と低く、費用の抑制など効率的な経営に努めている。新たな設備投資は難しく今後の課題である。
⑦施設利用率は使用量の減少等により38.86％と低水準となっており、統廃合や施設規模の見直し等改善する必要がある。
⑧有収率は83.65％と低く、引き続き漏水対策等を行いたい。</t>
    <rPh sb="51" eb="52">
      <t>コ</t>
    </rPh>
    <rPh sb="59" eb="62">
      <t>ゲンジテン</t>
    </rPh>
    <rPh sb="64" eb="66">
      <t>モンダイ</t>
    </rPh>
    <rPh sb="69" eb="70">
      <t>カンガ</t>
    </rPh>
    <rPh sb="240" eb="242">
      <t>シタマワ</t>
    </rPh>
    <rPh sb="249" eb="251">
      <t>テキセツ</t>
    </rPh>
    <rPh sb="252" eb="254">
      <t>リョウキン</t>
    </rPh>
    <rPh sb="254" eb="256">
      <t>シュウニュウ</t>
    </rPh>
    <rPh sb="257" eb="259">
      <t>カクホ</t>
    </rPh>
    <rPh sb="260" eb="261">
      <t>モト</t>
    </rPh>
    <rPh sb="273" eb="277">
      <t>ゼンコクヘイキン</t>
    </rPh>
    <rPh sb="378" eb="379">
      <t>トウ</t>
    </rPh>
    <rPh sb="379" eb="381">
      <t>カイゼン</t>
    </rPh>
    <rPh sb="383" eb="3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</si>
</sst>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1.23</c:v>
                </c:pt>
                <c:pt idx="1">
                  <c:v>2.25</c:v>
                </c:pt>
                <c:pt idx="2">
                  <c:v>1.1100000000000001</c:v>
                </c:pt>
                <c:pt idx="3">
                  <c:v>1.45</c:v>
                </c:pt>
                <c:pt idx="4">
                  <c:v>2.04</c:v>
                </c:pt>
              </c:numCache>
            </c:numRef>
          </c:val>
          <c:extLst>
            <c:ext xmlns:c16="http://schemas.microsoft.com/office/drawing/2014/chart" uri="{C3380CC4-5D6E-409C-BE32-E72D297353CC}">
              <c16:uniqueId val="{00000000-3F2A-4F67-B386-4BA255D8C4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3F2A-4F67-B386-4BA255D8C4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40.86</c:v>
                </c:pt>
                <c:pt idx="1">
                  <c:v>36.83</c:v>
                </c:pt>
                <c:pt idx="2">
                  <c:v>39.549999999999997</c:v>
                </c:pt>
                <c:pt idx="3">
                  <c:v>40.340000000000003</c:v>
                </c:pt>
                <c:pt idx="4">
                  <c:v>38.86</c:v>
                </c:pt>
              </c:numCache>
            </c:numRef>
          </c:val>
          <c:extLst>
            <c:ext xmlns:c16="http://schemas.microsoft.com/office/drawing/2014/chart" uri="{C3380CC4-5D6E-409C-BE32-E72D297353CC}">
              <c16:uniqueId val="{00000000-8FD4-4D9D-9A2F-C72FE9B70E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8FD4-4D9D-9A2F-C72FE9B70E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83.79</c:v>
                </c:pt>
                <c:pt idx="1">
                  <c:v>84</c:v>
                </c:pt>
                <c:pt idx="2">
                  <c:v>78.94</c:v>
                </c:pt>
                <c:pt idx="3">
                  <c:v>83.97</c:v>
                </c:pt>
                <c:pt idx="4">
                  <c:v>83.65</c:v>
                </c:pt>
              </c:numCache>
            </c:numRef>
          </c:val>
          <c:extLst>
            <c:ext xmlns:c16="http://schemas.microsoft.com/office/drawing/2014/chart" uri="{C3380CC4-5D6E-409C-BE32-E72D297353CC}">
              <c16:uniqueId val="{00000000-3B90-47B9-A58F-448EDAE860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3B90-47B9-A58F-448EDAE860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105.15</c:v>
                </c:pt>
                <c:pt idx="1">
                  <c:v>94.47</c:v>
                </c:pt>
                <c:pt idx="2">
                  <c:v>99.11</c:v>
                </c:pt>
                <c:pt idx="3">
                  <c:v>105.92</c:v>
                </c:pt>
                <c:pt idx="4">
                  <c:v>106.36</c:v>
                </c:pt>
              </c:numCache>
            </c:numRef>
          </c:val>
          <c:extLst>
            <c:ext xmlns:c16="http://schemas.microsoft.com/office/drawing/2014/chart" uri="{C3380CC4-5D6E-409C-BE32-E72D297353CC}">
              <c16:uniqueId val="{00000000-7E69-4EA7-86D8-BAEFA9D633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7E69-4EA7-86D8-BAEFA9D633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60.84</c:v>
                </c:pt>
                <c:pt idx="1">
                  <c:v>61.16</c:v>
                </c:pt>
                <c:pt idx="2">
                  <c:v>61.57</c:v>
                </c:pt>
                <c:pt idx="3">
                  <c:v>61.84</c:v>
                </c:pt>
                <c:pt idx="4">
                  <c:v>62.41</c:v>
                </c:pt>
              </c:numCache>
            </c:numRef>
          </c:val>
          <c:extLst>
            <c:ext xmlns:c16="http://schemas.microsoft.com/office/drawing/2014/chart" uri="{C3380CC4-5D6E-409C-BE32-E72D297353CC}">
              <c16:uniqueId val="{00000000-2FFE-4184-A8DC-C14F2CE269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2FFE-4184-A8DC-C14F2CE269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17.64</c:v>
                </c:pt>
                <c:pt idx="1">
                  <c:v>36.950000000000003</c:v>
                </c:pt>
                <c:pt idx="2">
                  <c:v>35.950000000000003</c:v>
                </c:pt>
                <c:pt idx="3">
                  <c:v>38.89</c:v>
                </c:pt>
                <c:pt idx="4">
                  <c:v>46.64</c:v>
                </c:pt>
              </c:numCache>
            </c:numRef>
          </c:val>
          <c:extLst>
            <c:ext xmlns:c16="http://schemas.microsoft.com/office/drawing/2014/chart" uri="{C3380CC4-5D6E-409C-BE32-E72D297353CC}">
              <c16:uniqueId val="{00000000-A05E-47D7-BDF5-1E9DA91501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A05E-47D7-BDF5-1E9DA91501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A2-4EE7-BEF7-3BCA1A9451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E0A2-4EE7-BEF7-3BCA1A9451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567.86</c:v>
                </c:pt>
                <c:pt idx="1">
                  <c:v>443.64</c:v>
                </c:pt>
                <c:pt idx="2">
                  <c:v>509.65</c:v>
                </c:pt>
                <c:pt idx="3">
                  <c:v>523.38</c:v>
                </c:pt>
                <c:pt idx="4">
                  <c:v>513.91</c:v>
                </c:pt>
              </c:numCache>
            </c:numRef>
          </c:val>
          <c:extLst>
            <c:ext xmlns:c16="http://schemas.microsoft.com/office/drawing/2014/chart" uri="{C3380CC4-5D6E-409C-BE32-E72D297353CC}">
              <c16:uniqueId val="{00000000-0891-4613-AFD6-3644830B1D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0891-4613-AFD6-3644830B1D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295.36</c:v>
                </c:pt>
                <c:pt idx="1">
                  <c:v>290.45</c:v>
                </c:pt>
                <c:pt idx="2">
                  <c:v>237.57</c:v>
                </c:pt>
                <c:pt idx="3">
                  <c:v>189.33</c:v>
                </c:pt>
                <c:pt idx="4">
                  <c:v>179.69</c:v>
                </c:pt>
              </c:numCache>
            </c:numRef>
          </c:val>
          <c:extLst>
            <c:ext xmlns:c16="http://schemas.microsoft.com/office/drawing/2014/chart" uri="{C3380CC4-5D6E-409C-BE32-E72D297353CC}">
              <c16:uniqueId val="{00000000-A3DC-4FCB-8B2A-07C8BE0351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A3DC-4FCB-8B2A-07C8BE0351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97.43</c:v>
                </c:pt>
                <c:pt idx="1">
                  <c:v>83.47</c:v>
                </c:pt>
                <c:pt idx="2">
                  <c:v>92.33</c:v>
                </c:pt>
                <c:pt idx="3">
                  <c:v>98.53</c:v>
                </c:pt>
                <c:pt idx="4">
                  <c:v>94.71</c:v>
                </c:pt>
              </c:numCache>
            </c:numRef>
          </c:val>
          <c:extLst>
            <c:ext xmlns:c16="http://schemas.microsoft.com/office/drawing/2014/chart" uri="{C3380CC4-5D6E-409C-BE32-E72D297353CC}">
              <c16:uniqueId val="{00000000-74DD-40CA-BC39-0056CD841A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74DD-40CA-BC39-0056CD841A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168.52</c:v>
                </c:pt>
                <c:pt idx="1">
                  <c:v>189.96</c:v>
                </c:pt>
                <c:pt idx="2">
                  <c:v>177.86</c:v>
                </c:pt>
                <c:pt idx="3">
                  <c:v>164.25</c:v>
                </c:pt>
                <c:pt idx="4">
                  <c:v>165.4</c:v>
                </c:pt>
              </c:numCache>
            </c:numRef>
          </c:val>
          <c:extLst>
            <c:ext xmlns:c16="http://schemas.microsoft.com/office/drawing/2014/chart" uri="{C3380CC4-5D6E-409C-BE32-E72D297353CC}">
              <c16:uniqueId val="{00000000-86EA-48F6-88F2-9544C9770B7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86EA-48F6-88F2-9544C9770B7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群馬県　中之条町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簡易水道事業</v>
      </c>
      <c r="Q8" s="77"/>
      <c r="R8" s="77"/>
      <c r="S8" s="77"/>
      <c r="T8" s="77"/>
      <c r="U8" s="77"/>
      <c r="V8" s="77"/>
      <c r="W8" s="77" t="str">
        <f>データ!$L$6</f>
        <v>C3</v>
      </c>
      <c r="X8" s="77"/>
      <c r="Y8" s="77"/>
      <c r="Z8" s="77"/>
      <c r="AA8" s="77"/>
      <c r="AB8" s="77"/>
      <c r="AC8" s="77"/>
      <c r="AD8" s="77" t="str">
        <f>データ!$M$6</f>
        <v>非設置</v>
      </c>
      <c r="AE8" s="77"/>
      <c r="AF8" s="77"/>
      <c r="AG8" s="77"/>
      <c r="AH8" s="77"/>
      <c r="AI8" s="77"/>
      <c r="AJ8" s="77"/>
      <c r="AK8" s="2"/>
      <c r="AL8" s="68">
        <f>データ!$R$6</f>
        <v>14576</v>
      </c>
      <c r="AM8" s="68"/>
      <c r="AN8" s="68"/>
      <c r="AO8" s="68"/>
      <c r="AP8" s="68"/>
      <c r="AQ8" s="68"/>
      <c r="AR8" s="68"/>
      <c r="AS8" s="68"/>
      <c r="AT8" s="36">
        <f>データ!$S$6</f>
        <v>439.28</v>
      </c>
      <c r="AU8" s="37"/>
      <c r="AV8" s="37"/>
      <c r="AW8" s="37"/>
      <c r="AX8" s="37"/>
      <c r="AY8" s="37"/>
      <c r="AZ8" s="37"/>
      <c r="BA8" s="37"/>
      <c r="BB8" s="57">
        <f>データ!$T$6</f>
        <v>33.18</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89.6</v>
      </c>
      <c r="J10" s="37"/>
      <c r="K10" s="37"/>
      <c r="L10" s="37"/>
      <c r="M10" s="37"/>
      <c r="N10" s="37"/>
      <c r="O10" s="67"/>
      <c r="P10" s="57">
        <f>データ!$P$6</f>
        <v>17.04</v>
      </c>
      <c r="Q10" s="57"/>
      <c r="R10" s="57"/>
      <c r="S10" s="57"/>
      <c r="T10" s="57"/>
      <c r="U10" s="57"/>
      <c r="V10" s="57"/>
      <c r="W10" s="68">
        <f>データ!$Q$6</f>
        <v>3074</v>
      </c>
      <c r="X10" s="68"/>
      <c r="Y10" s="68"/>
      <c r="Z10" s="68"/>
      <c r="AA10" s="68"/>
      <c r="AB10" s="68"/>
      <c r="AC10" s="68"/>
      <c r="AD10" s="2"/>
      <c r="AE10" s="2"/>
      <c r="AF10" s="2"/>
      <c r="AG10" s="2"/>
      <c r="AH10" s="2"/>
      <c r="AI10" s="2"/>
      <c r="AJ10" s="2"/>
      <c r="AK10" s="2"/>
      <c r="AL10" s="68">
        <f>データ!$U$6</f>
        <v>2515</v>
      </c>
      <c r="AM10" s="68"/>
      <c r="AN10" s="68"/>
      <c r="AO10" s="68"/>
      <c r="AP10" s="68"/>
      <c r="AQ10" s="68"/>
      <c r="AR10" s="68"/>
      <c r="AS10" s="68"/>
      <c r="AT10" s="36">
        <f>データ!$V$6</f>
        <v>13.9</v>
      </c>
      <c r="AU10" s="37"/>
      <c r="AV10" s="37"/>
      <c r="AW10" s="37"/>
      <c r="AX10" s="37"/>
      <c r="AY10" s="37"/>
      <c r="AZ10" s="37"/>
      <c r="BA10" s="37"/>
      <c r="BB10" s="57">
        <f>データ!$W$6</f>
        <v>180.94</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114</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112</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113</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9W7mTF6z8aVeXQBayatqYqZOHnqZHtEf3RnzwKbeTbcuDa2yIMomGQHx7G6H54+fyDPiN2u56ROh5ugb9Zt6UQ==" saltValue="jV5LMaqWDbTMqgnUQXBzY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104213</v>
      </c>
      <c r="D6" s="20">
        <f t="shared" si="3"/>
        <v>46</v>
      </c>
      <c r="E6" s="20">
        <f t="shared" si="3"/>
        <v>1</v>
      </c>
      <c r="F6" s="20">
        <f t="shared" si="3"/>
        <v>0</v>
      </c>
      <c r="G6" s="20">
        <f t="shared" si="3"/>
        <v>5</v>
      </c>
      <c r="H6" s="20" t="str">
        <f t="shared" si="3"/>
        <v>群馬県　中之条町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89.6</v>
      </c>
      <c r="P6" s="21">
        <f t="shared" si="3"/>
        <v>17.04</v>
      </c>
      <c r="Q6" s="21">
        <f t="shared" si="3"/>
        <v>3074</v>
      </c>
      <c r="R6" s="21">
        <f t="shared" si="3"/>
        <v>14576</v>
      </c>
      <c r="S6" s="21">
        <f t="shared" si="3"/>
        <v>439.28</v>
      </c>
      <c r="T6" s="21">
        <f t="shared" si="3"/>
        <v>33.18</v>
      </c>
      <c r="U6" s="21">
        <f t="shared" si="3"/>
        <v>2515</v>
      </c>
      <c r="V6" s="21">
        <f t="shared" si="3"/>
        <v>13.9</v>
      </c>
      <c r="W6" s="21">
        <f t="shared" si="3"/>
        <v>180.94</v>
      </c>
      <c r="X6" s="22">
        <f>IF(X7="",NA(),X7)</f>
        <v>105.15</v>
      </c>
      <c r="Y6" s="22">
        <f t="shared" ref="Y6:AG6" si="4">IF(Y7="",NA(),Y7)</f>
        <v>94.47</v>
      </c>
      <c r="Z6" s="22">
        <f t="shared" si="4"/>
        <v>99.11</v>
      </c>
      <c r="AA6" s="22">
        <f t="shared" si="4"/>
        <v>105.92</v>
      </c>
      <c r="AB6" s="22">
        <f t="shared" si="4"/>
        <v>106.36</v>
      </c>
      <c r="AC6" s="22">
        <f t="shared" si="4"/>
        <v>105.45</v>
      </c>
      <c r="AD6" s="22">
        <f t="shared" si="4"/>
        <v>103.82</v>
      </c>
      <c r="AE6" s="22">
        <f t="shared" si="4"/>
        <v>105.75</v>
      </c>
      <c r="AF6" s="22">
        <f t="shared" si="4"/>
        <v>105.52</v>
      </c>
      <c r="AG6" s="22">
        <f t="shared" si="4"/>
        <v>103.1</v>
      </c>
      <c r="AH6" s="21" t="str">
        <f>IF(AH7="","",IF(AH7="-","【-】","【"&amp;SUBSTITUTE(TEXT(AH7,"#,##0.00"),"-","△")&amp;"】"))</f>
        <v>【103.05】</v>
      </c>
      <c r="AI6" s="21">
        <f>IF(AI7="",NA(),AI7)</f>
        <v>0</v>
      </c>
      <c r="AJ6" s="21">
        <f t="shared" ref="AJ6:AR6" si="5">IF(AJ7="",NA(),AJ7)</f>
        <v>0</v>
      </c>
      <c r="AK6" s="21">
        <f t="shared" si="5"/>
        <v>0</v>
      </c>
      <c r="AL6" s="21">
        <f t="shared" si="5"/>
        <v>0</v>
      </c>
      <c r="AM6" s="21">
        <f t="shared" si="5"/>
        <v>0</v>
      </c>
      <c r="AN6" s="22">
        <f t="shared" si="5"/>
        <v>29.38</v>
      </c>
      <c r="AO6" s="22">
        <f t="shared" si="5"/>
        <v>31.54</v>
      </c>
      <c r="AP6" s="22">
        <f t="shared" si="5"/>
        <v>31.15</v>
      </c>
      <c r="AQ6" s="22">
        <f t="shared" si="5"/>
        <v>30.01</v>
      </c>
      <c r="AR6" s="22">
        <f t="shared" si="5"/>
        <v>27.32</v>
      </c>
      <c r="AS6" s="21" t="str">
        <f>IF(AS7="","",IF(AS7="-","【-】","【"&amp;SUBSTITUTE(TEXT(AS7,"#,##0.00"),"-","△")&amp;"】"))</f>
        <v>【30.22】</v>
      </c>
      <c r="AT6" s="22">
        <f>IF(AT7="",NA(),AT7)</f>
        <v>567.86</v>
      </c>
      <c r="AU6" s="22">
        <f t="shared" ref="AU6:BC6" si="6">IF(AU7="",NA(),AU7)</f>
        <v>443.64</v>
      </c>
      <c r="AV6" s="22">
        <f t="shared" si="6"/>
        <v>509.65</v>
      </c>
      <c r="AW6" s="22">
        <f t="shared" si="6"/>
        <v>523.38</v>
      </c>
      <c r="AX6" s="22">
        <f t="shared" si="6"/>
        <v>513.91</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295.36</v>
      </c>
      <c r="BF6" s="22">
        <f t="shared" ref="BF6:BN6" si="7">IF(BF7="",NA(),BF7)</f>
        <v>290.45</v>
      </c>
      <c r="BG6" s="22">
        <f t="shared" si="7"/>
        <v>237.57</v>
      </c>
      <c r="BH6" s="22">
        <f t="shared" si="7"/>
        <v>189.33</v>
      </c>
      <c r="BI6" s="22">
        <f t="shared" si="7"/>
        <v>179.69</v>
      </c>
      <c r="BJ6" s="22">
        <f t="shared" si="7"/>
        <v>698.55</v>
      </c>
      <c r="BK6" s="22">
        <f t="shared" si="7"/>
        <v>970.36</v>
      </c>
      <c r="BL6" s="22">
        <f t="shared" si="7"/>
        <v>940.22</v>
      </c>
      <c r="BM6" s="22">
        <f t="shared" si="7"/>
        <v>922.05</v>
      </c>
      <c r="BN6" s="22">
        <f t="shared" si="7"/>
        <v>916.17</v>
      </c>
      <c r="BO6" s="21" t="str">
        <f>IF(BO7="","",IF(BO7="-","【-】","【"&amp;SUBSTITUTE(TEXT(BO7,"#,##0.00"),"-","△")&amp;"】"))</f>
        <v>【1,042.45】</v>
      </c>
      <c r="BP6" s="22">
        <f>IF(BP7="",NA(),BP7)</f>
        <v>97.43</v>
      </c>
      <c r="BQ6" s="22">
        <f t="shared" ref="BQ6:BY6" si="8">IF(BQ7="",NA(),BQ7)</f>
        <v>83.47</v>
      </c>
      <c r="BR6" s="22">
        <f t="shared" si="8"/>
        <v>92.33</v>
      </c>
      <c r="BS6" s="22">
        <f t="shared" si="8"/>
        <v>98.53</v>
      </c>
      <c r="BT6" s="22">
        <f t="shared" si="8"/>
        <v>94.71</v>
      </c>
      <c r="BU6" s="22">
        <f t="shared" si="8"/>
        <v>73.7</v>
      </c>
      <c r="BV6" s="22">
        <f t="shared" si="8"/>
        <v>64.52</v>
      </c>
      <c r="BW6" s="22">
        <f t="shared" si="8"/>
        <v>66.8</v>
      </c>
      <c r="BX6" s="22">
        <f t="shared" si="8"/>
        <v>64.39</v>
      </c>
      <c r="BY6" s="22">
        <f t="shared" si="8"/>
        <v>63.95</v>
      </c>
      <c r="BZ6" s="21" t="str">
        <f>IF(BZ7="","",IF(BZ7="-","【-】","【"&amp;SUBSTITUTE(TEXT(BZ7,"#,##0.00"),"-","△")&amp;"】"))</f>
        <v>【57.74】</v>
      </c>
      <c r="CA6" s="22">
        <f>IF(CA7="",NA(),CA7)</f>
        <v>168.52</v>
      </c>
      <c r="CB6" s="22">
        <f t="shared" ref="CB6:CJ6" si="9">IF(CB7="",NA(),CB7)</f>
        <v>189.96</v>
      </c>
      <c r="CC6" s="22">
        <f t="shared" si="9"/>
        <v>177.86</v>
      </c>
      <c r="CD6" s="22">
        <f t="shared" si="9"/>
        <v>164.25</v>
      </c>
      <c r="CE6" s="22">
        <f t="shared" si="9"/>
        <v>165.4</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40.86</v>
      </c>
      <c r="CM6" s="22">
        <f t="shared" ref="CM6:CU6" si="10">IF(CM7="",NA(),CM7)</f>
        <v>36.83</v>
      </c>
      <c r="CN6" s="22">
        <f t="shared" si="10"/>
        <v>39.549999999999997</v>
      </c>
      <c r="CO6" s="22">
        <f t="shared" si="10"/>
        <v>40.340000000000003</v>
      </c>
      <c r="CP6" s="22">
        <f t="shared" si="10"/>
        <v>38.86</v>
      </c>
      <c r="CQ6" s="22">
        <f t="shared" si="10"/>
        <v>49.01</v>
      </c>
      <c r="CR6" s="22">
        <f t="shared" si="10"/>
        <v>48.86</v>
      </c>
      <c r="CS6" s="22">
        <f t="shared" si="10"/>
        <v>49</v>
      </c>
      <c r="CT6" s="22">
        <f t="shared" si="10"/>
        <v>50.07</v>
      </c>
      <c r="CU6" s="22">
        <f t="shared" si="10"/>
        <v>53.4</v>
      </c>
      <c r="CV6" s="21" t="str">
        <f>IF(CV7="","",IF(CV7="-","【-】","【"&amp;SUBSTITUTE(TEXT(CV7,"#,##0.00"),"-","△")&amp;"】"))</f>
        <v>【53.73】</v>
      </c>
      <c r="CW6" s="22">
        <f>IF(CW7="",NA(),CW7)</f>
        <v>83.79</v>
      </c>
      <c r="CX6" s="22">
        <f t="shared" ref="CX6:DF6" si="11">IF(CX7="",NA(),CX7)</f>
        <v>84</v>
      </c>
      <c r="CY6" s="22">
        <f t="shared" si="11"/>
        <v>78.94</v>
      </c>
      <c r="CZ6" s="22">
        <f t="shared" si="11"/>
        <v>83.97</v>
      </c>
      <c r="DA6" s="22">
        <f t="shared" si="11"/>
        <v>83.65</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60.84</v>
      </c>
      <c r="DI6" s="22">
        <f t="shared" ref="DI6:DQ6" si="12">IF(DI7="",NA(),DI7)</f>
        <v>61.16</v>
      </c>
      <c r="DJ6" s="22">
        <f t="shared" si="12"/>
        <v>61.57</v>
      </c>
      <c r="DK6" s="22">
        <f t="shared" si="12"/>
        <v>61.84</v>
      </c>
      <c r="DL6" s="22">
        <f t="shared" si="12"/>
        <v>62.41</v>
      </c>
      <c r="DM6" s="22">
        <f t="shared" si="12"/>
        <v>49.34</v>
      </c>
      <c r="DN6" s="22">
        <f t="shared" si="12"/>
        <v>39.409999999999997</v>
      </c>
      <c r="DO6" s="22">
        <f t="shared" si="12"/>
        <v>41.18</v>
      </c>
      <c r="DP6" s="22">
        <f t="shared" si="12"/>
        <v>42.98</v>
      </c>
      <c r="DQ6" s="22">
        <f t="shared" si="12"/>
        <v>40.46</v>
      </c>
      <c r="DR6" s="21" t="str">
        <f>IF(DR7="","",IF(DR7="-","【-】","【"&amp;SUBSTITUTE(TEXT(DR7,"#,##0.00"),"-","△")&amp;"】"))</f>
        <v>【38.43】</v>
      </c>
      <c r="DS6" s="22">
        <f>IF(DS7="",NA(),DS7)</f>
        <v>17.64</v>
      </c>
      <c r="DT6" s="22">
        <f t="shared" ref="DT6:EB6" si="13">IF(DT7="",NA(),DT7)</f>
        <v>36.950000000000003</v>
      </c>
      <c r="DU6" s="22">
        <f t="shared" si="13"/>
        <v>35.950000000000003</v>
      </c>
      <c r="DV6" s="22">
        <f t="shared" si="13"/>
        <v>38.89</v>
      </c>
      <c r="DW6" s="22">
        <f t="shared" si="13"/>
        <v>46.64</v>
      </c>
      <c r="DX6" s="22">
        <f t="shared" si="13"/>
        <v>22.75</v>
      </c>
      <c r="DY6" s="22">
        <f t="shared" si="13"/>
        <v>20.97</v>
      </c>
      <c r="DZ6" s="22">
        <f t="shared" si="13"/>
        <v>21.65</v>
      </c>
      <c r="EA6" s="22">
        <f t="shared" si="13"/>
        <v>23.24</v>
      </c>
      <c r="EB6" s="22">
        <f t="shared" si="13"/>
        <v>22.77</v>
      </c>
      <c r="EC6" s="21" t="str">
        <f>IF(EC7="","",IF(EC7="-","【-】","【"&amp;SUBSTITUTE(TEXT(EC7,"#,##0.00"),"-","△")&amp;"】"))</f>
        <v>【19.16】</v>
      </c>
      <c r="ED6" s="22">
        <f>IF(ED7="",NA(),ED7)</f>
        <v>1.23</v>
      </c>
      <c r="EE6" s="22">
        <f t="shared" ref="EE6:EM6" si="14">IF(EE7="",NA(),EE7)</f>
        <v>2.25</v>
      </c>
      <c r="EF6" s="22">
        <f t="shared" si="14"/>
        <v>1.1100000000000001</v>
      </c>
      <c r="EG6" s="22">
        <f t="shared" si="14"/>
        <v>1.45</v>
      </c>
      <c r="EH6" s="22">
        <f t="shared" si="14"/>
        <v>2.04</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2">
      <c r="A7" s="15"/>
      <c r="B7" s="24">
        <v>2023</v>
      </c>
      <c r="C7" s="24">
        <v>104213</v>
      </c>
      <c r="D7" s="24">
        <v>46</v>
      </c>
      <c r="E7" s="24">
        <v>1</v>
      </c>
      <c r="F7" s="24">
        <v>0</v>
      </c>
      <c r="G7" s="24">
        <v>5</v>
      </c>
      <c r="H7" s="24" t="s">
        <v>93</v>
      </c>
      <c r="I7" s="24" t="s">
        <v>94</v>
      </c>
      <c r="J7" s="24" t="s">
        <v>95</v>
      </c>
      <c r="K7" s="24" t="s">
        <v>96</v>
      </c>
      <c r="L7" s="24" t="s">
        <v>97</v>
      </c>
      <c r="M7" s="24" t="s">
        <v>98</v>
      </c>
      <c r="N7" s="25" t="s">
        <v>99</v>
      </c>
      <c r="O7" s="25">
        <v>89.6</v>
      </c>
      <c r="P7" s="25">
        <v>17.04</v>
      </c>
      <c r="Q7" s="25">
        <v>3074</v>
      </c>
      <c r="R7" s="25">
        <v>14576</v>
      </c>
      <c r="S7" s="25">
        <v>439.28</v>
      </c>
      <c r="T7" s="25">
        <v>33.18</v>
      </c>
      <c r="U7" s="25">
        <v>2515</v>
      </c>
      <c r="V7" s="25">
        <v>13.9</v>
      </c>
      <c r="W7" s="25">
        <v>180.94</v>
      </c>
      <c r="X7" s="25">
        <v>105.15</v>
      </c>
      <c r="Y7" s="25">
        <v>94.47</v>
      </c>
      <c r="Z7" s="25">
        <v>99.11</v>
      </c>
      <c r="AA7" s="25">
        <v>105.92</v>
      </c>
      <c r="AB7" s="25">
        <v>106.36</v>
      </c>
      <c r="AC7" s="25">
        <v>105.45</v>
      </c>
      <c r="AD7" s="25">
        <v>103.82</v>
      </c>
      <c r="AE7" s="25">
        <v>105.75</v>
      </c>
      <c r="AF7" s="25">
        <v>105.52</v>
      </c>
      <c r="AG7" s="25">
        <v>103.1</v>
      </c>
      <c r="AH7" s="25">
        <v>103.05</v>
      </c>
      <c r="AI7" s="25">
        <v>0</v>
      </c>
      <c r="AJ7" s="25">
        <v>0</v>
      </c>
      <c r="AK7" s="25">
        <v>0</v>
      </c>
      <c r="AL7" s="25">
        <v>0</v>
      </c>
      <c r="AM7" s="25">
        <v>0</v>
      </c>
      <c r="AN7" s="25">
        <v>29.38</v>
      </c>
      <c r="AO7" s="25">
        <v>31.54</v>
      </c>
      <c r="AP7" s="25">
        <v>31.15</v>
      </c>
      <c r="AQ7" s="25">
        <v>30.01</v>
      </c>
      <c r="AR7" s="25">
        <v>27.32</v>
      </c>
      <c r="AS7" s="25">
        <v>30.22</v>
      </c>
      <c r="AT7" s="25">
        <v>567.86</v>
      </c>
      <c r="AU7" s="25">
        <v>443.64</v>
      </c>
      <c r="AV7" s="25">
        <v>509.65</v>
      </c>
      <c r="AW7" s="25">
        <v>523.38</v>
      </c>
      <c r="AX7" s="25">
        <v>513.91</v>
      </c>
      <c r="AY7" s="25">
        <v>413.82</v>
      </c>
      <c r="AZ7" s="25">
        <v>302.22000000000003</v>
      </c>
      <c r="BA7" s="25">
        <v>263.45</v>
      </c>
      <c r="BB7" s="25">
        <v>249.43</v>
      </c>
      <c r="BC7" s="25">
        <v>217.55</v>
      </c>
      <c r="BD7" s="25">
        <v>179.3</v>
      </c>
      <c r="BE7" s="25">
        <v>295.36</v>
      </c>
      <c r="BF7" s="25">
        <v>290.45</v>
      </c>
      <c r="BG7" s="25">
        <v>237.57</v>
      </c>
      <c r="BH7" s="25">
        <v>189.33</v>
      </c>
      <c r="BI7" s="25">
        <v>179.69</v>
      </c>
      <c r="BJ7" s="25">
        <v>698.55</v>
      </c>
      <c r="BK7" s="25">
        <v>970.36</v>
      </c>
      <c r="BL7" s="25">
        <v>940.22</v>
      </c>
      <c r="BM7" s="25">
        <v>922.05</v>
      </c>
      <c r="BN7" s="25">
        <v>916.17</v>
      </c>
      <c r="BO7" s="25">
        <v>1042.45</v>
      </c>
      <c r="BP7" s="25">
        <v>97.43</v>
      </c>
      <c r="BQ7" s="25">
        <v>83.47</v>
      </c>
      <c r="BR7" s="25">
        <v>92.33</v>
      </c>
      <c r="BS7" s="25">
        <v>98.53</v>
      </c>
      <c r="BT7" s="25">
        <v>94.71</v>
      </c>
      <c r="BU7" s="25">
        <v>73.7</v>
      </c>
      <c r="BV7" s="25">
        <v>64.52</v>
      </c>
      <c r="BW7" s="25">
        <v>66.8</v>
      </c>
      <c r="BX7" s="25">
        <v>64.39</v>
      </c>
      <c r="BY7" s="25">
        <v>63.95</v>
      </c>
      <c r="BZ7" s="25">
        <v>57.74</v>
      </c>
      <c r="CA7" s="25">
        <v>168.52</v>
      </c>
      <c r="CB7" s="25">
        <v>189.96</v>
      </c>
      <c r="CC7" s="25">
        <v>177.86</v>
      </c>
      <c r="CD7" s="25">
        <v>164.25</v>
      </c>
      <c r="CE7" s="25">
        <v>165.4</v>
      </c>
      <c r="CF7" s="25">
        <v>261.02</v>
      </c>
      <c r="CG7" s="25">
        <v>270.68</v>
      </c>
      <c r="CH7" s="25">
        <v>268.88</v>
      </c>
      <c r="CI7" s="25">
        <v>258.89999999999998</v>
      </c>
      <c r="CJ7" s="25">
        <v>263.56</v>
      </c>
      <c r="CK7" s="25">
        <v>285.48</v>
      </c>
      <c r="CL7" s="25">
        <v>40.86</v>
      </c>
      <c r="CM7" s="25">
        <v>36.83</v>
      </c>
      <c r="CN7" s="25">
        <v>39.549999999999997</v>
      </c>
      <c r="CO7" s="25">
        <v>40.340000000000003</v>
      </c>
      <c r="CP7" s="25">
        <v>38.86</v>
      </c>
      <c r="CQ7" s="25">
        <v>49.01</v>
      </c>
      <c r="CR7" s="25">
        <v>48.86</v>
      </c>
      <c r="CS7" s="25">
        <v>49</v>
      </c>
      <c r="CT7" s="25">
        <v>50.07</v>
      </c>
      <c r="CU7" s="25">
        <v>53.4</v>
      </c>
      <c r="CV7" s="25">
        <v>53.73</v>
      </c>
      <c r="CW7" s="25">
        <v>83.79</v>
      </c>
      <c r="CX7" s="25">
        <v>84</v>
      </c>
      <c r="CY7" s="25">
        <v>78.94</v>
      </c>
      <c r="CZ7" s="25">
        <v>83.97</v>
      </c>
      <c r="DA7" s="25">
        <v>83.65</v>
      </c>
      <c r="DB7" s="25">
        <v>76.569999999999993</v>
      </c>
      <c r="DC7" s="25">
        <v>76.48</v>
      </c>
      <c r="DD7" s="25">
        <v>75.64</v>
      </c>
      <c r="DE7" s="25">
        <v>75.7</v>
      </c>
      <c r="DF7" s="25">
        <v>72.53</v>
      </c>
      <c r="DG7" s="25">
        <v>71.52</v>
      </c>
      <c r="DH7" s="25">
        <v>60.84</v>
      </c>
      <c r="DI7" s="25">
        <v>61.16</v>
      </c>
      <c r="DJ7" s="25">
        <v>61.57</v>
      </c>
      <c r="DK7" s="25">
        <v>61.84</v>
      </c>
      <c r="DL7" s="25">
        <v>62.41</v>
      </c>
      <c r="DM7" s="25">
        <v>49.34</v>
      </c>
      <c r="DN7" s="25">
        <v>39.409999999999997</v>
      </c>
      <c r="DO7" s="25">
        <v>41.18</v>
      </c>
      <c r="DP7" s="25">
        <v>42.98</v>
      </c>
      <c r="DQ7" s="25">
        <v>40.46</v>
      </c>
      <c r="DR7" s="25">
        <v>38.43</v>
      </c>
      <c r="DS7" s="25">
        <v>17.64</v>
      </c>
      <c r="DT7" s="25">
        <v>36.950000000000003</v>
      </c>
      <c r="DU7" s="25">
        <v>35.950000000000003</v>
      </c>
      <c r="DV7" s="25">
        <v>38.89</v>
      </c>
      <c r="DW7" s="25">
        <v>46.64</v>
      </c>
      <c r="DX7" s="25">
        <v>22.75</v>
      </c>
      <c r="DY7" s="25">
        <v>20.97</v>
      </c>
      <c r="DZ7" s="25">
        <v>21.65</v>
      </c>
      <c r="EA7" s="25">
        <v>23.24</v>
      </c>
      <c r="EB7" s="25">
        <v>22.77</v>
      </c>
      <c r="EC7" s="25">
        <v>19.16</v>
      </c>
      <c r="ED7" s="25">
        <v>1.23</v>
      </c>
      <c r="EE7" s="25">
        <v>2.25</v>
      </c>
      <c r="EF7" s="25">
        <v>1.1100000000000001</v>
      </c>
      <c r="EG7" s="25">
        <v>1.45</v>
      </c>
      <c r="EH7" s="25">
        <v>2.04</v>
      </c>
      <c r="EI7" s="25">
        <v>0.43</v>
      </c>
      <c r="EJ7" s="25">
        <v>1.1499999999999999</v>
      </c>
      <c r="EK7" s="25">
        <v>0.28999999999999998</v>
      </c>
      <c r="EL7" s="25">
        <v>0.39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2025-02-19T01:53:30Z</cp:lastPrinted>
  <dcterms:created xsi:type="dcterms:W3CDTF">2025-01-24T06:46:29Z</dcterms:created>
  <dcterms:modified xsi:type="dcterms:W3CDTF">2025-02-27T08:26:44Z</dcterms:modified>
  <cp:category/>
</cp:coreProperties>
</file>