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3AEAECB-B67C-4AB6-B178-F151AF0F9F30}" xr6:coauthVersionLast="47" xr6:coauthVersionMax="47" xr10:uidLastSave="{00000000-0000-0000-0000-000000000000}"/>
  <workbookProtection workbookAlgorithmName="SHA-512" workbookHashValue="W8RPcqWRj5rgSAPnwpmzls/5QczxXo1Gi00hHab3PrMVoRy7OtSmcNiHToEbnH9WgKPvSa/Tp5k83gEZOPeBBw==" workbookSaltValue="6SxauoAtURCt80fsV5/8e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AD10" i="4"/>
  <c r="P10" i="4"/>
  <c r="AD8" i="4"/>
  <c r="W8" i="4"/>
  <c r="P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<sst xmlns="http://schemas.openxmlformats.org/spreadsheetml/2006/main" count="257" uniqueCount="117">
  <si>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</si>
  <si>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</si>
  <si>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</si>
  <si>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</si>
  <si>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</si>
  <si>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</si>
  <si>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</si>
  <si>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</si>
  <si>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</si>
  <si>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</si>
  <si>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</si>
  <si>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</si>
  <si>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</si>
  <si>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</si>
  <si>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</si>
  <si>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</si>
  <si>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</si>
  <si>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</si>
  <si>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</si>
  <si>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</si>
  <si>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</si>
  <si>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</si>
  <si>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</si>
  <si>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</si>
  <si>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</si>
  <si>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</si>
  <si>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</si>
  <si>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</si>
  <si>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</si>
  <si>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</si>
  <si>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</si>
  <si>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</si>
  <si>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</si>
  <si>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</si>
  <si>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</si>
  <si>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</si>
  <si>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</si>
  <si>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</si>
  <si>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</si>
  <si>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</si>
  <si>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</si>
  <si>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</si>
  <si>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</si>
  <si>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</si>
  <si>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</si>
  <si>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</si>
  <si>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</si>
  <si>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</si>
  <si>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</si>
  <si>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</si>
  <si>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</si>
  <si>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</si>
  <si>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</si>
  <si>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</si>
  <si>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</si>
  <si>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</si>
  <si>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</si>
  <si>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</si>
  <si>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</si>
  <si>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</si>
  <si>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</si>
  <si>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</si>
  <si>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</si>
  <si>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</si>
  <si>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</si>
  <si>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</si>
  <si>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</si>
  <si>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</si>
  <si>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</si>
  <si>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</si>
  <si>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</si>
  <si>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</si>
  <si>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</si>
  <si>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</si>
  <si>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</si>
  <si>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</si>
  <si>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</si>
  <si>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</si>
  <si>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</si>
  <si>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</si>
  <si>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</si>
  <si>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</si>
  <si>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</si>
  <si>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</si>
  <si>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</si>
  <si>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</si>
  <si>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</si>
  <si>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</si>
  <si>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</si>
  <si>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</si>
  <si>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</si>
  <si>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</si>
  <si>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</si>
  <si>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</si>
  <si>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</si>
  <si>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</si>
  <si>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</si>
  <si>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</si>
  <si>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</si>
  <si>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</si>
  <si>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</si>
  <si>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</si>
  <si>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</si>
  <si>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</si>
  <si>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</si>
  <si>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</si>
  <si>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</si>
  <si>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</si>
  <si>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</si>
  <si>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</si>
  <si>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</si>
  <si>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</si>
  <si>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</si>
  <si>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</si>
  <si>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①100%は超えているものの、類似団体との比較では低く、また、営業外収益に占める一般会計補助金の割合が高い状況であるため、使用料収入の確保に努めていく必要がある。
③企業債の元金償還が多く、類似団体と比較して著しく低い数値となっている。企業債の償還が進む中で、新規の借入を抑制していく必要がある。
④近年は、企業債の償還額が借入額を上回る状況が続いており、数値は改善傾向にあるが、引き続き、企業債の新規借入を抑制するとともに、使用料収入の確保に努めていく必要がある。
⑤前年度との比較では改善したものの、類似団体との比較では低い状況が続いている。引き続き使用料収入の確保に努める必要がある。
⑥前年度との比較では改善し、類似団体との比較においても若干低い状況であるが、施設老朽化による修繕費増大の懸念もあることから、引き続き、経常的な維持管理費の削減に努めるとともに有収率向上のための取り組みを行う必要がある。
⑧着実に上昇し、類似団体との比較でも高い水準であるが、未接続の世帯もあることから、引き続き普及啓発活動に努めていく必要がある。</t>
    <phoneticPr fontId="4"/>
  </si>
  <si>
    <t>　経営指標数値については、改善した項目があるものの、類似団体との比較では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今後、施設の老朽化対策が急務となるため、ウォーターPPPの導入や経営戦略を見直したうえでの使用料改定を検討していく必要がある。</t>
    <phoneticPr fontId="4"/>
  </si>
  <si>
    <t>①法適化して４年目のため、数値自体は低い状況であるが、実際は整備後に４０年近く経過する償却資産もあることから、計画的な管渠更新を検討する必要がある。
②・③管渠改善については未着手となっているが、築造から40年近く経過するものも一部存在するため、緊急性や優先度を考慮した施設の更新、修繕計画を検討する時期に来ている。老朽化対策については、建設費と維持管理費のバランスを考慮して進める必要がある。</t>
    <rPh sb="105" eb="106">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</si>
</sst>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3E4-4DCC-AD1D-5A068C4BED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C3E4-4DCC-AD1D-5A068C4BED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DA-4F05-A432-A0B950483B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14DA-4F05-A432-A0B950483B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91.56</c:v>
                </c:pt>
                <c:pt idx="2">
                  <c:v>93.48</c:v>
                </c:pt>
                <c:pt idx="3">
                  <c:v>96.39</c:v>
                </c:pt>
                <c:pt idx="4">
                  <c:v>99.08</c:v>
                </c:pt>
              </c:numCache>
            </c:numRef>
          </c:val>
          <c:extLst>
            <c:ext xmlns:c16="http://schemas.microsoft.com/office/drawing/2014/chart" uri="{C3380CC4-5D6E-409C-BE32-E72D297353CC}">
              <c16:uniqueId val="{00000000-91DC-4B3B-A624-CE1A0EB607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91DC-4B3B-A624-CE1A0EB607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103.32</c:v>
                </c:pt>
                <c:pt idx="2">
                  <c:v>103.56</c:v>
                </c:pt>
                <c:pt idx="3">
                  <c:v>100.39</c:v>
                </c:pt>
                <c:pt idx="4">
                  <c:v>101.76</c:v>
                </c:pt>
              </c:numCache>
            </c:numRef>
          </c:val>
          <c:extLst>
            <c:ext xmlns:c16="http://schemas.microsoft.com/office/drawing/2014/chart" uri="{C3380CC4-5D6E-409C-BE32-E72D297353CC}">
              <c16:uniqueId val="{00000000-3509-4C18-961B-58664157FC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3509-4C18-961B-58664157FC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3.39</c:v>
                </c:pt>
                <c:pt idx="2">
                  <c:v>6.72</c:v>
                </c:pt>
                <c:pt idx="3">
                  <c:v>9.9700000000000006</c:v>
                </c:pt>
                <c:pt idx="4">
                  <c:v>13.11</c:v>
                </c:pt>
              </c:numCache>
            </c:numRef>
          </c:val>
          <c:extLst>
            <c:ext xmlns:c16="http://schemas.microsoft.com/office/drawing/2014/chart" uri="{C3380CC4-5D6E-409C-BE32-E72D297353CC}">
              <c16:uniqueId val="{00000000-E08C-4425-A320-85AD17940E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E08C-4425-A320-85AD17940E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742-405D-B704-A4DFB44850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A742-405D-B704-A4DFB44850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81-4099-B81E-9F05956934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1881-4099-B81E-9F05956934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17.47</c:v>
                </c:pt>
                <c:pt idx="2">
                  <c:v>29.5</c:v>
                </c:pt>
                <c:pt idx="3">
                  <c:v>31.65</c:v>
                </c:pt>
                <c:pt idx="4">
                  <c:v>42.52</c:v>
                </c:pt>
              </c:numCache>
            </c:numRef>
          </c:val>
          <c:extLst>
            <c:ext xmlns:c16="http://schemas.microsoft.com/office/drawing/2014/chart" uri="{C3380CC4-5D6E-409C-BE32-E72D297353CC}">
              <c16:uniqueId val="{00000000-91B7-4B0C-BDA1-A544962299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91B7-4B0C-BDA1-A544962299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183.47</c:v>
                </c:pt>
                <c:pt idx="2">
                  <c:v>164.9</c:v>
                </c:pt>
                <c:pt idx="3">
                  <c:v>144</c:v>
                </c:pt>
                <c:pt idx="4">
                  <c:v>122.53</c:v>
                </c:pt>
              </c:numCache>
            </c:numRef>
          </c:val>
          <c:extLst>
            <c:ext xmlns:c16="http://schemas.microsoft.com/office/drawing/2014/chart" uri="{C3380CC4-5D6E-409C-BE32-E72D297353CC}">
              <c16:uniqueId val="{00000000-2E89-4EB7-BAB3-D0855D474C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2E89-4EB7-BAB3-D0855D474C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81.97</c:v>
                </c:pt>
                <c:pt idx="2">
                  <c:v>85.35</c:v>
                </c:pt>
                <c:pt idx="3">
                  <c:v>77.13</c:v>
                </c:pt>
                <c:pt idx="4">
                  <c:v>84.6</c:v>
                </c:pt>
              </c:numCache>
            </c:numRef>
          </c:val>
          <c:extLst>
            <c:ext xmlns:c16="http://schemas.microsoft.com/office/drawing/2014/chart" uri="{C3380CC4-5D6E-409C-BE32-E72D297353CC}">
              <c16:uniqueId val="{00000000-4836-43F2-9C60-74375DC8C4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4836-43F2-9C60-74375DC8C4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169.92</c:v>
                </c:pt>
                <c:pt idx="2">
                  <c:v>163.57</c:v>
                </c:pt>
                <c:pt idx="3">
                  <c:v>181.47</c:v>
                </c:pt>
                <c:pt idx="4">
                  <c:v>166.88</c:v>
                </c:pt>
              </c:numCache>
            </c:numRef>
          </c:val>
          <c:extLst>
            <c:ext xmlns:c16="http://schemas.microsoft.com/office/drawing/2014/chart" uri="{C3380CC4-5D6E-409C-BE32-E72D297353CC}">
              <c16:uniqueId val="{00000000-2337-435A-A902-9E6C4B140C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2337-435A-A902-9E6C4B140C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沼田市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44361</v>
      </c>
      <c r="AM8" s="45"/>
      <c r="AN8" s="45"/>
      <c r="AO8" s="45"/>
      <c r="AP8" s="45"/>
      <c r="AQ8" s="45"/>
      <c r="AR8" s="45"/>
      <c r="AS8" s="45"/>
      <c r="AT8" s="44">
        <f>データ!T6</f>
        <v>443.46</v>
      </c>
      <c r="AU8" s="44"/>
      <c r="AV8" s="44"/>
      <c r="AW8" s="44"/>
      <c r="AX8" s="44"/>
      <c r="AY8" s="44"/>
      <c r="AZ8" s="44"/>
      <c r="BA8" s="44"/>
      <c r="BB8" s="44">
        <f>データ!U6</f>
        <v>100.03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53.12</v>
      </c>
      <c r="J10" s="44"/>
      <c r="K10" s="44"/>
      <c r="L10" s="44"/>
      <c r="M10" s="44"/>
      <c r="N10" s="44"/>
      <c r="O10" s="44"/>
      <c r="P10" s="44">
        <f>データ!P6</f>
        <v>47.15</v>
      </c>
      <c r="Q10" s="44"/>
      <c r="R10" s="44"/>
      <c r="S10" s="44"/>
      <c r="T10" s="44"/>
      <c r="U10" s="44"/>
      <c r="V10" s="44"/>
      <c r="W10" s="44">
        <f>データ!Q6</f>
        <v>86.96</v>
      </c>
      <c r="X10" s="44"/>
      <c r="Y10" s="44"/>
      <c r="Z10" s="44"/>
      <c r="AA10" s="44"/>
      <c r="AB10" s="44"/>
      <c r="AC10" s="44"/>
      <c r="AD10" s="45">
        <f>データ!R6</f>
        <v>2780</v>
      </c>
      <c r="AE10" s="45"/>
      <c r="AF10" s="45"/>
      <c r="AG10" s="45"/>
      <c r="AH10" s="45"/>
      <c r="AI10" s="45"/>
      <c r="AJ10" s="45"/>
      <c r="AK10" s="2"/>
      <c r="AL10" s="45">
        <f>データ!V6</f>
        <v>20770</v>
      </c>
      <c r="AM10" s="45"/>
      <c r="AN10" s="45"/>
      <c r="AO10" s="45"/>
      <c r="AP10" s="45"/>
      <c r="AQ10" s="45"/>
      <c r="AR10" s="45"/>
      <c r="AS10" s="45"/>
      <c r="AT10" s="44">
        <f>データ!W6</f>
        <v>7</v>
      </c>
      <c r="AU10" s="44"/>
      <c r="AV10" s="44"/>
      <c r="AW10" s="44"/>
      <c r="AX10" s="44"/>
      <c r="AY10" s="44"/>
      <c r="AZ10" s="44"/>
      <c r="BA10" s="44"/>
      <c r="BB10" s="44">
        <f>データ!X6</f>
        <v>2967.14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geklXX7AnnmsWfuEaL8wiI1iJBxaM7fBk9eZtjpGBwqiJk9GYGd4j/vWgd21/L/aNVdIJpKa8vkYBLMlsPJXw==" saltValue="azEFk9UWPt4bDn9I6jwE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102067</v>
      </c>
      <c r="D6" s="19">
        <f t="shared" si="3"/>
        <v>46</v>
      </c>
      <c r="E6" s="19">
        <f t="shared" si="3"/>
        <v>17</v>
      </c>
      <c r="F6" s="19">
        <f t="shared" si="3"/>
        <v>1</v>
      </c>
      <c r="G6" s="19">
        <f t="shared" si="3"/>
        <v>0</v>
      </c>
      <c r="H6" s="19" t="str">
        <f t="shared" si="3"/>
        <v>群馬県　沼田市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53.12</v>
      </c>
      <c r="P6" s="20">
        <f t="shared" si="3"/>
        <v>47.15</v>
      </c>
      <c r="Q6" s="20">
        <f t="shared" si="3"/>
        <v>86.96</v>
      </c>
      <c r="R6" s="20">
        <f t="shared" si="3"/>
        <v>2780</v>
      </c>
      <c r="S6" s="20">
        <f t="shared" si="3"/>
        <v>44361</v>
      </c>
      <c r="T6" s="20">
        <f t="shared" si="3"/>
        <v>443.46</v>
      </c>
      <c r="U6" s="20">
        <f t="shared" si="3"/>
        <v>100.03</v>
      </c>
      <c r="V6" s="20">
        <f t="shared" si="3"/>
        <v>20770</v>
      </c>
      <c r="W6" s="20">
        <f t="shared" si="3"/>
        <v>7</v>
      </c>
      <c r="X6" s="20">
        <f t="shared" si="3"/>
        <v>2967.14</v>
      </c>
      <c r="Y6" s="21" t="str">
        <f>IF(Y7="",NA(),Y7)</f>
        <v>-</v>
      </c>
      <c r="Z6" s="21">
        <f t="shared" ref="Z6:AH6" si="4">IF(Z7="",NA(),Z7)</f>
        <v>103.32</v>
      </c>
      <c r="AA6" s="21">
        <f t="shared" si="4"/>
        <v>103.56</v>
      </c>
      <c r="AB6" s="21">
        <f t="shared" si="4"/>
        <v>100.39</v>
      </c>
      <c r="AC6" s="21">
        <f t="shared" si="4"/>
        <v>101.76</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17.47</v>
      </c>
      <c r="AW6" s="21">
        <f t="shared" si="6"/>
        <v>29.5</v>
      </c>
      <c r="AX6" s="21">
        <f t="shared" si="6"/>
        <v>31.65</v>
      </c>
      <c r="AY6" s="21">
        <f t="shared" si="6"/>
        <v>42.52</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183.47</v>
      </c>
      <c r="BH6" s="21">
        <f t="shared" si="7"/>
        <v>164.9</v>
      </c>
      <c r="BI6" s="21">
        <f t="shared" si="7"/>
        <v>144</v>
      </c>
      <c r="BJ6" s="21">
        <f t="shared" si="7"/>
        <v>122.53</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81.97</v>
      </c>
      <c r="BS6" s="21">
        <f t="shared" si="8"/>
        <v>85.35</v>
      </c>
      <c r="BT6" s="21">
        <f t="shared" si="8"/>
        <v>77.13</v>
      </c>
      <c r="BU6" s="21">
        <f t="shared" si="8"/>
        <v>84.6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169.92</v>
      </c>
      <c r="CD6" s="21">
        <f t="shared" si="9"/>
        <v>163.57</v>
      </c>
      <c r="CE6" s="21">
        <f t="shared" si="9"/>
        <v>181.47</v>
      </c>
      <c r="CF6" s="21">
        <f t="shared" si="9"/>
        <v>166.88</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91.56</v>
      </c>
      <c r="CZ6" s="21">
        <f t="shared" si="11"/>
        <v>93.48</v>
      </c>
      <c r="DA6" s="21">
        <f t="shared" si="11"/>
        <v>96.39</v>
      </c>
      <c r="DB6" s="21">
        <f t="shared" si="11"/>
        <v>99.08</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3.39</v>
      </c>
      <c r="DK6" s="21">
        <f t="shared" si="12"/>
        <v>6.72</v>
      </c>
      <c r="DL6" s="21">
        <f t="shared" si="12"/>
        <v>9.9700000000000006</v>
      </c>
      <c r="DM6" s="21">
        <f t="shared" si="12"/>
        <v>13.11</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102067</v>
      </c>
      <c r="D7" s="23">
        <v>46</v>
      </c>
      <c r="E7" s="23">
        <v>17</v>
      </c>
      <c r="F7" s="23">
        <v>1</v>
      </c>
      <c r="G7" s="23">
        <v>0</v>
      </c>
      <c r="H7" s="23" t="s">
        <v>96</v>
      </c>
      <c r="I7" s="23" t="s">
        <v>97</v>
      </c>
      <c r="J7" s="23" t="s">
        <v>98</v>
      </c>
      <c r="K7" s="23" t="s">
        <v>99</v>
      </c>
      <c r="L7" s="23" t="s">
        <v>100</v>
      </c>
      <c r="M7" s="23" t="s">
        <v>101</v>
      </c>
      <c r="N7" s="24" t="s">
        <v>102</v>
      </c>
      <c r="O7" s="24">
        <v>53.12</v>
      </c>
      <c r="P7" s="24">
        <v>47.15</v>
      </c>
      <c r="Q7" s="24">
        <v>86.96</v>
      </c>
      <c r="R7" s="24">
        <v>2780</v>
      </c>
      <c r="S7" s="24">
        <v>44361</v>
      </c>
      <c r="T7" s="24">
        <v>443.46</v>
      </c>
      <c r="U7" s="24">
        <v>100.03</v>
      </c>
      <c r="V7" s="24">
        <v>20770</v>
      </c>
      <c r="W7" s="24">
        <v>7</v>
      </c>
      <c r="X7" s="24">
        <v>2967.14</v>
      </c>
      <c r="Y7" s="24" t="s">
        <v>102</v>
      </c>
      <c r="Z7" s="24">
        <v>103.32</v>
      </c>
      <c r="AA7" s="24">
        <v>103.56</v>
      </c>
      <c r="AB7" s="24">
        <v>100.39</v>
      </c>
      <c r="AC7" s="24">
        <v>101.76</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17.47</v>
      </c>
      <c r="AW7" s="24">
        <v>29.5</v>
      </c>
      <c r="AX7" s="24">
        <v>31.65</v>
      </c>
      <c r="AY7" s="24">
        <v>42.52</v>
      </c>
      <c r="AZ7" s="24" t="s">
        <v>102</v>
      </c>
      <c r="BA7" s="24">
        <v>55.6</v>
      </c>
      <c r="BB7" s="24">
        <v>59.4</v>
      </c>
      <c r="BC7" s="24">
        <v>68.27</v>
      </c>
      <c r="BD7" s="24">
        <v>74.790000000000006</v>
      </c>
      <c r="BE7" s="24">
        <v>78.430000000000007</v>
      </c>
      <c r="BF7" s="24" t="s">
        <v>102</v>
      </c>
      <c r="BG7" s="24">
        <v>183.47</v>
      </c>
      <c r="BH7" s="24">
        <v>164.9</v>
      </c>
      <c r="BI7" s="24">
        <v>144</v>
      </c>
      <c r="BJ7" s="24">
        <v>122.53</v>
      </c>
      <c r="BK7" s="24" t="s">
        <v>102</v>
      </c>
      <c r="BL7" s="24">
        <v>789.08</v>
      </c>
      <c r="BM7" s="24">
        <v>747.84</v>
      </c>
      <c r="BN7" s="24">
        <v>804.98</v>
      </c>
      <c r="BO7" s="24">
        <v>767.56</v>
      </c>
      <c r="BP7" s="24">
        <v>630.82000000000005</v>
      </c>
      <c r="BQ7" s="24" t="s">
        <v>102</v>
      </c>
      <c r="BR7" s="24">
        <v>81.97</v>
      </c>
      <c r="BS7" s="24">
        <v>85.35</v>
      </c>
      <c r="BT7" s="24">
        <v>77.13</v>
      </c>
      <c r="BU7" s="24">
        <v>84.6</v>
      </c>
      <c r="BV7" s="24" t="s">
        <v>102</v>
      </c>
      <c r="BW7" s="24">
        <v>88.25</v>
      </c>
      <c r="BX7" s="24">
        <v>90.17</v>
      </c>
      <c r="BY7" s="24">
        <v>88.71</v>
      </c>
      <c r="BZ7" s="24">
        <v>90.23</v>
      </c>
      <c r="CA7" s="24">
        <v>97.81</v>
      </c>
      <c r="CB7" s="24" t="s">
        <v>102</v>
      </c>
      <c r="CC7" s="24">
        <v>169.92</v>
      </c>
      <c r="CD7" s="24">
        <v>163.57</v>
      </c>
      <c r="CE7" s="24">
        <v>181.47</v>
      </c>
      <c r="CF7" s="24">
        <v>166.88</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91.56</v>
      </c>
      <c r="CZ7" s="24">
        <v>93.48</v>
      </c>
      <c r="DA7" s="24">
        <v>96.39</v>
      </c>
      <c r="DB7" s="24">
        <v>99.08</v>
      </c>
      <c r="DC7" s="24" t="s">
        <v>102</v>
      </c>
      <c r="DD7" s="24">
        <v>90.72</v>
      </c>
      <c r="DE7" s="24">
        <v>91.07</v>
      </c>
      <c r="DF7" s="24">
        <v>90.67</v>
      </c>
      <c r="DG7" s="24">
        <v>90.62</v>
      </c>
      <c r="DH7" s="24">
        <v>95.91</v>
      </c>
      <c r="DI7" s="24" t="s">
        <v>102</v>
      </c>
      <c r="DJ7" s="24">
        <v>3.39</v>
      </c>
      <c r="DK7" s="24">
        <v>6.72</v>
      </c>
      <c r="DL7" s="24">
        <v>9.9700000000000006</v>
      </c>
      <c r="DM7" s="24">
        <v>13.11</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2025-01-29T06:35:26Z</cp:lastPrinted>
  <dcterms:created xsi:type="dcterms:W3CDTF">2025-01-24T06:59:28Z</dcterms:created>
  <dcterms:modified xsi:type="dcterms:W3CDTF">2025-02-27T06:11:42Z</dcterms:modified>
  <cp:category/>
</cp:coreProperties>
</file>