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71E6770-AB8E-42FB-A393-3FC3D2F793B7}" xr6:coauthVersionLast="47" xr6:coauthVersionMax="47" xr10:uidLastSave="{00000000-0000-0000-0000-000000000000}"/>
  <workbookProtection workbookAlgorithmName="SHA-512" workbookHashValue="2nMRE4KDh4d9985Sv5JmI6XKqmPPiX+4vzaMOnvdmCXJ3zlXNk1UXKUZaxajexnEOJdsQ09WV72XkgqVvI/IIw==" workbookSaltValue="o7AYnfSwkUWqz1rGw0rYA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G85" i="4"/>
  <c r="E85" i="4"/>
  <c r="AT10" i="4"/>
  <c r="W10" i="4"/>
  <c r="BB8" i="4"/>
  <c r="AT8" i="4"/>
  <c r="P8" i="4"/>
</calcChain>
</file>

<file path=xl/sharedStrings.xml><?xml version="1.0" encoding="utf-8"?>
<sst xmlns="http://schemas.openxmlformats.org/spreadsheetml/2006/main" count="231" uniqueCount="119">
  <si>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</si>
  <si>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</si>
  <si>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</si>
  <si>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</si>
  <si>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</si>
  <si>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</si>
  <si>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</si>
  <si>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</si>
  <si>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</si>
  <si>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</si>
  <si>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</si>
  <si>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</si>
  <si>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</si>
  <si>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</si>
  <si>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</si>
  <si>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</si>
  <si>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</si>
  <si>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</si>
  <si>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</si>
  <si>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</si>
  <si>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</si>
  <si>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</si>
  <si>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</si>
  <si>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</si>
  <si>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</si>
  <si>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</si>
  <si>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</si>
  <si>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</si>
  <si>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</si>
  <si>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</si>
  <si>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</si>
  <si>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</si>
  <si>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</si>
  <si>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</si>
  <si>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</si>
  <si>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</si>
  <si>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</si>
  <si>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</si>
  <si>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</si>
  <si>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</si>
  <si>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</si>
  <si>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</si>
  <si>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</si>
  <si>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</si>
  <si>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</si>
  <si>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</si>
  <si>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</si>
  <si>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</si>
  <si>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</si>
  <si>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</si>
  <si>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</si>
  <si>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</si>
  <si>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</si>
  <si>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</si>
  <si>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</si>
  <si>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</si>
  <si>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</si>
  <si>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</si>
  <si>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</si>
  <si>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</si>
  <si>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</si>
  <si>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</si>
  <si>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</si>
  <si>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</si>
  <si>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</si>
  <si>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</si>
  <si>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</si>
  <si>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</si>
  <si>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</si>
  <si>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</si>
  <si>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</si>
  <si>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</si>
  <si>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</si>
  <si>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</si>
  <si>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</si>
  <si>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</si>
  <si>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</si>
  <si>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</si>
  <si>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</si>
  <si>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</si>
  <si>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</si>
  <si>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</si>
  <si>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</si>
  <si>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</si>
  <si>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</si>
  <si>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</si>
  <si>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</si>
  <si>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</si>
  <si>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</si>
  <si>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</si>
  <si>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</si>
  <si>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</si>
  <si>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</si>
  <si>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</si>
  <si>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</si>
  <si>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</si>
  <si>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</si>
  <si>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</si>
  <si>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</si>
  <si>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</si>
  <si>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</si>
  <si>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</si>
  <si>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</si>
  <si>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</si>
  <si>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</si>
  <si>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</si>
  <si>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</si>
  <si>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</si>
  <si>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</si>
  <si>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</si>
  <si>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</si>
  <si>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</si>
  <si>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</si>
  <si>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</si>
  <si>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</si>
  <si>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</si>
  <si>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①有形固定資産減価償却率は、年々上昇しており、類似団体平均を上回っている。
②③管渠老朽化率、管渠改善率は、法定耐用年数を経過した管渠がないため0％となっている。徐々に施設の老朽化が進んでいくため、将来的には計画に基づいた施設の改築・更新が必要となる。</t>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</si>
  <si>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また、経営の効率性については、類似団体との比較から効率的ではない状況がうかがえるが、事業規模や処理場が山頂にあるという特殊性を考慮するとある程度はやむを得ない。
・老朽化の状況については、現在は施設が老朽化しておらず、施設の改築・更新を行っていないが、将来的には計画に基づいた施設の改築・更新が必要となる。</t>
    <phoneticPr fontId="4"/>
  </si>
  <si>
    <t xml:space="preserve">①③⑤経常収支比率、流動比率、経費回収率は、100％を下回り、類似団体平均も下回っている。これにより特定環境保全公共下水道事業に係る経費が同事業に係る収益で賄えていないことが分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②④企業債残高対事業規模比率は、類似団体平均を下回っているものの、累積欠損金比率は、類似団体平均を上回っている。事業規模が小さく、使用料収入の大幅な増加が難しいため、急激な改善は見込めない。企業債については、事業規模に見合った借入に努める。
⑥汚水処理原価は、前年度比では減少したが、類似団体平均を上回っている。引き続き費用の縮減に努めるが、事業規模が小さく今後大規模な整備予定もないため、急激な改善は難しい。
⑦施設利用率は、R5から算出方法を変更したため、前年度を大幅に下回っている。また、類似団体平均も下回っており、低い水準となっている。しかし、山頂に処理場があり、最大処理水量と平均処理水量の差が大きいことが影響しており、施設が過大というわけではない。
⑧水洗化率は、類似団体平均を上回っているが、100％は下回っている。引き続き整備、啓発を進め水洗化率の向上に努める。
</t>
    <rPh sb="378" eb="380">
      <t>ゲンショウ</t>
    </rPh>
    <rPh sb="476" eb="478">
      <t>オオハバ</t>
    </rPh>
    <rPh sb="479" eb="4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</si>
</sst>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0.06</c:v>
                </c:pt>
                <c:pt idx="4">
                  <c:v>0</c:v>
                </c:pt>
              </c:numCache>
            </c:numRef>
          </c:val>
          <c:extLst>
            <c:ext xmlns:c16="http://schemas.microsoft.com/office/drawing/2014/chart" uri="{C3380CC4-5D6E-409C-BE32-E72D297353CC}">
              <c16:uniqueId val="{00000000-0E83-4737-9CD3-84D804A58C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E83-4737-9CD3-84D804A58C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34.6</c:v>
                </c:pt>
                <c:pt idx="1">
                  <c:v>31.7</c:v>
                </c:pt>
                <c:pt idx="2">
                  <c:v>40.200000000000003</c:v>
                </c:pt>
                <c:pt idx="3">
                  <c:v>38.299999999999997</c:v>
                </c:pt>
                <c:pt idx="4">
                  <c:v>20.100000000000001</c:v>
                </c:pt>
              </c:numCache>
            </c:numRef>
          </c:val>
          <c:extLst>
            <c:ext xmlns:c16="http://schemas.microsoft.com/office/drawing/2014/chart" uri="{C3380CC4-5D6E-409C-BE32-E72D297353CC}">
              <c16:uniqueId val="{00000000-E007-4F14-A0A4-5BF9B828D4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E007-4F14-A0A4-5BF9B828D4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92.39</c:v>
                </c:pt>
                <c:pt idx="1">
                  <c:v>92.98</c:v>
                </c:pt>
                <c:pt idx="2">
                  <c:v>92.62</c:v>
                </c:pt>
                <c:pt idx="3">
                  <c:v>93.86</c:v>
                </c:pt>
                <c:pt idx="4">
                  <c:v>93.4</c:v>
                </c:pt>
              </c:numCache>
            </c:numRef>
          </c:val>
          <c:extLst>
            <c:ext xmlns:c16="http://schemas.microsoft.com/office/drawing/2014/chart" uri="{C3380CC4-5D6E-409C-BE32-E72D297353CC}">
              <c16:uniqueId val="{00000000-32F6-4285-8F51-A441F1FD50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32F6-4285-8F51-A441F1FD50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61.35</c:v>
                </c:pt>
                <c:pt idx="1">
                  <c:v>73.98</c:v>
                </c:pt>
                <c:pt idx="2">
                  <c:v>73.84</c:v>
                </c:pt>
                <c:pt idx="3">
                  <c:v>63.75</c:v>
                </c:pt>
                <c:pt idx="4">
                  <c:v>74.72</c:v>
                </c:pt>
              </c:numCache>
            </c:numRef>
          </c:val>
          <c:extLst>
            <c:ext xmlns:c16="http://schemas.microsoft.com/office/drawing/2014/chart" uri="{C3380CC4-5D6E-409C-BE32-E72D297353CC}">
              <c16:uniqueId val="{00000000-C44E-4D4C-9851-9738674DB0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C44E-4D4C-9851-9738674DB0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49.99</c:v>
                </c:pt>
                <c:pt idx="1">
                  <c:v>50.66</c:v>
                </c:pt>
                <c:pt idx="2">
                  <c:v>51.21</c:v>
                </c:pt>
                <c:pt idx="3">
                  <c:v>52.07</c:v>
                </c:pt>
                <c:pt idx="4">
                  <c:v>52.8</c:v>
                </c:pt>
              </c:numCache>
            </c:numRef>
          </c:val>
          <c:extLst>
            <c:ext xmlns:c16="http://schemas.microsoft.com/office/drawing/2014/chart" uri="{C3380CC4-5D6E-409C-BE32-E72D297353CC}">
              <c16:uniqueId val="{00000000-6949-483B-9390-45AFCC5719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6949-483B-9390-45AFCC5719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9-45F8-AC0A-C0108233E4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69F9-45F8-AC0A-C0108233E4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2961.68</c:v>
                </c:pt>
                <c:pt idx="1">
                  <c:v>1822.55</c:v>
                </c:pt>
                <c:pt idx="2">
                  <c:v>1863.58</c:v>
                </c:pt>
                <c:pt idx="3">
                  <c:v>1908.11</c:v>
                </c:pt>
                <c:pt idx="4">
                  <c:v>1920.72</c:v>
                </c:pt>
              </c:numCache>
            </c:numRef>
          </c:val>
          <c:extLst>
            <c:ext xmlns:c16="http://schemas.microsoft.com/office/drawing/2014/chart" uri="{C3380CC4-5D6E-409C-BE32-E72D297353CC}">
              <c16:uniqueId val="{00000000-F611-4D6B-96D2-E6240F5981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F611-4D6B-96D2-E6240F5981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0.79</c:v>
                </c:pt>
                <c:pt idx="1">
                  <c:v>0.85</c:v>
                </c:pt>
                <c:pt idx="2">
                  <c:v>0.67</c:v>
                </c:pt>
                <c:pt idx="3">
                  <c:v>0.34</c:v>
                </c:pt>
                <c:pt idx="4">
                  <c:v>0.28999999999999998</c:v>
                </c:pt>
              </c:numCache>
            </c:numRef>
          </c:val>
          <c:extLst>
            <c:ext xmlns:c16="http://schemas.microsoft.com/office/drawing/2014/chart" uri="{C3380CC4-5D6E-409C-BE32-E72D297353CC}">
              <c16:uniqueId val="{00000000-C16C-4B3A-90D8-C8868C7012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C16C-4B3A-90D8-C8868C7012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2285.39</c:v>
                </c:pt>
                <c:pt idx="1">
                  <c:v>1068.3800000000001</c:v>
                </c:pt>
                <c:pt idx="2">
                  <c:v>794.51</c:v>
                </c:pt>
                <c:pt idx="3">
                  <c:v>535.05999999999995</c:v>
                </c:pt>
                <c:pt idx="4">
                  <c:v>345.84</c:v>
                </c:pt>
              </c:numCache>
            </c:numRef>
          </c:val>
          <c:extLst>
            <c:ext xmlns:c16="http://schemas.microsoft.com/office/drawing/2014/chart" uri="{C3380CC4-5D6E-409C-BE32-E72D297353CC}">
              <c16:uniqueId val="{00000000-106B-4451-99F4-F013271110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106B-4451-99F4-F013271110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22.56</c:v>
                </c:pt>
                <c:pt idx="1">
                  <c:v>44.53</c:v>
                </c:pt>
                <c:pt idx="2">
                  <c:v>45.57</c:v>
                </c:pt>
                <c:pt idx="3">
                  <c:v>35.450000000000003</c:v>
                </c:pt>
                <c:pt idx="4">
                  <c:v>49.15</c:v>
                </c:pt>
              </c:numCache>
            </c:numRef>
          </c:val>
          <c:extLst>
            <c:ext xmlns:c16="http://schemas.microsoft.com/office/drawing/2014/chart" uri="{C3380CC4-5D6E-409C-BE32-E72D297353CC}">
              <c16:uniqueId val="{00000000-7851-4140-9A1D-E5E4D7370A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7851-4140-9A1D-E5E4D7370A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312.10000000000002</c:v>
                </c:pt>
                <c:pt idx="1">
                  <c:v>291.52</c:v>
                </c:pt>
                <c:pt idx="2">
                  <c:v>268.41000000000003</c:v>
                </c:pt>
                <c:pt idx="3">
                  <c:v>366.68</c:v>
                </c:pt>
                <c:pt idx="4">
                  <c:v>270.58999999999997</c:v>
                </c:pt>
              </c:numCache>
            </c:numRef>
          </c:val>
          <c:extLst>
            <c:ext xmlns:c16="http://schemas.microsoft.com/office/drawing/2014/chart" uri="{C3380CC4-5D6E-409C-BE32-E72D297353CC}">
              <c16:uniqueId val="{00000000-4768-48FF-BA25-B5000B7FE8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4768-48FF-BA25-B5000B7FE8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前橋市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自治体職員</v>
      </c>
      <c r="AE8" s="65"/>
      <c r="AF8" s="65"/>
      <c r="AG8" s="65"/>
      <c r="AH8" s="65"/>
      <c r="AI8" s="65"/>
      <c r="AJ8" s="65"/>
      <c r="AK8" s="3"/>
      <c r="AL8" s="44">
        <f>データ!S6</f>
        <v>329860</v>
      </c>
      <c r="AM8" s="44"/>
      <c r="AN8" s="44"/>
      <c r="AO8" s="44"/>
      <c r="AP8" s="44"/>
      <c r="AQ8" s="44"/>
      <c r="AR8" s="44"/>
      <c r="AS8" s="44"/>
      <c r="AT8" s="45">
        <f>データ!T6</f>
        <v>311.58999999999997</v>
      </c>
      <c r="AU8" s="45"/>
      <c r="AV8" s="45"/>
      <c r="AW8" s="45"/>
      <c r="AX8" s="45"/>
      <c r="AY8" s="45"/>
      <c r="AZ8" s="45"/>
      <c r="BA8" s="45"/>
      <c r="BB8" s="45">
        <f>データ!U6</f>
        <v>1058.6300000000001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36.64</v>
      </c>
      <c r="J10" s="45"/>
      <c r="K10" s="45"/>
      <c r="L10" s="45"/>
      <c r="M10" s="45"/>
      <c r="N10" s="45"/>
      <c r="O10" s="45"/>
      <c r="P10" s="45">
        <f>データ!P6</f>
        <v>0.25</v>
      </c>
      <c r="Q10" s="45"/>
      <c r="R10" s="45"/>
      <c r="S10" s="45"/>
      <c r="T10" s="45"/>
      <c r="U10" s="45"/>
      <c r="V10" s="45"/>
      <c r="W10" s="45">
        <f>データ!Q6</f>
        <v>61.77</v>
      </c>
      <c r="X10" s="45"/>
      <c r="Y10" s="45"/>
      <c r="Z10" s="45"/>
      <c r="AA10" s="45"/>
      <c r="AB10" s="45"/>
      <c r="AC10" s="45"/>
      <c r="AD10" s="44">
        <f>データ!R6</f>
        <v>2156</v>
      </c>
      <c r="AE10" s="44"/>
      <c r="AF10" s="44"/>
      <c r="AG10" s="44"/>
      <c r="AH10" s="44"/>
      <c r="AI10" s="44"/>
      <c r="AJ10" s="44"/>
      <c r="AK10" s="2"/>
      <c r="AL10" s="44">
        <f>データ!V6</f>
        <v>833</v>
      </c>
      <c r="AM10" s="44"/>
      <c r="AN10" s="44"/>
      <c r="AO10" s="44"/>
      <c r="AP10" s="44"/>
      <c r="AQ10" s="44"/>
      <c r="AR10" s="44"/>
      <c r="AS10" s="44"/>
      <c r="AT10" s="45">
        <f>データ!W6</f>
        <v>0.91</v>
      </c>
      <c r="AU10" s="45"/>
      <c r="AV10" s="45"/>
      <c r="AW10" s="45"/>
      <c r="AX10" s="45"/>
      <c r="AY10" s="45"/>
      <c r="AZ10" s="45"/>
      <c r="BA10" s="45"/>
      <c r="BB10" s="45">
        <f>データ!X6</f>
        <v>915.38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jPSbbj+mcVnWOivMIuyBxdeX6L/VwUL7G/GPs3Tonf9v5BY9ZpeAKqKpdxegS4bxko6tVmo9DpTlVMxEv4yOw==" saltValue="vwyOPF44MShii9zolX/C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102016</v>
      </c>
      <c r="D6" s="19">
        <f t="shared" si="3"/>
        <v>46</v>
      </c>
      <c r="E6" s="19">
        <f t="shared" si="3"/>
        <v>17</v>
      </c>
      <c r="F6" s="19">
        <f t="shared" si="3"/>
        <v>4</v>
      </c>
      <c r="G6" s="19">
        <f t="shared" si="3"/>
        <v>0</v>
      </c>
      <c r="H6" s="19" t="str">
        <f t="shared" si="3"/>
        <v>群馬県　前橋市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36.64</v>
      </c>
      <c r="P6" s="20">
        <f t="shared" si="3"/>
        <v>0.25</v>
      </c>
      <c r="Q6" s="20">
        <f t="shared" si="3"/>
        <v>61.77</v>
      </c>
      <c r="R6" s="20">
        <f t="shared" si="3"/>
        <v>2156</v>
      </c>
      <c r="S6" s="20">
        <f t="shared" si="3"/>
        <v>329860</v>
      </c>
      <c r="T6" s="20">
        <f t="shared" si="3"/>
        <v>311.58999999999997</v>
      </c>
      <c r="U6" s="20">
        <f t="shared" si="3"/>
        <v>1058.6300000000001</v>
      </c>
      <c r="V6" s="20">
        <f t="shared" si="3"/>
        <v>833</v>
      </c>
      <c r="W6" s="20">
        <f t="shared" si="3"/>
        <v>0.91</v>
      </c>
      <c r="X6" s="20">
        <f t="shared" si="3"/>
        <v>915.38</v>
      </c>
      <c r="Y6" s="21">
        <f>IF(Y7="",NA(),Y7)</f>
        <v>61.35</v>
      </c>
      <c r="Z6" s="21">
        <f t="shared" ref="Z6:AH6" si="4">IF(Z7="",NA(),Z7)</f>
        <v>73.98</v>
      </c>
      <c r="AA6" s="21">
        <f t="shared" si="4"/>
        <v>73.84</v>
      </c>
      <c r="AB6" s="21">
        <f t="shared" si="4"/>
        <v>63.75</v>
      </c>
      <c r="AC6" s="21">
        <f t="shared" si="4"/>
        <v>74.72</v>
      </c>
      <c r="AD6" s="21">
        <f t="shared" si="4"/>
        <v>103.34</v>
      </c>
      <c r="AE6" s="21">
        <f t="shared" si="4"/>
        <v>102.7</v>
      </c>
      <c r="AF6" s="21">
        <f t="shared" si="4"/>
        <v>104.11</v>
      </c>
      <c r="AG6" s="21">
        <f t="shared" si="4"/>
        <v>101.98</v>
      </c>
      <c r="AH6" s="21">
        <f t="shared" si="4"/>
        <v>102.68</v>
      </c>
      <c r="AI6" s="20" t="str">
        <f>IF(AI7="","",IF(AI7="-","【-】","【"&amp;SUBSTITUTE(TEXT(AI7,"#,##0.00"),"-","△")&amp;"】"))</f>
        <v>【105.09】</v>
      </c>
      <c r="AJ6" s="21">
        <f>IF(AJ7="",NA(),AJ7)</f>
        <v>2961.68</v>
      </c>
      <c r="AK6" s="21">
        <f t="shared" ref="AK6:AS6" si="5">IF(AK7="",NA(),AK7)</f>
        <v>1822.55</v>
      </c>
      <c r="AL6" s="21">
        <f t="shared" si="5"/>
        <v>1863.58</v>
      </c>
      <c r="AM6" s="21">
        <f t="shared" si="5"/>
        <v>1908.11</v>
      </c>
      <c r="AN6" s="21">
        <f t="shared" si="5"/>
        <v>1920.72</v>
      </c>
      <c r="AO6" s="21">
        <f t="shared" si="5"/>
        <v>29.74</v>
      </c>
      <c r="AP6" s="21">
        <f t="shared" si="5"/>
        <v>48.2</v>
      </c>
      <c r="AQ6" s="21">
        <f t="shared" si="5"/>
        <v>46.91</v>
      </c>
      <c r="AR6" s="21">
        <f t="shared" si="5"/>
        <v>52.27</v>
      </c>
      <c r="AS6" s="21">
        <f t="shared" si="5"/>
        <v>58.68</v>
      </c>
      <c r="AT6" s="20" t="str">
        <f>IF(AT7="","",IF(AT7="-","【-】","【"&amp;SUBSTITUTE(TEXT(AT7,"#,##0.00"),"-","△")&amp;"】"))</f>
        <v>【65.73】</v>
      </c>
      <c r="AU6" s="21">
        <f>IF(AU7="",NA(),AU7)</f>
        <v>0.79</v>
      </c>
      <c r="AV6" s="21">
        <f t="shared" ref="AV6:BD6" si="6">IF(AV7="",NA(),AV7)</f>
        <v>0.85</v>
      </c>
      <c r="AW6" s="21">
        <f t="shared" si="6"/>
        <v>0.67</v>
      </c>
      <c r="AX6" s="21">
        <f t="shared" si="6"/>
        <v>0.34</v>
      </c>
      <c r="AY6" s="21">
        <f t="shared" si="6"/>
        <v>0.28999999999999998</v>
      </c>
      <c r="AZ6" s="21">
        <f t="shared" si="6"/>
        <v>53.44</v>
      </c>
      <c r="BA6" s="21">
        <f t="shared" si="6"/>
        <v>46.85</v>
      </c>
      <c r="BB6" s="21">
        <f t="shared" si="6"/>
        <v>44.35</v>
      </c>
      <c r="BC6" s="21">
        <f t="shared" si="6"/>
        <v>41.51</v>
      </c>
      <c r="BD6" s="21">
        <f t="shared" si="6"/>
        <v>45.01</v>
      </c>
      <c r="BE6" s="20" t="str">
        <f>IF(BE7="","",IF(BE7="-","【-】","【"&amp;SUBSTITUTE(TEXT(BE7,"#,##0.00"),"-","△")&amp;"】"))</f>
        <v>【48.91】</v>
      </c>
      <c r="BF6" s="21">
        <f>IF(BF7="",NA(),BF7)</f>
        <v>2285.39</v>
      </c>
      <c r="BG6" s="21">
        <f t="shared" ref="BG6:BO6" si="7">IF(BG7="",NA(),BG7)</f>
        <v>1068.3800000000001</v>
      </c>
      <c r="BH6" s="21">
        <f t="shared" si="7"/>
        <v>794.51</v>
      </c>
      <c r="BI6" s="21">
        <f t="shared" si="7"/>
        <v>535.05999999999995</v>
      </c>
      <c r="BJ6" s="21">
        <f t="shared" si="7"/>
        <v>345.84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22.56</v>
      </c>
      <c r="BR6" s="21">
        <f t="shared" ref="BR6:BZ6" si="8">IF(BR7="",NA(),BR7)</f>
        <v>44.53</v>
      </c>
      <c r="BS6" s="21">
        <f t="shared" si="8"/>
        <v>45.57</v>
      </c>
      <c r="BT6" s="21">
        <f t="shared" si="8"/>
        <v>35.450000000000003</v>
      </c>
      <c r="BU6" s="21">
        <f t="shared" si="8"/>
        <v>49.15</v>
      </c>
      <c r="BV6" s="21">
        <f t="shared" si="8"/>
        <v>84.3</v>
      </c>
      <c r="BW6" s="21">
        <f t="shared" si="8"/>
        <v>82.88</v>
      </c>
      <c r="BX6" s="21">
        <f t="shared" si="8"/>
        <v>82.53</v>
      </c>
      <c r="BY6" s="21">
        <f t="shared" si="8"/>
        <v>81.81</v>
      </c>
      <c r="BZ6" s="21">
        <f t="shared" si="8"/>
        <v>82.27</v>
      </c>
      <c r="CA6" s="20" t="str">
        <f>IF(CA7="","",IF(CA7="-","【-】","【"&amp;SUBSTITUTE(TEXT(CA7,"#,##0.00"),"-","△")&amp;"】"))</f>
        <v>【75.33】</v>
      </c>
      <c r="CB6" s="21">
        <f>IF(CB7="",NA(),CB7)</f>
        <v>312.10000000000002</v>
      </c>
      <c r="CC6" s="21">
        <f t="shared" ref="CC6:CK6" si="9">IF(CC7="",NA(),CC7)</f>
        <v>291.52</v>
      </c>
      <c r="CD6" s="21">
        <f t="shared" si="9"/>
        <v>268.41000000000003</v>
      </c>
      <c r="CE6" s="21">
        <f t="shared" si="9"/>
        <v>366.68</v>
      </c>
      <c r="CF6" s="21">
        <f t="shared" si="9"/>
        <v>270.58999999999997</v>
      </c>
      <c r="CG6" s="21">
        <f t="shared" si="9"/>
        <v>185.47</v>
      </c>
      <c r="CH6" s="21">
        <f t="shared" si="9"/>
        <v>187.76</v>
      </c>
      <c r="CI6" s="21">
        <f t="shared" si="9"/>
        <v>190.48</v>
      </c>
      <c r="CJ6" s="21">
        <f t="shared" si="9"/>
        <v>193.59</v>
      </c>
      <c r="CK6" s="21">
        <f t="shared" si="9"/>
        <v>194.42</v>
      </c>
      <c r="CL6" s="20" t="str">
        <f>IF(CL7="","",IF(CL7="-","【-】","【"&amp;SUBSTITUTE(TEXT(CL7,"#,##0.00"),"-","△")&amp;"】"))</f>
        <v>【215.73】</v>
      </c>
      <c r="CM6" s="21">
        <f>IF(CM7="",NA(),CM7)</f>
        <v>34.6</v>
      </c>
      <c r="CN6" s="21">
        <f t="shared" ref="CN6:CV6" si="10">IF(CN7="",NA(),CN7)</f>
        <v>31.7</v>
      </c>
      <c r="CO6" s="21">
        <f t="shared" si="10"/>
        <v>40.200000000000003</v>
      </c>
      <c r="CP6" s="21">
        <f t="shared" si="10"/>
        <v>38.299999999999997</v>
      </c>
      <c r="CQ6" s="21">
        <f t="shared" si="10"/>
        <v>20.100000000000001</v>
      </c>
      <c r="CR6" s="21">
        <f t="shared" si="10"/>
        <v>45.68</v>
      </c>
      <c r="CS6" s="21">
        <f t="shared" si="10"/>
        <v>45.87</v>
      </c>
      <c r="CT6" s="21">
        <f t="shared" si="10"/>
        <v>44.24</v>
      </c>
      <c r="CU6" s="21">
        <f t="shared" si="10"/>
        <v>45.3</v>
      </c>
      <c r="CV6" s="21">
        <f t="shared" si="10"/>
        <v>45.6</v>
      </c>
      <c r="CW6" s="20" t="str">
        <f>IF(CW7="","",IF(CW7="-","【-】","【"&amp;SUBSTITUTE(TEXT(CW7,"#,##0.00"),"-","△")&amp;"】"))</f>
        <v>【43.28】</v>
      </c>
      <c r="CX6" s="21">
        <f>IF(CX7="",NA(),CX7)</f>
        <v>92.39</v>
      </c>
      <c r="CY6" s="21">
        <f t="shared" ref="CY6:DG6" si="11">IF(CY7="",NA(),CY7)</f>
        <v>92.98</v>
      </c>
      <c r="CZ6" s="21">
        <f t="shared" si="11"/>
        <v>92.62</v>
      </c>
      <c r="DA6" s="21">
        <f t="shared" si="11"/>
        <v>93.86</v>
      </c>
      <c r="DB6" s="21">
        <f t="shared" si="11"/>
        <v>93.4</v>
      </c>
      <c r="DC6" s="21">
        <f t="shared" si="11"/>
        <v>87.96</v>
      </c>
      <c r="DD6" s="21">
        <f t="shared" si="11"/>
        <v>87.65</v>
      </c>
      <c r="DE6" s="21">
        <f t="shared" si="11"/>
        <v>88.15</v>
      </c>
      <c r="DF6" s="21">
        <f t="shared" si="11"/>
        <v>88.37</v>
      </c>
      <c r="DG6" s="21">
        <f t="shared" si="11"/>
        <v>88.66</v>
      </c>
      <c r="DH6" s="20" t="str">
        <f>IF(DH7="","",IF(DH7="-","【-】","【"&amp;SUBSTITUTE(TEXT(DH7,"#,##0.00"),"-","△")&amp;"】"))</f>
        <v>【86.21】</v>
      </c>
      <c r="DI6" s="21">
        <f>IF(DI7="",NA(),DI7)</f>
        <v>49.99</v>
      </c>
      <c r="DJ6" s="21">
        <f t="shared" ref="DJ6:DR6" si="12">IF(DJ7="",NA(),DJ7)</f>
        <v>50.66</v>
      </c>
      <c r="DK6" s="21">
        <f t="shared" si="12"/>
        <v>51.21</v>
      </c>
      <c r="DL6" s="21">
        <f t="shared" si="12"/>
        <v>52.07</v>
      </c>
      <c r="DM6" s="21">
        <f t="shared" si="12"/>
        <v>52.8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1">
        <f t="shared" si="14"/>
        <v>0.06</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102016</v>
      </c>
      <c r="D7" s="23">
        <v>46</v>
      </c>
      <c r="E7" s="23">
        <v>17</v>
      </c>
      <c r="F7" s="23">
        <v>4</v>
      </c>
      <c r="G7" s="23">
        <v>0</v>
      </c>
      <c r="H7" s="23" t="s">
        <v>96</v>
      </c>
      <c r="I7" s="23" t="s">
        <v>97</v>
      </c>
      <c r="J7" s="23" t="s">
        <v>98</v>
      </c>
      <c r="K7" s="23" t="s">
        <v>99</v>
      </c>
      <c r="L7" s="23" t="s">
        <v>100</v>
      </c>
      <c r="M7" s="23" t="s">
        <v>101</v>
      </c>
      <c r="N7" s="24" t="s">
        <v>102</v>
      </c>
      <c r="O7" s="24">
        <v>36.64</v>
      </c>
      <c r="P7" s="24">
        <v>0.25</v>
      </c>
      <c r="Q7" s="24">
        <v>61.77</v>
      </c>
      <c r="R7" s="24">
        <v>2156</v>
      </c>
      <c r="S7" s="24">
        <v>329860</v>
      </c>
      <c r="T7" s="24">
        <v>311.58999999999997</v>
      </c>
      <c r="U7" s="24">
        <v>1058.6300000000001</v>
      </c>
      <c r="V7" s="24">
        <v>833</v>
      </c>
      <c r="W7" s="24">
        <v>0.91</v>
      </c>
      <c r="X7" s="24">
        <v>915.38</v>
      </c>
      <c r="Y7" s="24">
        <v>61.35</v>
      </c>
      <c r="Z7" s="24">
        <v>73.98</v>
      </c>
      <c r="AA7" s="24">
        <v>73.84</v>
      </c>
      <c r="AB7" s="24">
        <v>63.75</v>
      </c>
      <c r="AC7" s="24">
        <v>74.72</v>
      </c>
      <c r="AD7" s="24">
        <v>103.34</v>
      </c>
      <c r="AE7" s="24">
        <v>102.7</v>
      </c>
      <c r="AF7" s="24">
        <v>104.11</v>
      </c>
      <c r="AG7" s="24">
        <v>101.98</v>
      </c>
      <c r="AH7" s="24">
        <v>102.68</v>
      </c>
      <c r="AI7" s="24">
        <v>105.09</v>
      </c>
      <c r="AJ7" s="24">
        <v>2961.68</v>
      </c>
      <c r="AK7" s="24">
        <v>1822.55</v>
      </c>
      <c r="AL7" s="24">
        <v>1863.58</v>
      </c>
      <c r="AM7" s="24">
        <v>1908.11</v>
      </c>
      <c r="AN7" s="24">
        <v>1920.72</v>
      </c>
      <c r="AO7" s="24">
        <v>29.74</v>
      </c>
      <c r="AP7" s="24">
        <v>48.2</v>
      </c>
      <c r="AQ7" s="24">
        <v>46.91</v>
      </c>
      <c r="AR7" s="24">
        <v>52.27</v>
      </c>
      <c r="AS7" s="24">
        <v>58.68</v>
      </c>
      <c r="AT7" s="24">
        <v>65.73</v>
      </c>
      <c r="AU7" s="24">
        <v>0.79</v>
      </c>
      <c r="AV7" s="24">
        <v>0.85</v>
      </c>
      <c r="AW7" s="24">
        <v>0.67</v>
      </c>
      <c r="AX7" s="24">
        <v>0.34</v>
      </c>
      <c r="AY7" s="24">
        <v>0.28999999999999998</v>
      </c>
      <c r="AZ7" s="24">
        <v>53.44</v>
      </c>
      <c r="BA7" s="24">
        <v>46.85</v>
      </c>
      <c r="BB7" s="24">
        <v>44.35</v>
      </c>
      <c r="BC7" s="24">
        <v>41.51</v>
      </c>
      <c r="BD7" s="24">
        <v>45.01</v>
      </c>
      <c r="BE7" s="24">
        <v>48.91</v>
      </c>
      <c r="BF7" s="24">
        <v>2285.39</v>
      </c>
      <c r="BG7" s="24">
        <v>1068.3800000000001</v>
      </c>
      <c r="BH7" s="24">
        <v>794.51</v>
      </c>
      <c r="BI7" s="24">
        <v>535.05999999999995</v>
      </c>
      <c r="BJ7" s="24">
        <v>345.84</v>
      </c>
      <c r="BK7" s="24">
        <v>1267.3900000000001</v>
      </c>
      <c r="BL7" s="24">
        <v>1268.6300000000001</v>
      </c>
      <c r="BM7" s="24">
        <v>1283.69</v>
      </c>
      <c r="BN7" s="24">
        <v>1160.22</v>
      </c>
      <c r="BO7" s="24">
        <v>1141.98</v>
      </c>
      <c r="BP7" s="24">
        <v>1156.82</v>
      </c>
      <c r="BQ7" s="24">
        <v>22.56</v>
      </c>
      <c r="BR7" s="24">
        <v>44.53</v>
      </c>
      <c r="BS7" s="24">
        <v>45.57</v>
      </c>
      <c r="BT7" s="24">
        <v>35.450000000000003</v>
      </c>
      <c r="BU7" s="24">
        <v>49.15</v>
      </c>
      <c r="BV7" s="24">
        <v>84.3</v>
      </c>
      <c r="BW7" s="24">
        <v>82.88</v>
      </c>
      <c r="BX7" s="24">
        <v>82.53</v>
      </c>
      <c r="BY7" s="24">
        <v>81.81</v>
      </c>
      <c r="BZ7" s="24">
        <v>82.27</v>
      </c>
      <c r="CA7" s="24">
        <v>75.33</v>
      </c>
      <c r="CB7" s="24">
        <v>312.10000000000002</v>
      </c>
      <c r="CC7" s="24">
        <v>291.52</v>
      </c>
      <c r="CD7" s="24">
        <v>268.41000000000003</v>
      </c>
      <c r="CE7" s="24">
        <v>366.68</v>
      </c>
      <c r="CF7" s="24">
        <v>270.58999999999997</v>
      </c>
      <c r="CG7" s="24">
        <v>185.47</v>
      </c>
      <c r="CH7" s="24">
        <v>187.76</v>
      </c>
      <c r="CI7" s="24">
        <v>190.48</v>
      </c>
      <c r="CJ7" s="24">
        <v>193.59</v>
      </c>
      <c r="CK7" s="24">
        <v>194.42</v>
      </c>
      <c r="CL7" s="24">
        <v>215.73</v>
      </c>
      <c r="CM7" s="24">
        <v>34.6</v>
      </c>
      <c r="CN7" s="24">
        <v>31.7</v>
      </c>
      <c r="CO7" s="24">
        <v>40.200000000000003</v>
      </c>
      <c r="CP7" s="24">
        <v>38.299999999999997</v>
      </c>
      <c r="CQ7" s="24">
        <v>20.100000000000001</v>
      </c>
      <c r="CR7" s="24">
        <v>45.68</v>
      </c>
      <c r="CS7" s="24">
        <v>45.87</v>
      </c>
      <c r="CT7" s="24">
        <v>44.24</v>
      </c>
      <c r="CU7" s="24">
        <v>45.3</v>
      </c>
      <c r="CV7" s="24">
        <v>45.6</v>
      </c>
      <c r="CW7" s="24">
        <v>43.28</v>
      </c>
      <c r="CX7" s="24">
        <v>92.39</v>
      </c>
      <c r="CY7" s="24">
        <v>92.98</v>
      </c>
      <c r="CZ7" s="24">
        <v>92.62</v>
      </c>
      <c r="DA7" s="24">
        <v>93.86</v>
      </c>
      <c r="DB7" s="24">
        <v>93.4</v>
      </c>
      <c r="DC7" s="24">
        <v>87.96</v>
      </c>
      <c r="DD7" s="24">
        <v>87.65</v>
      </c>
      <c r="DE7" s="24">
        <v>88.15</v>
      </c>
      <c r="DF7" s="24">
        <v>88.37</v>
      </c>
      <c r="DG7" s="24">
        <v>88.66</v>
      </c>
      <c r="DH7" s="24">
        <v>86.21</v>
      </c>
      <c r="DI7" s="24">
        <v>49.99</v>
      </c>
      <c r="DJ7" s="24">
        <v>50.66</v>
      </c>
      <c r="DK7" s="24">
        <v>51.21</v>
      </c>
      <c r="DL7" s="24">
        <v>52.07</v>
      </c>
      <c r="DM7" s="24">
        <v>52.8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0.06</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5" ma:contentTypeDescription="新しいドキュメントを作成します。" ma:contentTypeScope="" ma:versionID="3071f274fc9e6ef327facc3f01a348f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159474d742bc88b059c843229c892de"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de7f7a6-1475-4e8e-8d16-f75d22fc711c}"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1059A4-89AB-4185-A84C-77BE3B4256F2}">
  <ds:schemaRefs>
    <ds:schemaRef ds:uri="http://schemas.microsoft.com/sharepoint/v3/contenttype/forms"/>
  </ds:schemaRefs>
</ds:datastoreItem>
</file>

<file path=customXml/itemProps2.xml><?xml version="1.0" encoding="utf-8"?>
<ds:datastoreItem xmlns:ds="http://schemas.openxmlformats.org/officeDocument/2006/customXml" ds:itemID="{7B9ED93D-0254-4E34-93E5-27D346C0B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54771F-521F-4F8C-94FF-F557DA44378C}">
  <ds:schemaRefs>
    <ds:schemaRef ds:uri="e8f7edb7-df36-41e4-b0e9-dbf4e26f1a20"/>
    <ds:schemaRef ds:uri="http://purl.org/dc/dcmitype/"/>
    <ds:schemaRef ds:uri="http://www.w3.org/XML/1998/namespace"/>
    <ds:schemaRef ds:uri="http://purl.org/dc/elements/1.1/"/>
    <ds:schemaRef ds:uri="http://schemas.microsoft.com/office/2006/metadata/properties"/>
    <ds:schemaRef ds:uri="b3536974-9fce-4a35-afcf-ef12334c33a6"/>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2025-02-11T23:50:50Z</cp:lastPrinted>
  <dcterms:modified xsi:type="dcterms:W3CDTF">2025-02-27T07:50:13Z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ies>
</file>