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12DB68DC-399E-4778-BFEC-22BF759508FA}" xr6:coauthVersionLast="47" xr6:coauthVersionMax="47" xr10:uidLastSave="{00000000-0000-0000-0000-000000000000}"/>
  <workbookProtection workbookAlgorithmName="SHA-512" workbookHashValue="Ro74TS7asIpT91WCwQIqwCJ/7GiifS5u3xpjX6kfMqCQkHLzToTJJXbUSxFVDNNG4ShnEqehaIQoQIsfYw+cXw==" workbookSaltValue="dTW1L9NEvPbzZqmLCEk2sw=="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AT8" i="4" s="1"/>
  <c r="S6" i="5"/>
  <c r="AL8" i="4" s="1"/>
  <c r="R6" i="5"/>
  <c r="AD10" i="4" s="1"/>
  <c r="Q6" i="5"/>
  <c r="P6" i="5"/>
  <c r="O6" i="5"/>
  <c r="I10" i="4" s="1"/>
  <c r="N6" i="5"/>
  <c r="M6" i="5"/>
  <c r="AD8" i="4" s="1"/>
  <c r="L6" i="5"/>
  <c r="W8" i="4" s="1"/>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G85" i="4"/>
  <c r="BB10" i="4"/>
  <c r="W10" i="4"/>
  <c r="P10" i="4"/>
  <c r="B10" i="4"/>
  <c r="BB8" i="4"/>
  <c r="I8" i="4"/>
  <c r="B8" i="4"/>
  <c r="B6"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<sst xmlns="http://schemas.openxmlformats.org/spreadsheetml/2006/main" count="253" uniqueCount="116">
  <si>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</si>
  <si>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</si>
  <si>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</si>
  <si>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</si>
  <si>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</si>
  <si>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</si>
  <si>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</si>
  <si>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</si>
  <si>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</si>
  <si>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</si>
  <si>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</si>
  <si>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</si>
  <si>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</si>
  <si>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</si>
  <si>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</si>
  <si>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</si>
  <si>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</si>
  <si>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</si>
  <si>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</si>
  <si>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</si>
  <si>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</si>
  <si>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</si>
  <si>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</si>
  <si>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</si>
  <si>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</si>
  <si>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</si>
  <si>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</si>
  <si>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</si>
  <si>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</si>
  <si>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</si>
  <si>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</si>
  <si>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</si>
  <si>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</si>
  <si>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</si>
  <si>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</si>
  <si>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</si>
  <si>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</si>
  <si>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</si>
  <si>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</si>
  <si>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</si>
  <si>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</si>
  <si>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</si>
  <si>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</si>
  <si>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</si>
  <si>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</si>
  <si>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</si>
  <si>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</si>
  <si>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</si>
  <si>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</si>
  <si>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</si>
  <si>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</si>
  <si>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</si>
  <si>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</si>
  <si>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</si>
  <si>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</si>
  <si>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</si>
  <si>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</si>
  <si>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</si>
  <si>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</si>
  <si>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</si>
  <si>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</si>
  <si>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</si>
  <si>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</si>
  <si>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</si>
  <si>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</si>
  <si>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</si>
  <si>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</si>
  <si>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</si>
  <si>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</si>
  <si>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</si>
  <si>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</si>
  <si>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</si>
  <si>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</si>
  <si>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</si>
  <si>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</si>
  <si>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</si>
  <si>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</si>
  <si>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</si>
  <si>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</si>
  <si>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</si>
  <si>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</si>
  <si>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</si>
  <si>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</si>
  <si>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</si>
  <si>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</si>
  <si>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</si>
  <si>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</si>
  <si>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</si>
  <si>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</si>
  <si>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</si>
  <si>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</si>
  <si>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</si>
  <si>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</si>
  <si>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</si>
  <si>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</si>
  <si>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</si>
  <si>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渋川市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</si>
  <si>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</si>
  <si>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</si>
  <si>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</si>
  <si>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</si>
  <si>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</si>
  <si>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</si>
  <si>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</si>
  <si>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</si>
  <si>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</si>
  <si>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</si>
  <si>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</si>
  <si>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</si>
  <si>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</si>
  <si>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</si>
  <si>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</si>
  <si>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</si>
  <si>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
　類似団体平均値を下回ってはいるが、計画的な更新が必要となる。
②管渠老朽化率
　老朽化を示す指標は0.00%であるが、計画的な更新が必要となる。
③管渠改善率
　老朽化を示す指標は0.00％である。最古施設は平成6年度供用開始であり更新時期とはなっていないが、維持管理費削減や更新計画の策定に着手する必要がある。</t>
    <phoneticPr fontId="4"/>
  </si>
  <si>
    <t>　平成3年度に事業着手し、平成6年度に供用開始した事業で、旧市地域（渋川地区）において新規管路布設を推進している事業である。
　最古施設が平成6年度供用開始であり、更新時期とはなっていないが、維持管理費削減や更新計画の策定に着手する必要がある。
　下水道使用料では維持管理費が賄えていないことから、令和7年度に使用料改定を行う予定であるが、今後も更なる使用料改定や経費削減等が必要な時期となっている。
　少子高齢化、人口減少、高齢単身世帯の増加により、区域見直し以外の接続数の増加は見込めないことから、新興住宅地区などの区域見直しが必要である。</t>
    <rPh sb="173" eb="174">
      <t>サラ</t>
    </rPh>
    <phoneticPr fontId="4"/>
  </si>
  <si>
    <t>①経常収支比率
　経常収支比率は100%を上回っているが、営業損失が発生していることから、一般会計繰入金に頼った経営となっている。
　施設整備を推進しているが、使用料収入が頭打ちとなっている。令和7年度に使用料改定を行う予定であるが、今後も経営改善に向けた取組が必要である。
②累積欠損金比率
　法適用への移行に係る資産整理により欠損金が生じている。現在、施設整備を推進しているため、将来的には改善が見込まれる。
③流動比率
　類似団体平均値や100%を下回ってはいるが、流動負債には施設整備や建設改良費等にあてた企業債等が含まれているため、今後、使用料による回収が見込まれる。
④企業債残高対事業規模比率
　類似団体平均値を上回っている。
　施設整備を推進しているため、継続して借入を行っているが、残高は減少傾向にある。
⑤経費回収率
　類似団体平均値を下回っている。
　施設整備を推進していることから、接続件数は増加しており、有収水量増となっている。このため、使用料収入は僅かに増加しているが、営業支出が増加していることから一般会計繰入金に依存している。
⑥汚水処理原価
　類似団体平均値を下回っている。
　年間有収水量は増加しており、それに伴い維持管理費も増加している。このため、今後も汚水処理原価は上昇していくと予想されるので経費削減等の改善が必要である。
⑦施設利用率
　類似団体平均値を上回っている。
　これは、施設整備を推進しているためであり、年間有収水量が増加傾向となってきている。今後、施設利用率は増加することが見込まれる。
⑧水洗化率
　類似団体平均値を下回っているが、施設整備を推進していることから、現在水洗便所設置済人口は増加、現在処理区域内人口も増加しており、今後も上昇が予想される。</t>
    <rPh sb="438" eb="439">
      <t>ワズ</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</si>
</sst>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BA1-4724-AA57-EC3D4A8FE72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BBA1-4724-AA57-EC3D4A8FE72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65.45</c:v>
                </c:pt>
                <c:pt idx="2">
                  <c:v>65.16</c:v>
                </c:pt>
                <c:pt idx="3">
                  <c:v>68.459999999999994</c:v>
                </c:pt>
                <c:pt idx="4">
                  <c:v>68.959999999999994</c:v>
                </c:pt>
              </c:numCache>
            </c:numRef>
          </c:val>
          <c:extLst>
            <c:ext xmlns:c16="http://schemas.microsoft.com/office/drawing/2014/chart" uri="{C3380CC4-5D6E-409C-BE32-E72D297353CC}">
              <c16:uniqueId val="{00000000-F78F-4579-8B76-DB95CC76C0C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F78F-4579-8B76-DB95CC76C0C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75.98</c:v>
                </c:pt>
                <c:pt idx="2">
                  <c:v>76.290000000000006</c:v>
                </c:pt>
                <c:pt idx="3">
                  <c:v>75.959999999999994</c:v>
                </c:pt>
                <c:pt idx="4">
                  <c:v>77.13</c:v>
                </c:pt>
              </c:numCache>
            </c:numRef>
          </c:val>
          <c:extLst>
            <c:ext xmlns:c16="http://schemas.microsoft.com/office/drawing/2014/chart" uri="{C3380CC4-5D6E-409C-BE32-E72D297353CC}">
              <c16:uniqueId val="{00000000-8778-409C-AD4F-C7CE2F9E9CD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8778-409C-AD4F-C7CE2F9E9CD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110.47</c:v>
                </c:pt>
                <c:pt idx="2">
                  <c:v>102.22</c:v>
                </c:pt>
                <c:pt idx="3">
                  <c:v>101.88</c:v>
                </c:pt>
                <c:pt idx="4">
                  <c:v>103.27</c:v>
                </c:pt>
              </c:numCache>
            </c:numRef>
          </c:val>
          <c:extLst>
            <c:ext xmlns:c16="http://schemas.microsoft.com/office/drawing/2014/chart" uri="{C3380CC4-5D6E-409C-BE32-E72D297353CC}">
              <c16:uniqueId val="{00000000-519D-44DE-9B93-4EC5D229A3C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519D-44DE-9B93-4EC5D229A3C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c:v>
                </c:pt>
                <c:pt idx="2">
                  <c:v>5.87</c:v>
                </c:pt>
                <c:pt idx="3">
                  <c:v>8.51</c:v>
                </c:pt>
                <c:pt idx="4">
                  <c:v>11.11</c:v>
                </c:pt>
              </c:numCache>
            </c:numRef>
          </c:val>
          <c:extLst>
            <c:ext xmlns:c16="http://schemas.microsoft.com/office/drawing/2014/chart" uri="{C3380CC4-5D6E-409C-BE32-E72D297353CC}">
              <c16:uniqueId val="{00000000-E140-4169-895C-7F60AA49AB8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E140-4169-895C-7F60AA49AB8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B5A-423A-978D-F7D86AF6770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0B5A-423A-978D-F7D86AF6770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298.14999999999998</c:v>
                </c:pt>
                <c:pt idx="2">
                  <c:v>290.62</c:v>
                </c:pt>
                <c:pt idx="3">
                  <c:v>274.07</c:v>
                </c:pt>
                <c:pt idx="4">
                  <c:v>256.74</c:v>
                </c:pt>
              </c:numCache>
            </c:numRef>
          </c:val>
          <c:extLst>
            <c:ext xmlns:c16="http://schemas.microsoft.com/office/drawing/2014/chart" uri="{C3380CC4-5D6E-409C-BE32-E72D297353CC}">
              <c16:uniqueId val="{00000000-DAE1-4FEC-8C50-C760C814C8B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DAE1-4FEC-8C50-C760C814C8B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40.06</c:v>
                </c:pt>
                <c:pt idx="2">
                  <c:v>45.16</c:v>
                </c:pt>
                <c:pt idx="3">
                  <c:v>45.73</c:v>
                </c:pt>
                <c:pt idx="4">
                  <c:v>41.7</c:v>
                </c:pt>
              </c:numCache>
            </c:numRef>
          </c:val>
          <c:extLst>
            <c:ext xmlns:c16="http://schemas.microsoft.com/office/drawing/2014/chart" uri="{C3380CC4-5D6E-409C-BE32-E72D297353CC}">
              <c16:uniqueId val="{00000000-20AC-420B-9A82-9F87C2C2DE7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20AC-420B-9A82-9F87C2C2DE7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1286.73</c:v>
                </c:pt>
                <c:pt idx="2">
                  <c:v>1534.77</c:v>
                </c:pt>
                <c:pt idx="3">
                  <c:v>1869.76</c:v>
                </c:pt>
                <c:pt idx="4">
                  <c:v>1715.55</c:v>
                </c:pt>
              </c:numCache>
            </c:numRef>
          </c:val>
          <c:extLst>
            <c:ext xmlns:c16="http://schemas.microsoft.com/office/drawing/2014/chart" uri="{C3380CC4-5D6E-409C-BE32-E72D297353CC}">
              <c16:uniqueId val="{00000000-76E6-4F4E-8B15-E2ED5BA1E02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76E6-4F4E-8B15-E2ED5BA1E02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65.650000000000006</c:v>
                </c:pt>
                <c:pt idx="2">
                  <c:v>65.27</c:v>
                </c:pt>
                <c:pt idx="3">
                  <c:v>65.45</c:v>
                </c:pt>
                <c:pt idx="4">
                  <c:v>65.099999999999994</c:v>
                </c:pt>
              </c:numCache>
            </c:numRef>
          </c:val>
          <c:extLst>
            <c:ext xmlns:c16="http://schemas.microsoft.com/office/drawing/2014/chart" uri="{C3380CC4-5D6E-409C-BE32-E72D297353CC}">
              <c16:uniqueId val="{00000000-136D-460F-ABA0-09BA9297E28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136D-460F-ABA0-09BA9297E28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150</c:v>
                </c:pt>
                <c:pt idx="3">
                  <c:v>150</c:v>
                </c:pt>
                <c:pt idx="4">
                  <c:v>150</c:v>
                </c:pt>
              </c:numCache>
            </c:numRef>
          </c:val>
          <c:extLst>
            <c:ext xmlns:c16="http://schemas.microsoft.com/office/drawing/2014/chart" uri="{C3380CC4-5D6E-409C-BE32-E72D297353CC}">
              <c16:uniqueId val="{00000000-8BAB-4D6B-AA3B-75112AD4845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8BAB-4D6B-AA3B-75112AD4845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群馬県　渋川市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71" t="str">
        <f>データ!$M$6</f>
        <v>非設置</v>
      </c>
      <c r="AE8" s="71"/>
      <c r="AF8" s="71"/>
      <c r="AG8" s="71"/>
      <c r="AH8" s="71"/>
      <c r="AI8" s="71"/>
      <c r="AJ8" s="71"/>
      <c r="AK8" s="3"/>
      <c r="AL8" s="44">
        <f>データ!S6</f>
        <v>73068</v>
      </c>
      <c r="AM8" s="44"/>
      <c r="AN8" s="44"/>
      <c r="AO8" s="44"/>
      <c r="AP8" s="44"/>
      <c r="AQ8" s="44"/>
      <c r="AR8" s="44"/>
      <c r="AS8" s="44"/>
      <c r="AT8" s="45">
        <f>データ!T6</f>
        <v>240.27</v>
      </c>
      <c r="AU8" s="45"/>
      <c r="AV8" s="45"/>
      <c r="AW8" s="45"/>
      <c r="AX8" s="45"/>
      <c r="AY8" s="45"/>
      <c r="AZ8" s="45"/>
      <c r="BA8" s="45"/>
      <c r="BB8" s="45">
        <f>データ!U6</f>
        <v>304.11</v>
      </c>
      <c r="BC8" s="45"/>
      <c r="BD8" s="45"/>
      <c r="BE8" s="45"/>
      <c r="BF8" s="45"/>
      <c r="BG8" s="45"/>
      <c r="BH8" s="45"/>
      <c r="BI8" s="45"/>
      <c r="BJ8" s="3"/>
      <c r="BK8" s="3"/>
      <c r="BL8" s="66" t="s">
        <v>10</v>
      </c>
      <c r="BM8" s="67"/>
      <c r="BN8" s="68" t="s">
        <v>11</v>
      </c>
      <c r="BO8" s="68"/>
      <c r="BP8" s="68"/>
      <c r="BQ8" s="68"/>
      <c r="BR8" s="68"/>
      <c r="BS8" s="68"/>
      <c r="BT8" s="68"/>
      <c r="BU8" s="68"/>
      <c r="BV8" s="68"/>
      <c r="BW8" s="68"/>
      <c r="BX8" s="68"/>
      <c r="BY8" s="69"/>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48.12</v>
      </c>
      <c r="J10" s="45"/>
      <c r="K10" s="45"/>
      <c r="L10" s="45"/>
      <c r="M10" s="45"/>
      <c r="N10" s="45"/>
      <c r="O10" s="45"/>
      <c r="P10" s="45">
        <f>データ!P6</f>
        <v>17.11</v>
      </c>
      <c r="Q10" s="45"/>
      <c r="R10" s="45"/>
      <c r="S10" s="45"/>
      <c r="T10" s="45"/>
      <c r="U10" s="45"/>
      <c r="V10" s="45"/>
      <c r="W10" s="45">
        <f>データ!Q6</f>
        <v>100</v>
      </c>
      <c r="X10" s="45"/>
      <c r="Y10" s="45"/>
      <c r="Z10" s="45"/>
      <c r="AA10" s="45"/>
      <c r="AB10" s="45"/>
      <c r="AC10" s="45"/>
      <c r="AD10" s="44">
        <f>データ!R6</f>
        <v>2013</v>
      </c>
      <c r="AE10" s="44"/>
      <c r="AF10" s="44"/>
      <c r="AG10" s="44"/>
      <c r="AH10" s="44"/>
      <c r="AI10" s="44"/>
      <c r="AJ10" s="44"/>
      <c r="AK10" s="2"/>
      <c r="AL10" s="44">
        <f>データ!V6</f>
        <v>12422</v>
      </c>
      <c r="AM10" s="44"/>
      <c r="AN10" s="44"/>
      <c r="AO10" s="44"/>
      <c r="AP10" s="44"/>
      <c r="AQ10" s="44"/>
      <c r="AR10" s="44"/>
      <c r="AS10" s="44"/>
      <c r="AT10" s="45">
        <f>データ!W6</f>
        <v>5.33</v>
      </c>
      <c r="AU10" s="45"/>
      <c r="AV10" s="45"/>
      <c r="AW10" s="45"/>
      <c r="AX10" s="45"/>
      <c r="AY10" s="45"/>
      <c r="AZ10" s="45"/>
      <c r="BA10" s="45"/>
      <c r="BB10" s="45">
        <f>データ!X6</f>
        <v>2330.58</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115</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xbmP4OTuymmh4LuQ+yCN+LHHX5aCEtKXEOpFmV9TWR0EMz/Zz6HT1sNTUPiXogd9+nvu0jyd043sQ5pBqkvbHg==" saltValue="h/GmXRyFgYO9HR8Imf45s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102083</v>
      </c>
      <c r="D6" s="19">
        <f t="shared" si="3"/>
        <v>46</v>
      </c>
      <c r="E6" s="19">
        <f t="shared" si="3"/>
        <v>17</v>
      </c>
      <c r="F6" s="19">
        <f t="shared" si="3"/>
        <v>4</v>
      </c>
      <c r="G6" s="19">
        <f t="shared" si="3"/>
        <v>0</v>
      </c>
      <c r="H6" s="19" t="str">
        <f t="shared" si="3"/>
        <v>群馬県　渋川市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48.12</v>
      </c>
      <c r="P6" s="20">
        <f t="shared" si="3"/>
        <v>17.11</v>
      </c>
      <c r="Q6" s="20">
        <f t="shared" si="3"/>
        <v>100</v>
      </c>
      <c r="R6" s="20">
        <f t="shared" si="3"/>
        <v>2013</v>
      </c>
      <c r="S6" s="20">
        <f t="shared" si="3"/>
        <v>73068</v>
      </c>
      <c r="T6" s="20">
        <f t="shared" si="3"/>
        <v>240.27</v>
      </c>
      <c r="U6" s="20">
        <f t="shared" si="3"/>
        <v>304.11</v>
      </c>
      <c r="V6" s="20">
        <f t="shared" si="3"/>
        <v>12422</v>
      </c>
      <c r="W6" s="20">
        <f t="shared" si="3"/>
        <v>5.33</v>
      </c>
      <c r="X6" s="20">
        <f t="shared" si="3"/>
        <v>2330.58</v>
      </c>
      <c r="Y6" s="21" t="str">
        <f>IF(Y7="",NA(),Y7)</f>
        <v>-</v>
      </c>
      <c r="Z6" s="21">
        <f t="shared" ref="Z6:AH6" si="4">IF(Z7="",NA(),Z7)</f>
        <v>110.47</v>
      </c>
      <c r="AA6" s="21">
        <f t="shared" si="4"/>
        <v>102.22</v>
      </c>
      <c r="AB6" s="21">
        <f t="shared" si="4"/>
        <v>101.88</v>
      </c>
      <c r="AC6" s="21">
        <f t="shared" si="4"/>
        <v>103.27</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1">
        <f t="shared" ref="AK6:AS6" si="5">IF(AK7="",NA(),AK7)</f>
        <v>298.14999999999998</v>
      </c>
      <c r="AL6" s="21">
        <f t="shared" si="5"/>
        <v>290.62</v>
      </c>
      <c r="AM6" s="21">
        <f t="shared" si="5"/>
        <v>274.07</v>
      </c>
      <c r="AN6" s="21">
        <f t="shared" si="5"/>
        <v>256.74</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40.06</v>
      </c>
      <c r="AW6" s="21">
        <f t="shared" si="6"/>
        <v>45.16</v>
      </c>
      <c r="AX6" s="21">
        <f t="shared" si="6"/>
        <v>45.73</v>
      </c>
      <c r="AY6" s="21">
        <f t="shared" si="6"/>
        <v>41.7</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1286.73</v>
      </c>
      <c r="BH6" s="21">
        <f t="shared" si="7"/>
        <v>1534.77</v>
      </c>
      <c r="BI6" s="21">
        <f t="shared" si="7"/>
        <v>1869.76</v>
      </c>
      <c r="BJ6" s="21">
        <f t="shared" si="7"/>
        <v>1715.55</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65.650000000000006</v>
      </c>
      <c r="BS6" s="21">
        <f t="shared" si="8"/>
        <v>65.27</v>
      </c>
      <c r="BT6" s="21">
        <f t="shared" si="8"/>
        <v>65.45</v>
      </c>
      <c r="BU6" s="21">
        <f t="shared" si="8"/>
        <v>65.099999999999994</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150</v>
      </c>
      <c r="CD6" s="21">
        <f t="shared" si="9"/>
        <v>150</v>
      </c>
      <c r="CE6" s="21">
        <f t="shared" si="9"/>
        <v>150</v>
      </c>
      <c r="CF6" s="21">
        <f t="shared" si="9"/>
        <v>150</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f t="shared" ref="CN6:CV6" si="10">IF(CN7="",NA(),CN7)</f>
        <v>65.45</v>
      </c>
      <c r="CO6" s="21">
        <f t="shared" si="10"/>
        <v>65.16</v>
      </c>
      <c r="CP6" s="21">
        <f t="shared" si="10"/>
        <v>68.459999999999994</v>
      </c>
      <c r="CQ6" s="21">
        <f t="shared" si="10"/>
        <v>68.959999999999994</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75.98</v>
      </c>
      <c r="CZ6" s="21">
        <f t="shared" si="11"/>
        <v>76.290000000000006</v>
      </c>
      <c r="DA6" s="21">
        <f t="shared" si="11"/>
        <v>75.959999999999994</v>
      </c>
      <c r="DB6" s="21">
        <f t="shared" si="11"/>
        <v>77.13</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3</v>
      </c>
      <c r="DK6" s="21">
        <f t="shared" si="12"/>
        <v>5.87</v>
      </c>
      <c r="DL6" s="21">
        <f t="shared" si="12"/>
        <v>8.51</v>
      </c>
      <c r="DM6" s="21">
        <f t="shared" si="12"/>
        <v>11.11</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102083</v>
      </c>
      <c r="D7" s="23">
        <v>46</v>
      </c>
      <c r="E7" s="23">
        <v>17</v>
      </c>
      <c r="F7" s="23">
        <v>4</v>
      </c>
      <c r="G7" s="23">
        <v>0</v>
      </c>
      <c r="H7" s="23" t="s">
        <v>96</v>
      </c>
      <c r="I7" s="23" t="s">
        <v>97</v>
      </c>
      <c r="J7" s="23" t="s">
        <v>98</v>
      </c>
      <c r="K7" s="23" t="s">
        <v>99</v>
      </c>
      <c r="L7" s="23" t="s">
        <v>100</v>
      </c>
      <c r="M7" s="23" t="s">
        <v>101</v>
      </c>
      <c r="N7" s="24" t="s">
        <v>102</v>
      </c>
      <c r="O7" s="24">
        <v>48.12</v>
      </c>
      <c r="P7" s="24">
        <v>17.11</v>
      </c>
      <c r="Q7" s="24">
        <v>100</v>
      </c>
      <c r="R7" s="24">
        <v>2013</v>
      </c>
      <c r="S7" s="24">
        <v>73068</v>
      </c>
      <c r="T7" s="24">
        <v>240.27</v>
      </c>
      <c r="U7" s="24">
        <v>304.11</v>
      </c>
      <c r="V7" s="24">
        <v>12422</v>
      </c>
      <c r="W7" s="24">
        <v>5.33</v>
      </c>
      <c r="X7" s="24">
        <v>2330.58</v>
      </c>
      <c r="Y7" s="24" t="s">
        <v>102</v>
      </c>
      <c r="Z7" s="24">
        <v>110.47</v>
      </c>
      <c r="AA7" s="24">
        <v>102.22</v>
      </c>
      <c r="AB7" s="24">
        <v>101.88</v>
      </c>
      <c r="AC7" s="24">
        <v>103.27</v>
      </c>
      <c r="AD7" s="24" t="s">
        <v>102</v>
      </c>
      <c r="AE7" s="24">
        <v>105.78</v>
      </c>
      <c r="AF7" s="24">
        <v>106.09</v>
      </c>
      <c r="AG7" s="24">
        <v>106.44</v>
      </c>
      <c r="AH7" s="24">
        <v>107.11</v>
      </c>
      <c r="AI7" s="24">
        <v>105.09</v>
      </c>
      <c r="AJ7" s="24" t="s">
        <v>102</v>
      </c>
      <c r="AK7" s="24">
        <v>298.14999999999998</v>
      </c>
      <c r="AL7" s="24">
        <v>290.62</v>
      </c>
      <c r="AM7" s="24">
        <v>274.07</v>
      </c>
      <c r="AN7" s="24">
        <v>256.74</v>
      </c>
      <c r="AO7" s="24" t="s">
        <v>102</v>
      </c>
      <c r="AP7" s="24">
        <v>63.96</v>
      </c>
      <c r="AQ7" s="24">
        <v>69.42</v>
      </c>
      <c r="AR7" s="24">
        <v>72.86</v>
      </c>
      <c r="AS7" s="24">
        <v>69.540000000000006</v>
      </c>
      <c r="AT7" s="24">
        <v>65.73</v>
      </c>
      <c r="AU7" s="24" t="s">
        <v>102</v>
      </c>
      <c r="AV7" s="24">
        <v>40.06</v>
      </c>
      <c r="AW7" s="24">
        <v>45.16</v>
      </c>
      <c r="AX7" s="24">
        <v>45.73</v>
      </c>
      <c r="AY7" s="24">
        <v>41.7</v>
      </c>
      <c r="AZ7" s="24" t="s">
        <v>102</v>
      </c>
      <c r="BA7" s="24">
        <v>44.24</v>
      </c>
      <c r="BB7" s="24">
        <v>43.07</v>
      </c>
      <c r="BC7" s="24">
        <v>45.42</v>
      </c>
      <c r="BD7" s="24">
        <v>50.63</v>
      </c>
      <c r="BE7" s="24">
        <v>48.91</v>
      </c>
      <c r="BF7" s="24" t="s">
        <v>102</v>
      </c>
      <c r="BG7" s="24">
        <v>1286.73</v>
      </c>
      <c r="BH7" s="24">
        <v>1534.77</v>
      </c>
      <c r="BI7" s="24">
        <v>1869.76</v>
      </c>
      <c r="BJ7" s="24">
        <v>1715.55</v>
      </c>
      <c r="BK7" s="24" t="s">
        <v>102</v>
      </c>
      <c r="BL7" s="24">
        <v>1258.43</v>
      </c>
      <c r="BM7" s="24">
        <v>1163.75</v>
      </c>
      <c r="BN7" s="24">
        <v>1195.47</v>
      </c>
      <c r="BO7" s="24">
        <v>1168.69</v>
      </c>
      <c r="BP7" s="24">
        <v>1156.82</v>
      </c>
      <c r="BQ7" s="24" t="s">
        <v>102</v>
      </c>
      <c r="BR7" s="24">
        <v>65.650000000000006</v>
      </c>
      <c r="BS7" s="24">
        <v>65.27</v>
      </c>
      <c r="BT7" s="24">
        <v>65.45</v>
      </c>
      <c r="BU7" s="24">
        <v>65.099999999999994</v>
      </c>
      <c r="BV7" s="24" t="s">
        <v>102</v>
      </c>
      <c r="BW7" s="24">
        <v>73.36</v>
      </c>
      <c r="BX7" s="24">
        <v>72.599999999999994</v>
      </c>
      <c r="BY7" s="24">
        <v>69.430000000000007</v>
      </c>
      <c r="BZ7" s="24">
        <v>70.709999999999994</v>
      </c>
      <c r="CA7" s="24">
        <v>75.33</v>
      </c>
      <c r="CB7" s="24" t="s">
        <v>102</v>
      </c>
      <c r="CC7" s="24">
        <v>150</v>
      </c>
      <c r="CD7" s="24">
        <v>150</v>
      </c>
      <c r="CE7" s="24">
        <v>150</v>
      </c>
      <c r="CF7" s="24">
        <v>150</v>
      </c>
      <c r="CG7" s="24" t="s">
        <v>102</v>
      </c>
      <c r="CH7" s="24">
        <v>224.88</v>
      </c>
      <c r="CI7" s="24">
        <v>228.64</v>
      </c>
      <c r="CJ7" s="24">
        <v>239.46</v>
      </c>
      <c r="CK7" s="24">
        <v>233.15</v>
      </c>
      <c r="CL7" s="24">
        <v>215.73</v>
      </c>
      <c r="CM7" s="24" t="s">
        <v>102</v>
      </c>
      <c r="CN7" s="24">
        <v>65.45</v>
      </c>
      <c r="CO7" s="24">
        <v>65.16</v>
      </c>
      <c r="CP7" s="24">
        <v>68.459999999999994</v>
      </c>
      <c r="CQ7" s="24">
        <v>68.959999999999994</v>
      </c>
      <c r="CR7" s="24" t="s">
        <v>102</v>
      </c>
      <c r="CS7" s="24">
        <v>42.4</v>
      </c>
      <c r="CT7" s="24">
        <v>42.28</v>
      </c>
      <c r="CU7" s="24">
        <v>41.06</v>
      </c>
      <c r="CV7" s="24">
        <v>42.09</v>
      </c>
      <c r="CW7" s="24">
        <v>43.28</v>
      </c>
      <c r="CX7" s="24" t="s">
        <v>102</v>
      </c>
      <c r="CY7" s="24">
        <v>75.98</v>
      </c>
      <c r="CZ7" s="24">
        <v>76.290000000000006</v>
      </c>
      <c r="DA7" s="24">
        <v>75.959999999999994</v>
      </c>
      <c r="DB7" s="24">
        <v>77.13</v>
      </c>
      <c r="DC7" s="24" t="s">
        <v>102</v>
      </c>
      <c r="DD7" s="24">
        <v>84.19</v>
      </c>
      <c r="DE7" s="24">
        <v>84.34</v>
      </c>
      <c r="DF7" s="24">
        <v>84.34</v>
      </c>
      <c r="DG7" s="24">
        <v>84.73</v>
      </c>
      <c r="DH7" s="24">
        <v>86.21</v>
      </c>
      <c r="DI7" s="24" t="s">
        <v>102</v>
      </c>
      <c r="DJ7" s="24">
        <v>3</v>
      </c>
      <c r="DK7" s="24">
        <v>5.87</v>
      </c>
      <c r="DL7" s="24">
        <v>8.51</v>
      </c>
      <c r="DM7" s="24">
        <v>11.11</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v>
      </c>
      <c r="EH7" s="24">
        <v>0</v>
      </c>
      <c r="EI7" s="24">
        <v>0</v>
      </c>
      <c r="EJ7" s="24" t="s">
        <v>102</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2025-02-03T08:08:40Z</cp:lastPrinted>
  <dcterms:created xsi:type="dcterms:W3CDTF">2025-01-24T07:10:18Z</dcterms:created>
  <dcterms:modified xsi:type="dcterms:W3CDTF">2025-02-27T06:41:31Z</dcterms:modified>
  <cp:category/>
</cp:coreProperties>
</file>