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6_公表\46_174_000_下水道事業_特定環境保全公共下水道\"/>
    </mc:Choice>
  </mc:AlternateContent>
  <xr:revisionPtr revIDLastSave="0" documentId="13_ncr:1_{A0FDFFE2-B57B-4102-8B87-14284090DD18}" xr6:coauthVersionLast="47" xr6:coauthVersionMax="47" xr10:uidLastSave="{00000000-0000-0000-0000-000000000000}"/>
  <workbookProtection workbookAlgorithmName="SHA-512" workbookHashValue="vB6Vsc7iMYluE5kd/PP5OsNoR+O3oR1ZujmXkNJ1Uhburu7XhCgqHB4KIsqzfOcOjgMPFgAaHRK5LvyMMOmLRA==" workbookSaltValue="BZQ66S4gDngFnw+OnrA1SA=="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I85" i="4"/>
  <c r="AT10" i="4"/>
  <c r="AL10" i="4"/>
  <c r="AL8" i="4"/>
  <c r="P8" i="4"/>
</calcChain>
</file>

<file path=xl/sharedStrings.xml><?xml version="1.0" encoding="utf-8"?>
<sst xmlns="http://schemas.openxmlformats.org/spreadsheetml/2006/main" count="299" uniqueCount="114">
  <si>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</si>
  <si>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</si>
  <si>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</si>
  <si>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</si>
  <si>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</si>
  <si>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</si>
  <si>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</si>
  <si>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</si>
  <si>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</si>
  <si>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</si>
  <si>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</si>
  <si>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</si>
  <si>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</si>
  <si>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</si>
  <si>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</si>
  <si>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</si>
  <si>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</si>
  <si>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</si>
  <si>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</si>
  <si>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</si>
  <si>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</si>
  <si>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</si>
  <si>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</si>
  <si>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</si>
  <si>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</si>
  <si>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</si>
  <si>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</si>
  <si>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</si>
  <si>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</si>
  <si>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</si>
  <si>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</si>
  <si>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</si>
  <si>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</si>
  <si>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</si>
  <si>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</si>
  <si>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</si>
  <si>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</si>
  <si>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</si>
  <si>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</si>
  <si>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</si>
  <si>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</si>
  <si>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</si>
  <si>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</si>
  <si>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</si>
  <si>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</si>
  <si>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</si>
  <si>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</si>
  <si>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</si>
  <si>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</si>
  <si>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</si>
  <si>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</si>
  <si>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</si>
  <si>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</si>
  <si>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</si>
  <si>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</si>
  <si>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</si>
  <si>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</si>
  <si>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</si>
  <si>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</si>
  <si>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</si>
  <si>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</si>
  <si>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</si>
  <si>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</si>
  <si>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</si>
  <si>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</si>
  <si>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</si>
  <si>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</si>
  <si>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</si>
  <si>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</si>
  <si>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</si>
  <si>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</si>
  <si>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</si>
  <si>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</si>
  <si>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</si>
  <si>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</si>
  <si>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</si>
  <si>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</si>
  <si>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</si>
  <si>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</si>
  <si>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</si>
  <si>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</si>
  <si>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</si>
  <si>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</si>
  <si>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</si>
  <si>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</si>
  <si>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</si>
  <si>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</si>
  <si>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</si>
  <si>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</si>
  <si>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</si>
  <si>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</si>
  <si>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</si>
  <si>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</si>
  <si>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</si>
  <si>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</si>
  <si>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榛東村</t>
  </si>
  <si>
    <t>法適用</t>
  </si>
  <si>
    <t>下水道事業</t>
  </si>
  <si>
    <t>特定環境保全公共下水道</t>
  </si>
  <si>
    <t>D2</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</si>
  <si>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</si>
  <si>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</si>
  <si>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</si>
  <si>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</si>
  <si>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</si>
  <si>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</si>
  <si>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</si>
  <si>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</si>
  <si>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</si>
  <si>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</si>
  <si>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</si>
  <si>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今後、人口減少などにより使用料収入も横ばいまたは減少するが、物価高騰等により維持管理費は増加していくと思われ、ますます負担が増大すると思われる。
　適正な使用料の水準について検討し、料金改定も視野にいれながら、維持管理費の削減に努め経営の健全化を図っていきたい。</t>
    <rPh sb="63" eb="65">
      <t>ゾウダイ</t>
    </rPh>
    <rPh sb="68" eb="69">
      <t>オモ</t>
    </rPh>
    <phoneticPr fontId="4"/>
  </si>
  <si>
    <t>　令和４年度とほぼ変わらない状況である。また、耐用年数を超えたり、早急な老朽化対策が必要な管渠等はなく、現在のところ大きな更新工事等は行っていない。公営企業に移行し、数値化され２年目ということもあるが、安定した事業を継続していくには老朽化対策の工事費を積立していくなど、財源確保の取り組みが必要である。</t>
    <rPh sb="145" eb="147">
      <t>ヒツヨウ</t>
    </rPh>
    <phoneticPr fontId="4"/>
  </si>
  <si>
    <t>①経常収支比率
　類似団体を上回り、かつ100％を上回っているが、一般会計からの補助金に依存している。使用料の確保と維持管理費の削減等により、収支の健全化を図る必要がある。
③流動比率
　類似団体を上回り、令和４年度に比べ約59ポイント上がっている。流動資産の増によるものだが、一般会計からの補助金の歳入によるところが大きいと思われる。
④企業債残高対事業規模比率
　類似団体と比較し高い状況である。管渠整備は概ね完了しており、今後は減少していくと思われる。
⑤経費回収率
　類似団体と同じレベルであるが、100％を下回っており、令和４年度に比べ31ポイント下がっている。光熱費等の価格高騰により汚水処理費が上がったためと思われる。適正な使用料の水準について検討が必要である。
⑥汚水処理原価
　類似団体より下回っており、今後も経費削減に努めていく。
⑦施設使用率
　県営の県央水質浄化センターで処理しているため数値なし。
⑧水洗化率
　類似団体を上回っているが、引き続き接続率の向上に向けた取組が必要である。</t>
    <rPh sb="1" eb="3">
      <t>ケイジョウ</t>
    </rPh>
    <rPh sb="3" eb="5">
      <t>シュウシ</t>
    </rPh>
    <rPh sb="5" eb="7">
      <t>ヒリツ</t>
    </rPh>
    <rPh sb="9" eb="11">
      <t>ルイジ</t>
    </rPh>
    <rPh sb="11" eb="13">
      <t>ダンタイ</t>
    </rPh>
    <rPh sb="14" eb="16">
      <t>ウワマワ</t>
    </rPh>
    <rPh sb="25" eb="27">
      <t>ウワマワ</t>
    </rPh>
    <rPh sb="33" eb="37">
      <t>イッパンカイケイ</t>
    </rPh>
    <rPh sb="40" eb="43">
      <t>ホジョキン</t>
    </rPh>
    <rPh sb="44" eb="46">
      <t>イゾン</t>
    </rPh>
    <rPh sb="51" eb="54">
      <t>シヨウリョウ</t>
    </rPh>
    <rPh sb="55" eb="57">
      <t>カクホ</t>
    </rPh>
    <rPh sb="58" eb="60">
      <t>イジ</t>
    </rPh>
    <rPh sb="60" eb="62">
      <t>カンリ</t>
    </rPh>
    <rPh sb="62" eb="63">
      <t>ヒ</t>
    </rPh>
    <rPh sb="64" eb="66">
      <t>サクゲン</t>
    </rPh>
    <rPh sb="66" eb="67">
      <t>ナド</t>
    </rPh>
    <rPh sb="71" eb="73">
      <t>シュウシ</t>
    </rPh>
    <rPh sb="74" eb="76">
      <t>ケンゼン</t>
    </rPh>
    <rPh sb="76" eb="77">
      <t>カ</t>
    </rPh>
    <rPh sb="78" eb="79">
      <t>ハカ</t>
    </rPh>
    <rPh sb="80" eb="82">
      <t>ヒツヨウ</t>
    </rPh>
    <rPh sb="88" eb="90">
      <t>リュウドウ</t>
    </rPh>
    <rPh sb="90" eb="92">
      <t>ヒリツ</t>
    </rPh>
    <rPh sb="94" eb="96">
      <t>ルイジ</t>
    </rPh>
    <rPh sb="96" eb="98">
      <t>ダンタイ</t>
    </rPh>
    <rPh sb="99" eb="101">
      <t>ウワマワ</t>
    </rPh>
    <rPh sb="103" eb="105">
      <t>レイワ</t>
    </rPh>
    <rPh sb="106" eb="108">
      <t>ネンド</t>
    </rPh>
    <rPh sb="109" eb="110">
      <t>クラ</t>
    </rPh>
    <rPh sb="111" eb="112">
      <t>ヤク</t>
    </rPh>
    <rPh sb="118" eb="119">
      <t>ア</t>
    </rPh>
    <rPh sb="210" eb="213">
      <t>キギョウサイ</t>
    </rPh>
    <rPh sb="213" eb="215">
      <t>ザンダカ</t>
    </rPh>
    <rPh sb="215" eb="216">
      <t>タイ</t>
    </rPh>
    <rPh sb="216" eb="218">
      <t>ジギョウ</t>
    </rPh>
    <rPh sb="218" eb="220">
      <t>キボ</t>
    </rPh>
    <rPh sb="220" eb="222">
      <t>ヒリツ</t>
    </rPh>
    <rPh sb="224" eb="228">
      <t>ルイジダンタイ</t>
    </rPh>
    <rPh sb="229" eb="231">
      <t>ヒカク</t>
    </rPh>
    <rPh sb="232" eb="233">
      <t>タカ</t>
    </rPh>
    <rPh sb="234" eb="236">
      <t>ジョウキョウ</t>
    </rPh>
    <rPh sb="240" eb="242">
      <t>カンキョ</t>
    </rPh>
    <rPh sb="242" eb="244">
      <t>セイビ</t>
    </rPh>
    <rPh sb="245" eb="246">
      <t>オオム</t>
    </rPh>
    <rPh sb="247" eb="249">
      <t>カンリョウ</t>
    </rPh>
    <rPh sb="254" eb="256">
      <t>コンゴ</t>
    </rPh>
    <rPh sb="257" eb="259">
      <t>ゲンショウ</t>
    </rPh>
    <rPh sb="271" eb="273">
      <t>ケイヒ</t>
    </rPh>
    <rPh sb="273" eb="276">
      <t>カイシュウリツ</t>
    </rPh>
    <rPh sb="278" eb="280">
      <t>ルイジ</t>
    </rPh>
    <rPh sb="280" eb="282">
      <t>ダンタイ</t>
    </rPh>
    <rPh sb="283" eb="284">
      <t>オナ</t>
    </rPh>
    <rPh sb="338" eb="340">
      <t>ネンド</t>
    </rPh>
    <rPh sb="341" eb="342">
      <t>クラ</t>
    </rPh>
    <rPh sb="349" eb="350">
      <t>サ</t>
    </rPh>
    <rPh sb="358" eb="360">
      <t>テキセイ</t>
    </rPh>
    <rPh sb="361" eb="364">
      <t>シヨウリョウ</t>
    </rPh>
    <rPh sb="380" eb="382">
      <t>オスイ</t>
    </rPh>
    <rPh sb="382" eb="384">
      <t>ショリ</t>
    </rPh>
    <rPh sb="384" eb="386">
      <t>ゲンカ</t>
    </rPh>
    <rPh sb="388" eb="390">
      <t>ルイジ</t>
    </rPh>
    <rPh sb="390" eb="392">
      <t>ダンタイ</t>
    </rPh>
    <rPh sb="394" eb="396">
      <t>シタマワ</t>
    </rPh>
    <rPh sb="401" eb="403">
      <t>コンゴ</t>
    </rPh>
    <rPh sb="404" eb="406">
      <t>ケイヒ</t>
    </rPh>
    <rPh sb="406" eb="408">
      <t>サクゲン</t>
    </rPh>
    <rPh sb="409" eb="410">
      <t>ツト</t>
    </rPh>
    <rPh sb="417" eb="419">
      <t>シセツ</t>
    </rPh>
    <rPh sb="419" eb="422">
      <t>シヨウリツ</t>
    </rPh>
    <rPh sb="424" eb="426">
      <t>ケンエイ</t>
    </rPh>
    <rPh sb="427" eb="429">
      <t>ケンオウ</t>
    </rPh>
    <rPh sb="429" eb="431">
      <t>スイシツ</t>
    </rPh>
    <rPh sb="431" eb="433">
      <t>ジョウカ</t>
    </rPh>
    <rPh sb="438" eb="440">
      <t>ショリ</t>
    </rPh>
    <rPh sb="446" eb="448">
      <t>スウチ</t>
    </rPh>
    <rPh sb="453" eb="455">
      <t>スイセンカリツルイジダンタイウワマワヒツヅセツゾクリツコウジョウムトリクミヒツヨウ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</si>
</sst>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F6D-4D75-B433-A846AD77BF8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0.08</c:v>
                </c:pt>
                <c:pt idx="4">
                  <c:v>0.06</c:v>
                </c:pt>
              </c:numCache>
            </c:numRef>
          </c:val>
          <c:smooth val="0"/>
          <c:extLst>
            <c:ext xmlns:c16="http://schemas.microsoft.com/office/drawing/2014/chart" uri="{C3380CC4-5D6E-409C-BE32-E72D297353CC}">
              <c16:uniqueId val="{00000001-1F6D-4D75-B433-A846AD77BF8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83-48FD-BA22-28549B70EEA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41.06</c:v>
                </c:pt>
                <c:pt idx="4">
                  <c:v>42.09</c:v>
                </c:pt>
              </c:numCache>
            </c:numRef>
          </c:val>
          <c:smooth val="0"/>
          <c:extLst>
            <c:ext xmlns:c16="http://schemas.microsoft.com/office/drawing/2014/chart" uri="{C3380CC4-5D6E-409C-BE32-E72D297353CC}">
              <c16:uniqueId val="{00000001-6C83-48FD-BA22-28549B70EEA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74.84</c:v>
                </c:pt>
                <c:pt idx="4">
                  <c:v>85.74</c:v>
                </c:pt>
              </c:numCache>
            </c:numRef>
          </c:val>
          <c:extLst>
            <c:ext xmlns:c16="http://schemas.microsoft.com/office/drawing/2014/chart" uri="{C3380CC4-5D6E-409C-BE32-E72D297353CC}">
              <c16:uniqueId val="{00000000-02DD-4206-A2F9-397BD44C7CB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84.34</c:v>
                </c:pt>
                <c:pt idx="4">
                  <c:v>84.73</c:v>
                </c:pt>
              </c:numCache>
            </c:numRef>
          </c:val>
          <c:smooth val="0"/>
          <c:extLst>
            <c:ext xmlns:c16="http://schemas.microsoft.com/office/drawing/2014/chart" uri="{C3380CC4-5D6E-409C-BE32-E72D297353CC}">
              <c16:uniqueId val="{00000001-02DD-4206-A2F9-397BD44C7CB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163.06</c:v>
                </c:pt>
                <c:pt idx="4">
                  <c:v>141.43</c:v>
                </c:pt>
              </c:numCache>
            </c:numRef>
          </c:val>
          <c:extLst>
            <c:ext xmlns:c16="http://schemas.microsoft.com/office/drawing/2014/chart" uri="{C3380CC4-5D6E-409C-BE32-E72D297353CC}">
              <c16:uniqueId val="{00000000-5B8D-4E21-B132-90B05F0C578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106.44</c:v>
                </c:pt>
                <c:pt idx="4">
                  <c:v>107.11</c:v>
                </c:pt>
              </c:numCache>
            </c:numRef>
          </c:val>
          <c:smooth val="0"/>
          <c:extLst>
            <c:ext xmlns:c16="http://schemas.microsoft.com/office/drawing/2014/chart" uri="{C3380CC4-5D6E-409C-BE32-E72D297353CC}">
              <c16:uniqueId val="{00000001-5B8D-4E21-B132-90B05F0C578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30.2</c:v>
                </c:pt>
                <c:pt idx="4">
                  <c:v>31.54</c:v>
                </c:pt>
              </c:numCache>
            </c:numRef>
          </c:val>
          <c:extLst>
            <c:ext xmlns:c16="http://schemas.microsoft.com/office/drawing/2014/chart" uri="{C3380CC4-5D6E-409C-BE32-E72D297353CC}">
              <c16:uniqueId val="{00000000-5DE2-415B-ABF3-A5052D3E307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24.8</c:v>
                </c:pt>
                <c:pt idx="4">
                  <c:v>26.77</c:v>
                </c:pt>
              </c:numCache>
            </c:numRef>
          </c:val>
          <c:smooth val="0"/>
          <c:extLst>
            <c:ext xmlns:c16="http://schemas.microsoft.com/office/drawing/2014/chart" uri="{C3380CC4-5D6E-409C-BE32-E72D297353CC}">
              <c16:uniqueId val="{00000001-5DE2-415B-ABF3-A5052D3E307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C1E-4870-841A-802D453D9D3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0.02</c:v>
                </c:pt>
                <c:pt idx="4">
                  <c:v>7.0000000000000007E-2</c:v>
                </c:pt>
              </c:numCache>
            </c:numRef>
          </c:val>
          <c:smooth val="0"/>
          <c:extLst>
            <c:ext xmlns:c16="http://schemas.microsoft.com/office/drawing/2014/chart" uri="{C3380CC4-5D6E-409C-BE32-E72D297353CC}">
              <c16:uniqueId val="{00000001-6C1E-4870-841A-802D453D9D3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8F4-401A-A84D-377701C10FB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72.86</c:v>
                </c:pt>
                <c:pt idx="4">
                  <c:v>69.540000000000006</c:v>
                </c:pt>
              </c:numCache>
            </c:numRef>
          </c:val>
          <c:smooth val="0"/>
          <c:extLst>
            <c:ext xmlns:c16="http://schemas.microsoft.com/office/drawing/2014/chart" uri="{C3380CC4-5D6E-409C-BE32-E72D297353CC}">
              <c16:uniqueId val="{00000001-68F4-401A-A84D-377701C10FB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67.09</c:v>
                </c:pt>
                <c:pt idx="4">
                  <c:v>126.06</c:v>
                </c:pt>
              </c:numCache>
            </c:numRef>
          </c:val>
          <c:extLst>
            <c:ext xmlns:c16="http://schemas.microsoft.com/office/drawing/2014/chart" uri="{C3380CC4-5D6E-409C-BE32-E72D297353CC}">
              <c16:uniqueId val="{00000000-3EE0-486D-84A8-BFA3F4AC83D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45.42</c:v>
                </c:pt>
                <c:pt idx="4">
                  <c:v>50.63</c:v>
                </c:pt>
              </c:numCache>
            </c:numRef>
          </c:val>
          <c:smooth val="0"/>
          <c:extLst>
            <c:ext xmlns:c16="http://schemas.microsoft.com/office/drawing/2014/chart" uri="{C3380CC4-5D6E-409C-BE32-E72D297353CC}">
              <c16:uniqueId val="{00000001-3EE0-486D-84A8-BFA3F4AC83D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3415.03</c:v>
                </c:pt>
                <c:pt idx="4">
                  <c:v>1481.13</c:v>
                </c:pt>
              </c:numCache>
            </c:numRef>
          </c:val>
          <c:extLst>
            <c:ext xmlns:c16="http://schemas.microsoft.com/office/drawing/2014/chart" uri="{C3380CC4-5D6E-409C-BE32-E72D297353CC}">
              <c16:uniqueId val="{00000000-8302-4CFF-B0A6-6B29185E574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1195.47</c:v>
                </c:pt>
                <c:pt idx="4">
                  <c:v>1168.69</c:v>
                </c:pt>
              </c:numCache>
            </c:numRef>
          </c:val>
          <c:smooth val="0"/>
          <c:extLst>
            <c:ext xmlns:c16="http://schemas.microsoft.com/office/drawing/2014/chart" uri="{C3380CC4-5D6E-409C-BE32-E72D297353CC}">
              <c16:uniqueId val="{00000001-8302-4CFF-B0A6-6B29185E574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102.72</c:v>
                </c:pt>
                <c:pt idx="4">
                  <c:v>71.819999999999993</c:v>
                </c:pt>
              </c:numCache>
            </c:numRef>
          </c:val>
          <c:extLst>
            <c:ext xmlns:c16="http://schemas.microsoft.com/office/drawing/2014/chart" uri="{C3380CC4-5D6E-409C-BE32-E72D297353CC}">
              <c16:uniqueId val="{00000000-C3A8-46CF-B33C-E63E53698A5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69.430000000000007</c:v>
                </c:pt>
                <c:pt idx="4">
                  <c:v>70.709999999999994</c:v>
                </c:pt>
              </c:numCache>
            </c:numRef>
          </c:val>
          <c:smooth val="0"/>
          <c:extLst>
            <c:ext xmlns:c16="http://schemas.microsoft.com/office/drawing/2014/chart" uri="{C3380CC4-5D6E-409C-BE32-E72D297353CC}">
              <c16:uniqueId val="{00000001-C3A8-46CF-B33C-E63E53698A5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112.6</c:v>
                </c:pt>
                <c:pt idx="4">
                  <c:v>150</c:v>
                </c:pt>
              </c:numCache>
            </c:numRef>
          </c:val>
          <c:extLst>
            <c:ext xmlns:c16="http://schemas.microsoft.com/office/drawing/2014/chart" uri="{C3380CC4-5D6E-409C-BE32-E72D297353CC}">
              <c16:uniqueId val="{00000000-827C-4EC8-BB07-1AE3DB1E9FD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239.46</c:v>
                </c:pt>
                <c:pt idx="4">
                  <c:v>233.15</c:v>
                </c:pt>
              </c:numCache>
            </c:numRef>
          </c:val>
          <c:smooth val="0"/>
          <c:extLst>
            <c:ext xmlns:c16="http://schemas.microsoft.com/office/drawing/2014/chart" uri="{C3380CC4-5D6E-409C-BE32-E72D297353CC}">
              <c16:uniqueId val="{00000001-827C-4EC8-BB07-1AE3DB1E9FD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群馬県　榛東村</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その他</v>
      </c>
      <c r="AE8" s="40"/>
      <c r="AF8" s="40"/>
      <c r="AG8" s="40"/>
      <c r="AH8" s="40"/>
      <c r="AI8" s="40"/>
      <c r="AJ8" s="40"/>
      <c r="AK8" s="3"/>
      <c r="AL8" s="41">
        <f>データ!S6</f>
        <v>14648</v>
      </c>
      <c r="AM8" s="41"/>
      <c r="AN8" s="41"/>
      <c r="AO8" s="41"/>
      <c r="AP8" s="41"/>
      <c r="AQ8" s="41"/>
      <c r="AR8" s="41"/>
      <c r="AS8" s="41"/>
      <c r="AT8" s="34">
        <f>データ!T6</f>
        <v>27.92</v>
      </c>
      <c r="AU8" s="34"/>
      <c r="AV8" s="34"/>
      <c r="AW8" s="34"/>
      <c r="AX8" s="34"/>
      <c r="AY8" s="34"/>
      <c r="AZ8" s="34"/>
      <c r="BA8" s="34"/>
      <c r="BB8" s="34">
        <f>データ!U6</f>
        <v>524.64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58.46</v>
      </c>
      <c r="J10" s="34"/>
      <c r="K10" s="34"/>
      <c r="L10" s="34"/>
      <c r="M10" s="34"/>
      <c r="N10" s="34"/>
      <c r="O10" s="34"/>
      <c r="P10" s="34">
        <f>データ!P6</f>
        <v>18.600000000000001</v>
      </c>
      <c r="Q10" s="34"/>
      <c r="R10" s="34"/>
      <c r="S10" s="34"/>
      <c r="T10" s="34"/>
      <c r="U10" s="34"/>
      <c r="V10" s="34"/>
      <c r="W10" s="34">
        <f>データ!Q6</f>
        <v>100</v>
      </c>
      <c r="X10" s="34"/>
      <c r="Y10" s="34"/>
      <c r="Z10" s="34"/>
      <c r="AA10" s="34"/>
      <c r="AB10" s="34"/>
      <c r="AC10" s="34"/>
      <c r="AD10" s="41">
        <f>データ!R6</f>
        <v>2200</v>
      </c>
      <c r="AE10" s="41"/>
      <c r="AF10" s="41"/>
      <c r="AG10" s="41"/>
      <c r="AH10" s="41"/>
      <c r="AI10" s="41"/>
      <c r="AJ10" s="41"/>
      <c r="AK10" s="2"/>
      <c r="AL10" s="41">
        <f>データ!V6</f>
        <v>2707</v>
      </c>
      <c r="AM10" s="41"/>
      <c r="AN10" s="41"/>
      <c r="AO10" s="41"/>
      <c r="AP10" s="41"/>
      <c r="AQ10" s="41"/>
      <c r="AR10" s="41"/>
      <c r="AS10" s="41"/>
      <c r="AT10" s="34">
        <f>データ!W6</f>
        <v>0.68</v>
      </c>
      <c r="AU10" s="34"/>
      <c r="AV10" s="34"/>
      <c r="AW10" s="34"/>
      <c r="AX10" s="34"/>
      <c r="AY10" s="34"/>
      <c r="AZ10" s="34"/>
      <c r="BA10" s="34"/>
      <c r="BB10" s="34">
        <f>データ!X6</f>
        <v>3980.88</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113</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112</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111</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x8YAymDSnQclaJgBhky0PclY7Wo9JDqFYgpOSSV5puL66HwGhUkqAFMWPw2FpO4fFvsaLiP1n896AbwJI3OaXA==" saltValue="ETdT4JxWr+RCKQxj2fwFP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103446</v>
      </c>
      <c r="D6" s="19">
        <f t="shared" si="3"/>
        <v>46</v>
      </c>
      <c r="E6" s="19">
        <f t="shared" si="3"/>
        <v>17</v>
      </c>
      <c r="F6" s="19">
        <f t="shared" si="3"/>
        <v>4</v>
      </c>
      <c r="G6" s="19">
        <f t="shared" si="3"/>
        <v>0</v>
      </c>
      <c r="H6" s="19" t="str">
        <f t="shared" si="3"/>
        <v>群馬県　榛東村</v>
      </c>
      <c r="I6" s="19" t="str">
        <f t="shared" si="3"/>
        <v>法適用</v>
      </c>
      <c r="J6" s="19" t="str">
        <f t="shared" si="3"/>
        <v>下水道事業</v>
      </c>
      <c r="K6" s="19" t="str">
        <f t="shared" si="3"/>
        <v>特定環境保全公共下水道</v>
      </c>
      <c r="L6" s="19" t="str">
        <f t="shared" si="3"/>
        <v>D2</v>
      </c>
      <c r="M6" s="19" t="str">
        <f t="shared" si="3"/>
        <v>その他</v>
      </c>
      <c r="N6" s="20" t="str">
        <f t="shared" si="3"/>
        <v>-</v>
      </c>
      <c r="O6" s="20">
        <f t="shared" si="3"/>
        <v>58.46</v>
      </c>
      <c r="P6" s="20">
        <f t="shared" si="3"/>
        <v>18.600000000000001</v>
      </c>
      <c r="Q6" s="20">
        <f t="shared" si="3"/>
        <v>100</v>
      </c>
      <c r="R6" s="20">
        <f t="shared" si="3"/>
        <v>2200</v>
      </c>
      <c r="S6" s="20">
        <f t="shared" si="3"/>
        <v>14648</v>
      </c>
      <c r="T6" s="20">
        <f t="shared" si="3"/>
        <v>27.92</v>
      </c>
      <c r="U6" s="20">
        <f t="shared" si="3"/>
        <v>524.64</v>
      </c>
      <c r="V6" s="20">
        <f t="shared" si="3"/>
        <v>2707</v>
      </c>
      <c r="W6" s="20">
        <f t="shared" si="3"/>
        <v>0.68</v>
      </c>
      <c r="X6" s="20">
        <f t="shared" si="3"/>
        <v>3980.88</v>
      </c>
      <c r="Y6" s="21" t="str">
        <f>IF(Y7="",NA(),Y7)</f>
        <v>-</v>
      </c>
      <c r="Z6" s="21" t="str">
        <f t="shared" ref="Z6:AH6" si="4">IF(Z7="",NA(),Z7)</f>
        <v>-</v>
      </c>
      <c r="AA6" s="21" t="str">
        <f t="shared" si="4"/>
        <v>-</v>
      </c>
      <c r="AB6" s="21">
        <f t="shared" si="4"/>
        <v>163.06</v>
      </c>
      <c r="AC6" s="21">
        <f t="shared" si="4"/>
        <v>141.43</v>
      </c>
      <c r="AD6" s="21" t="str">
        <f t="shared" si="4"/>
        <v>-</v>
      </c>
      <c r="AE6" s="21" t="str">
        <f t="shared" si="4"/>
        <v>-</v>
      </c>
      <c r="AF6" s="21" t="str">
        <f t="shared" si="4"/>
        <v>-</v>
      </c>
      <c r="AG6" s="21">
        <f t="shared" si="4"/>
        <v>106.44</v>
      </c>
      <c r="AH6" s="21">
        <f t="shared" si="4"/>
        <v>107.11</v>
      </c>
      <c r="AI6" s="20" t="str">
        <f>IF(AI7="","",IF(AI7="-","【-】","【"&amp;SUBSTITUTE(TEXT(AI7,"#,##0.00"),"-","△")&amp;"】"))</f>
        <v>【105.09】</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72.86</v>
      </c>
      <c r="AS6" s="21">
        <f t="shared" si="5"/>
        <v>69.540000000000006</v>
      </c>
      <c r="AT6" s="20" t="str">
        <f>IF(AT7="","",IF(AT7="-","【-】","【"&amp;SUBSTITUTE(TEXT(AT7,"#,##0.00"),"-","△")&amp;"】"))</f>
        <v>【65.73】</v>
      </c>
      <c r="AU6" s="21" t="str">
        <f>IF(AU7="",NA(),AU7)</f>
        <v>-</v>
      </c>
      <c r="AV6" s="21" t="str">
        <f t="shared" ref="AV6:BD6" si="6">IF(AV7="",NA(),AV7)</f>
        <v>-</v>
      </c>
      <c r="AW6" s="21" t="str">
        <f t="shared" si="6"/>
        <v>-</v>
      </c>
      <c r="AX6" s="21">
        <f t="shared" si="6"/>
        <v>67.09</v>
      </c>
      <c r="AY6" s="21">
        <f t="shared" si="6"/>
        <v>126.06</v>
      </c>
      <c r="AZ6" s="21" t="str">
        <f t="shared" si="6"/>
        <v>-</v>
      </c>
      <c r="BA6" s="21" t="str">
        <f t="shared" si="6"/>
        <v>-</v>
      </c>
      <c r="BB6" s="21" t="str">
        <f t="shared" si="6"/>
        <v>-</v>
      </c>
      <c r="BC6" s="21">
        <f t="shared" si="6"/>
        <v>45.42</v>
      </c>
      <c r="BD6" s="21">
        <f t="shared" si="6"/>
        <v>50.63</v>
      </c>
      <c r="BE6" s="20" t="str">
        <f>IF(BE7="","",IF(BE7="-","【-】","【"&amp;SUBSTITUTE(TEXT(BE7,"#,##0.00"),"-","△")&amp;"】"))</f>
        <v>【48.91】</v>
      </c>
      <c r="BF6" s="21" t="str">
        <f>IF(BF7="",NA(),BF7)</f>
        <v>-</v>
      </c>
      <c r="BG6" s="21" t="str">
        <f t="shared" ref="BG6:BO6" si="7">IF(BG7="",NA(),BG7)</f>
        <v>-</v>
      </c>
      <c r="BH6" s="21" t="str">
        <f t="shared" si="7"/>
        <v>-</v>
      </c>
      <c r="BI6" s="21">
        <f t="shared" si="7"/>
        <v>3415.03</v>
      </c>
      <c r="BJ6" s="21">
        <f t="shared" si="7"/>
        <v>1481.13</v>
      </c>
      <c r="BK6" s="21" t="str">
        <f t="shared" si="7"/>
        <v>-</v>
      </c>
      <c r="BL6" s="21" t="str">
        <f t="shared" si="7"/>
        <v>-</v>
      </c>
      <c r="BM6" s="21" t="str">
        <f t="shared" si="7"/>
        <v>-</v>
      </c>
      <c r="BN6" s="21">
        <f t="shared" si="7"/>
        <v>1195.47</v>
      </c>
      <c r="BO6" s="21">
        <f t="shared" si="7"/>
        <v>1168.69</v>
      </c>
      <c r="BP6" s="20" t="str">
        <f>IF(BP7="","",IF(BP7="-","【-】","【"&amp;SUBSTITUTE(TEXT(BP7,"#,##0.00"),"-","△")&amp;"】"))</f>
        <v>【1,156.82】</v>
      </c>
      <c r="BQ6" s="21" t="str">
        <f>IF(BQ7="",NA(),BQ7)</f>
        <v>-</v>
      </c>
      <c r="BR6" s="21" t="str">
        <f t="shared" ref="BR6:BZ6" si="8">IF(BR7="",NA(),BR7)</f>
        <v>-</v>
      </c>
      <c r="BS6" s="21" t="str">
        <f t="shared" si="8"/>
        <v>-</v>
      </c>
      <c r="BT6" s="21">
        <f t="shared" si="8"/>
        <v>102.72</v>
      </c>
      <c r="BU6" s="21">
        <f t="shared" si="8"/>
        <v>71.819999999999993</v>
      </c>
      <c r="BV6" s="21" t="str">
        <f t="shared" si="8"/>
        <v>-</v>
      </c>
      <c r="BW6" s="21" t="str">
        <f t="shared" si="8"/>
        <v>-</v>
      </c>
      <c r="BX6" s="21" t="str">
        <f t="shared" si="8"/>
        <v>-</v>
      </c>
      <c r="BY6" s="21">
        <f t="shared" si="8"/>
        <v>69.430000000000007</v>
      </c>
      <c r="BZ6" s="21">
        <f t="shared" si="8"/>
        <v>70.709999999999994</v>
      </c>
      <c r="CA6" s="20" t="str">
        <f>IF(CA7="","",IF(CA7="-","【-】","【"&amp;SUBSTITUTE(TEXT(CA7,"#,##0.00"),"-","△")&amp;"】"))</f>
        <v>【75.33】</v>
      </c>
      <c r="CB6" s="21" t="str">
        <f>IF(CB7="",NA(),CB7)</f>
        <v>-</v>
      </c>
      <c r="CC6" s="21" t="str">
        <f t="shared" ref="CC6:CK6" si="9">IF(CC7="",NA(),CC7)</f>
        <v>-</v>
      </c>
      <c r="CD6" s="21" t="str">
        <f t="shared" si="9"/>
        <v>-</v>
      </c>
      <c r="CE6" s="21">
        <f t="shared" si="9"/>
        <v>112.6</v>
      </c>
      <c r="CF6" s="21">
        <f t="shared" si="9"/>
        <v>150</v>
      </c>
      <c r="CG6" s="21" t="str">
        <f t="shared" si="9"/>
        <v>-</v>
      </c>
      <c r="CH6" s="21" t="str">
        <f t="shared" si="9"/>
        <v>-</v>
      </c>
      <c r="CI6" s="21" t="str">
        <f t="shared" si="9"/>
        <v>-</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41.06</v>
      </c>
      <c r="CV6" s="21">
        <f t="shared" si="10"/>
        <v>42.09</v>
      </c>
      <c r="CW6" s="20" t="str">
        <f>IF(CW7="","",IF(CW7="-","【-】","【"&amp;SUBSTITUTE(TEXT(CW7,"#,##0.00"),"-","△")&amp;"】"))</f>
        <v>【43.28】</v>
      </c>
      <c r="CX6" s="21" t="str">
        <f>IF(CX7="",NA(),CX7)</f>
        <v>-</v>
      </c>
      <c r="CY6" s="21" t="str">
        <f t="shared" ref="CY6:DG6" si="11">IF(CY7="",NA(),CY7)</f>
        <v>-</v>
      </c>
      <c r="CZ6" s="21" t="str">
        <f t="shared" si="11"/>
        <v>-</v>
      </c>
      <c r="DA6" s="21">
        <f t="shared" si="11"/>
        <v>74.84</v>
      </c>
      <c r="DB6" s="21">
        <f t="shared" si="11"/>
        <v>85.74</v>
      </c>
      <c r="DC6" s="21" t="str">
        <f t="shared" si="11"/>
        <v>-</v>
      </c>
      <c r="DD6" s="21" t="str">
        <f t="shared" si="11"/>
        <v>-</v>
      </c>
      <c r="DE6" s="21" t="str">
        <f t="shared" si="11"/>
        <v>-</v>
      </c>
      <c r="DF6" s="21">
        <f t="shared" si="11"/>
        <v>84.34</v>
      </c>
      <c r="DG6" s="21">
        <f t="shared" si="11"/>
        <v>84.73</v>
      </c>
      <c r="DH6" s="20" t="str">
        <f>IF(DH7="","",IF(DH7="-","【-】","【"&amp;SUBSTITUTE(TEXT(DH7,"#,##0.00"),"-","△")&amp;"】"))</f>
        <v>【86.21】</v>
      </c>
      <c r="DI6" s="21" t="str">
        <f>IF(DI7="",NA(),DI7)</f>
        <v>-</v>
      </c>
      <c r="DJ6" s="21" t="str">
        <f t="shared" ref="DJ6:DR6" si="12">IF(DJ7="",NA(),DJ7)</f>
        <v>-</v>
      </c>
      <c r="DK6" s="21" t="str">
        <f t="shared" si="12"/>
        <v>-</v>
      </c>
      <c r="DL6" s="21">
        <f t="shared" si="12"/>
        <v>30.2</v>
      </c>
      <c r="DM6" s="21">
        <f t="shared" si="12"/>
        <v>31.54</v>
      </c>
      <c r="DN6" s="21" t="str">
        <f t="shared" si="12"/>
        <v>-</v>
      </c>
      <c r="DO6" s="21" t="str">
        <f t="shared" si="12"/>
        <v>-</v>
      </c>
      <c r="DP6" s="21" t="str">
        <f t="shared" si="12"/>
        <v>-</v>
      </c>
      <c r="DQ6" s="21">
        <f t="shared" si="12"/>
        <v>24.8</v>
      </c>
      <c r="DR6" s="21">
        <f t="shared" si="12"/>
        <v>26.77</v>
      </c>
      <c r="DS6" s="20" t="str">
        <f>IF(DS7="","",IF(DS7="-","【-】","【"&amp;SUBSTITUTE(TEXT(DS7,"#,##0.00"),"-","△")&amp;"】"))</f>
        <v>【29.62】</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0.02</v>
      </c>
      <c r="EC6" s="21">
        <f t="shared" si="13"/>
        <v>7.0000000000000007E-2</v>
      </c>
      <c r="ED6" s="20" t="str">
        <f>IF(ED7="","",IF(ED7="-","【-】","【"&amp;SUBSTITUTE(TEXT(ED7,"#,##0.00"),"-","△")&amp;"】"))</f>
        <v>【0.09】</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0.08</v>
      </c>
      <c r="EN6" s="21">
        <f t="shared" si="14"/>
        <v>0.06</v>
      </c>
      <c r="EO6" s="20" t="str">
        <f>IF(EO7="","",IF(EO7="-","【-】","【"&amp;SUBSTITUTE(TEXT(EO7,"#,##0.00"),"-","△")&amp;"】"))</f>
        <v>【0.11】</v>
      </c>
    </row>
    <row r="7" spans="1:148" s="22" customFormat="1" x14ac:dyDescent="0.2">
      <c r="A7" s="14"/>
      <c r="B7" s="23">
        <v>2023</v>
      </c>
      <c r="C7" s="23">
        <v>103446</v>
      </c>
      <c r="D7" s="23">
        <v>46</v>
      </c>
      <c r="E7" s="23">
        <v>17</v>
      </c>
      <c r="F7" s="23">
        <v>4</v>
      </c>
      <c r="G7" s="23">
        <v>0</v>
      </c>
      <c r="H7" s="23" t="s">
        <v>95</v>
      </c>
      <c r="I7" s="23" t="s">
        <v>96</v>
      </c>
      <c r="J7" s="23" t="s">
        <v>97</v>
      </c>
      <c r="K7" s="23" t="s">
        <v>98</v>
      </c>
      <c r="L7" s="23" t="s">
        <v>99</v>
      </c>
      <c r="M7" s="23" t="s">
        <v>100</v>
      </c>
      <c r="N7" s="24" t="s">
        <v>101</v>
      </c>
      <c r="O7" s="24">
        <v>58.46</v>
      </c>
      <c r="P7" s="24">
        <v>18.600000000000001</v>
      </c>
      <c r="Q7" s="24">
        <v>100</v>
      </c>
      <c r="R7" s="24">
        <v>2200</v>
      </c>
      <c r="S7" s="24">
        <v>14648</v>
      </c>
      <c r="T7" s="24">
        <v>27.92</v>
      </c>
      <c r="U7" s="24">
        <v>524.64</v>
      </c>
      <c r="V7" s="24">
        <v>2707</v>
      </c>
      <c r="W7" s="24">
        <v>0.68</v>
      </c>
      <c r="X7" s="24">
        <v>3980.88</v>
      </c>
      <c r="Y7" s="24" t="s">
        <v>101</v>
      </c>
      <c r="Z7" s="24" t="s">
        <v>101</v>
      </c>
      <c r="AA7" s="24" t="s">
        <v>101</v>
      </c>
      <c r="AB7" s="24">
        <v>163.06</v>
      </c>
      <c r="AC7" s="24">
        <v>141.43</v>
      </c>
      <c r="AD7" s="24" t="s">
        <v>101</v>
      </c>
      <c r="AE7" s="24" t="s">
        <v>101</v>
      </c>
      <c r="AF7" s="24" t="s">
        <v>101</v>
      </c>
      <c r="AG7" s="24">
        <v>106.44</v>
      </c>
      <c r="AH7" s="24">
        <v>107.11</v>
      </c>
      <c r="AI7" s="24">
        <v>105.09</v>
      </c>
      <c r="AJ7" s="24" t="s">
        <v>101</v>
      </c>
      <c r="AK7" s="24" t="s">
        <v>101</v>
      </c>
      <c r="AL7" s="24" t="s">
        <v>101</v>
      </c>
      <c r="AM7" s="24">
        <v>0</v>
      </c>
      <c r="AN7" s="24">
        <v>0</v>
      </c>
      <c r="AO7" s="24" t="s">
        <v>101</v>
      </c>
      <c r="AP7" s="24" t="s">
        <v>101</v>
      </c>
      <c r="AQ7" s="24" t="s">
        <v>101</v>
      </c>
      <c r="AR7" s="24">
        <v>72.86</v>
      </c>
      <c r="AS7" s="24">
        <v>69.540000000000006</v>
      </c>
      <c r="AT7" s="24">
        <v>65.73</v>
      </c>
      <c r="AU7" s="24" t="s">
        <v>101</v>
      </c>
      <c r="AV7" s="24" t="s">
        <v>101</v>
      </c>
      <c r="AW7" s="24" t="s">
        <v>101</v>
      </c>
      <c r="AX7" s="24">
        <v>67.09</v>
      </c>
      <c r="AY7" s="24">
        <v>126.06</v>
      </c>
      <c r="AZ7" s="24" t="s">
        <v>101</v>
      </c>
      <c r="BA7" s="24" t="s">
        <v>101</v>
      </c>
      <c r="BB7" s="24" t="s">
        <v>101</v>
      </c>
      <c r="BC7" s="24">
        <v>45.42</v>
      </c>
      <c r="BD7" s="24">
        <v>50.63</v>
      </c>
      <c r="BE7" s="24">
        <v>48.91</v>
      </c>
      <c r="BF7" s="24" t="s">
        <v>101</v>
      </c>
      <c r="BG7" s="24" t="s">
        <v>101</v>
      </c>
      <c r="BH7" s="24" t="s">
        <v>101</v>
      </c>
      <c r="BI7" s="24">
        <v>3415.03</v>
      </c>
      <c r="BJ7" s="24">
        <v>1481.13</v>
      </c>
      <c r="BK7" s="24" t="s">
        <v>101</v>
      </c>
      <c r="BL7" s="24" t="s">
        <v>101</v>
      </c>
      <c r="BM7" s="24" t="s">
        <v>101</v>
      </c>
      <c r="BN7" s="24">
        <v>1195.47</v>
      </c>
      <c r="BO7" s="24">
        <v>1168.69</v>
      </c>
      <c r="BP7" s="24">
        <v>1156.82</v>
      </c>
      <c r="BQ7" s="24" t="s">
        <v>101</v>
      </c>
      <c r="BR7" s="24" t="s">
        <v>101</v>
      </c>
      <c r="BS7" s="24" t="s">
        <v>101</v>
      </c>
      <c r="BT7" s="24">
        <v>102.72</v>
      </c>
      <c r="BU7" s="24">
        <v>71.819999999999993</v>
      </c>
      <c r="BV7" s="24" t="s">
        <v>101</v>
      </c>
      <c r="BW7" s="24" t="s">
        <v>101</v>
      </c>
      <c r="BX7" s="24" t="s">
        <v>101</v>
      </c>
      <c r="BY7" s="24">
        <v>69.430000000000007</v>
      </c>
      <c r="BZ7" s="24">
        <v>70.709999999999994</v>
      </c>
      <c r="CA7" s="24">
        <v>75.33</v>
      </c>
      <c r="CB7" s="24" t="s">
        <v>101</v>
      </c>
      <c r="CC7" s="24" t="s">
        <v>101</v>
      </c>
      <c r="CD7" s="24" t="s">
        <v>101</v>
      </c>
      <c r="CE7" s="24">
        <v>112.6</v>
      </c>
      <c r="CF7" s="24">
        <v>150</v>
      </c>
      <c r="CG7" s="24" t="s">
        <v>101</v>
      </c>
      <c r="CH7" s="24" t="s">
        <v>101</v>
      </c>
      <c r="CI7" s="24" t="s">
        <v>101</v>
      </c>
      <c r="CJ7" s="24">
        <v>239.46</v>
      </c>
      <c r="CK7" s="24">
        <v>233.15</v>
      </c>
      <c r="CL7" s="24">
        <v>215.73</v>
      </c>
      <c r="CM7" s="24" t="s">
        <v>101</v>
      </c>
      <c r="CN7" s="24" t="s">
        <v>101</v>
      </c>
      <c r="CO7" s="24" t="s">
        <v>101</v>
      </c>
      <c r="CP7" s="24" t="s">
        <v>101</v>
      </c>
      <c r="CQ7" s="24" t="s">
        <v>101</v>
      </c>
      <c r="CR7" s="24" t="s">
        <v>101</v>
      </c>
      <c r="CS7" s="24" t="s">
        <v>101</v>
      </c>
      <c r="CT7" s="24" t="s">
        <v>101</v>
      </c>
      <c r="CU7" s="24">
        <v>41.06</v>
      </c>
      <c r="CV7" s="24">
        <v>42.09</v>
      </c>
      <c r="CW7" s="24">
        <v>43.28</v>
      </c>
      <c r="CX7" s="24" t="s">
        <v>101</v>
      </c>
      <c r="CY7" s="24" t="s">
        <v>101</v>
      </c>
      <c r="CZ7" s="24" t="s">
        <v>101</v>
      </c>
      <c r="DA7" s="24">
        <v>74.84</v>
      </c>
      <c r="DB7" s="24">
        <v>85.74</v>
      </c>
      <c r="DC7" s="24" t="s">
        <v>101</v>
      </c>
      <c r="DD7" s="24" t="s">
        <v>101</v>
      </c>
      <c r="DE7" s="24" t="s">
        <v>101</v>
      </c>
      <c r="DF7" s="24">
        <v>84.34</v>
      </c>
      <c r="DG7" s="24">
        <v>84.73</v>
      </c>
      <c r="DH7" s="24">
        <v>86.21</v>
      </c>
      <c r="DI7" s="24" t="s">
        <v>101</v>
      </c>
      <c r="DJ7" s="24" t="s">
        <v>101</v>
      </c>
      <c r="DK7" s="24" t="s">
        <v>101</v>
      </c>
      <c r="DL7" s="24">
        <v>30.2</v>
      </c>
      <c r="DM7" s="24">
        <v>31.54</v>
      </c>
      <c r="DN7" s="24" t="s">
        <v>101</v>
      </c>
      <c r="DO7" s="24" t="s">
        <v>101</v>
      </c>
      <c r="DP7" s="24" t="s">
        <v>101</v>
      </c>
      <c r="DQ7" s="24">
        <v>24.8</v>
      </c>
      <c r="DR7" s="24">
        <v>26.77</v>
      </c>
      <c r="DS7" s="24">
        <v>29.62</v>
      </c>
      <c r="DT7" s="24" t="s">
        <v>101</v>
      </c>
      <c r="DU7" s="24" t="s">
        <v>101</v>
      </c>
      <c r="DV7" s="24" t="s">
        <v>101</v>
      </c>
      <c r="DW7" s="24">
        <v>0</v>
      </c>
      <c r="DX7" s="24">
        <v>0</v>
      </c>
      <c r="DY7" s="24" t="s">
        <v>101</v>
      </c>
      <c r="DZ7" s="24" t="s">
        <v>101</v>
      </c>
      <c r="EA7" s="24" t="s">
        <v>101</v>
      </c>
      <c r="EB7" s="24">
        <v>0.02</v>
      </c>
      <c r="EC7" s="24">
        <v>7.0000000000000007E-2</v>
      </c>
      <c r="ED7" s="24">
        <v>0.09</v>
      </c>
      <c r="EE7" s="24" t="s">
        <v>101</v>
      </c>
      <c r="EF7" s="24" t="s">
        <v>101</v>
      </c>
      <c r="EG7" s="24" t="s">
        <v>101</v>
      </c>
      <c r="EH7" s="24">
        <v>0</v>
      </c>
      <c r="EI7" s="24">
        <v>0</v>
      </c>
      <c r="EJ7" s="24" t="s">
        <v>101</v>
      </c>
      <c r="EK7" s="24" t="s">
        <v>101</v>
      </c>
      <c r="EL7" s="24" t="s">
        <v>101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2025-01-24T07:10:19Z</dcterms:created>
  <dcterms:modified xsi:type="dcterms:W3CDTF">2025-02-28T01:33:12Z</dcterms:modified>
  <cp:category/>
</cp:coreProperties>
</file>