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EA5A89AD-5AAE-43C4-BC78-3DBF3BDD5134}" xr6:coauthVersionLast="47" xr6:coauthVersionMax="47" xr10:uidLastSave="{00000000-0000-0000-0000-000000000000}"/>
  <workbookProtection workbookAlgorithmName="SHA-512" workbookHashValue="OU1NJufq588/RQOGwIWfAkeZJXaILcTXQ8qMmZn2Nww9lkJ3Vdvpk8pvIdqERhqvpB1bcw3TS/WMKzp41NxYDw==" workbookSaltValue="dhGjwVfN16KJZuIFpEXFzg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I85" i="4"/>
  <c r="G85" i="4"/>
  <c r="BB10" i="4"/>
  <c r="AT10" i="4"/>
  <c r="AL10" i="4"/>
  <c r="P10" i="4"/>
  <c r="I10" i="4"/>
  <c r="AD8" i="4"/>
  <c r="W8" i="4"/>
  <c r="P8" i="4"/>
  <c r="B6" i="4"/>
</calcChain>
</file>

<file path=xl/sharedStrings.xml><?xml version="1.0" encoding="utf-8"?>
<sst xmlns="http://schemas.openxmlformats.org/spreadsheetml/2006/main" count="253" uniqueCount="117">
  <si>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</si>
  <si>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</si>
  <si>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</si>
  <si>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</si>
  <si>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</si>
  <si>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</si>
  <si>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</si>
  <si>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</si>
  <si>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</si>
  <si>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</si>
  <si>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</si>
  <si>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</si>
  <si>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</si>
  <si>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</si>
  <si>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</si>
  <si>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</si>
  <si>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</si>
  <si>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</si>
  <si>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</si>
  <si>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</si>
  <si>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</si>
  <si>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</si>
  <si>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</si>
  <si>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</si>
  <si>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</si>
  <si>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</si>
  <si>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</si>
  <si>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</si>
  <si>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</si>
  <si>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</si>
  <si>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</si>
  <si>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</si>
  <si>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</si>
  <si>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</si>
  <si>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</si>
  <si>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</si>
  <si>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</si>
  <si>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</si>
  <si>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</si>
  <si>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</si>
  <si>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</si>
  <si>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</si>
  <si>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</si>
  <si>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</si>
  <si>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</si>
  <si>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</si>
  <si>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</si>
  <si>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</si>
  <si>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</si>
  <si>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</si>
  <si>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</si>
  <si>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</si>
  <si>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</si>
  <si>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</si>
  <si>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</si>
  <si>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</si>
  <si>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</si>
  <si>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</si>
  <si>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</si>
  <si>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</si>
  <si>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</si>
  <si>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</si>
  <si>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</si>
  <si>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</si>
  <si>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</si>
  <si>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</si>
  <si>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</si>
  <si>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</si>
  <si>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</si>
  <si>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</si>
  <si>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</si>
  <si>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</si>
  <si>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</si>
  <si>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</si>
  <si>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</si>
  <si>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</si>
  <si>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</si>
  <si>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</si>
  <si>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</si>
  <si>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</si>
  <si>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</si>
  <si>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</si>
  <si>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</si>
  <si>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</si>
  <si>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</si>
  <si>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</si>
  <si>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</si>
  <si>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</si>
  <si>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</si>
  <si>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</si>
  <si>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</si>
  <si>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</si>
  <si>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</si>
  <si>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</si>
  <si>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</si>
  <si>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</si>
  <si>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館林市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</si>
  <si>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</si>
  <si>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</si>
  <si>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</si>
  <si>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</si>
  <si>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</si>
  <si>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</si>
  <si>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</si>
  <si>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</si>
  <si>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</si>
  <si>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</si>
  <si>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</si>
  <si>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</si>
  <si>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</si>
  <si>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</si>
  <si>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</si>
  <si>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</si>
  <si>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</si>
  <si>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①経常収支比率は100%を超えているが、これは、一般会計からの繰入金（基準外）によるものであるため、さらなる使用料収入の確保、維持管理費等の費用の削減が必要となる。
②累積欠損金比率は発生していない。
③流動比率は平均値を下回っているため、接続率の向上による使用料収入の確保など、現金預金の確保が必要となる。
④企業債残高対事業規模比率は発生していない。
⑤経費回収率は平均値を上回っているが、100％に達していないため、さらなる使用料収入の確保、維持管理費等の費用の削減が必要となる。
⑥汚水処理原価は平均値を下回っているが、経営改善のためにさらなる汚水処理費の削減が必要となる。
⑦施設利用率は平均値を下回っている。⑧水洗化率が100%に達していないことからも、農業集落排水への接続人口を増やし、施設利用率、水洗化率の改善が必要となる。
　以上の分析から、農業集落排水事業の経営改善のためには、さらなる使用料収入確保、維持管理費等の費用の削減が必要となる。</t>
    <rPh sb="193" eb="195">
      <t>ウワマワ</t>
    </rPh>
    <rPh sb="206" eb="207">
      <t>タッ</t>
    </rPh>
    <rPh sb="261" eb="263">
      <t>シタマワ</t>
    </rPh>
    <phoneticPr fontId="4"/>
  </si>
  <si>
    <t>　本市の農業集落排水施設は、下早川田地区は平成11年、木戸地区は平成17年の供用開始と比較的新しい施設である。そのため、①有形固定資産減価償却率は平均値を下回っており、②管渠老朽化率及び③管渠改善率は発生していない。
　しかし、今後老朽化が進むことは明らかであり、将来を見据えた老朽化対策が必要となる。</t>
    <phoneticPr fontId="4"/>
  </si>
  <si>
    <t>　本市の農業集落排水事業は、令和２年度より地方公営企業法の財務規定等を適用している。
　使用料収入だけでは経営を維持することが困難であるため、一般会計からの繰入金（基準外）を頼りにしている状況である。
　今後、水洗化率の向上による使用料収入の確保、維持管理費等の費用の削減により、安定的な経営が図れるよう努める。さらに、老朽化に伴う更新費用の増大が見込まれることから、最適整備構想及び経営戦略を考慮し、計画的な更新を行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</si>
</sst>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3-4BAA-AEFD-4D7D4FA63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3-4BAA-AEFD-4D7D4FA63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35.57</c:v>
                </c:pt>
                <c:pt idx="2">
                  <c:v>33.74</c:v>
                </c:pt>
                <c:pt idx="3">
                  <c:v>33.74</c:v>
                </c:pt>
                <c:pt idx="4">
                  <c:v>34.15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E8F-A657-E83CA251D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7-4E8F-A657-E83CA251D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82.52</c:v>
                </c:pt>
                <c:pt idx="2">
                  <c:v>83.67</c:v>
                </c:pt>
                <c:pt idx="3">
                  <c:v>84.78</c:v>
                </c:pt>
                <c:pt idx="4">
                  <c:v>85.81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7-43D9-BA85-2B2B869CE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7-43D9-BA85-2B2B869CE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124.9</c:v>
                </c:pt>
                <c:pt idx="2">
                  <c:v>118.99</c:v>
                </c:pt>
                <c:pt idx="3">
                  <c:v>112</c:v>
                </c:pt>
                <c:pt idx="4">
                  <c:v>122.37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9-404E-ABBB-3161709FC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9-404E-ABBB-3161709FC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4.28</c:v>
                </c:pt>
                <c:pt idx="2">
                  <c:v>7.7</c:v>
                </c:pt>
                <c:pt idx="3">
                  <c:v>12.75</c:v>
                </c:pt>
                <c:pt idx="4">
                  <c:v>17.38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D-4773-8589-B920B268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D-4773-8589-B920B268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4-494F-AABE-8575C2737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4-494F-AABE-8575C2737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7-4EC3-A9BF-2A2626C5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7-4EC3-A9BF-2A2626C5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52.14</c:v>
                </c:pt>
                <c:pt idx="2">
                  <c:v>47.73</c:v>
                </c:pt>
                <c:pt idx="3">
                  <c:v>25.88</c:v>
                </c:pt>
                <c:pt idx="4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1-4ECD-B6F2-8DB825E41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1-4ECD-B6F2-8DB825E41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8-4481-81F0-9C1A5EC3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8-4481-81F0-9C1A5EC3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63.58</c:v>
                </c:pt>
                <c:pt idx="2">
                  <c:v>51.34</c:v>
                </c:pt>
                <c:pt idx="3">
                  <c:v>44.31</c:v>
                </c:pt>
                <c:pt idx="4">
                  <c:v>57.58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7-487B-9EC8-7CC4F040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7-487B-9EC8-7CC4F040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232.52</c:v>
                </c:pt>
                <c:pt idx="2">
                  <c:v>287.17</c:v>
                </c:pt>
                <c:pt idx="3">
                  <c:v>332.54</c:v>
                </c:pt>
                <c:pt idx="4">
                  <c:v>256.45999999999998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C-4658-93B8-8AB6A370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C-4658-93B8-8AB6A370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群馬県　館林市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74084</v>
      </c>
      <c r="AM8" s="45"/>
      <c r="AN8" s="45"/>
      <c r="AO8" s="45"/>
      <c r="AP8" s="45"/>
      <c r="AQ8" s="45"/>
      <c r="AR8" s="45"/>
      <c r="AS8" s="45"/>
      <c r="AT8" s="44">
        <f>データ!T6</f>
        <v>60.97</v>
      </c>
      <c r="AU8" s="44"/>
      <c r="AV8" s="44"/>
      <c r="AW8" s="44"/>
      <c r="AX8" s="44"/>
      <c r="AY8" s="44"/>
      <c r="AZ8" s="44"/>
      <c r="BA8" s="44"/>
      <c r="BB8" s="44">
        <f>データ!U6</f>
        <v>1215.0899999999999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80.19</v>
      </c>
      <c r="J10" s="44"/>
      <c r="K10" s="44"/>
      <c r="L10" s="44"/>
      <c r="M10" s="44"/>
      <c r="N10" s="44"/>
      <c r="O10" s="44"/>
      <c r="P10" s="44">
        <f>データ!P6</f>
        <v>1.03</v>
      </c>
      <c r="Q10" s="44"/>
      <c r="R10" s="44"/>
      <c r="S10" s="44"/>
      <c r="T10" s="44"/>
      <c r="U10" s="44"/>
      <c r="V10" s="44"/>
      <c r="W10" s="44">
        <f>データ!Q6</f>
        <v>97.7</v>
      </c>
      <c r="X10" s="44"/>
      <c r="Y10" s="44"/>
      <c r="Z10" s="44"/>
      <c r="AA10" s="44"/>
      <c r="AB10" s="44"/>
      <c r="AC10" s="44"/>
      <c r="AD10" s="45">
        <f>データ!R6</f>
        <v>2970</v>
      </c>
      <c r="AE10" s="45"/>
      <c r="AF10" s="45"/>
      <c r="AG10" s="45"/>
      <c r="AH10" s="45"/>
      <c r="AI10" s="45"/>
      <c r="AJ10" s="45"/>
      <c r="AK10" s="2"/>
      <c r="AL10" s="45">
        <f>データ!V6</f>
        <v>761</v>
      </c>
      <c r="AM10" s="45"/>
      <c r="AN10" s="45"/>
      <c r="AO10" s="45"/>
      <c r="AP10" s="45"/>
      <c r="AQ10" s="45"/>
      <c r="AR10" s="45"/>
      <c r="AS10" s="45"/>
      <c r="AT10" s="44">
        <f>データ!W6</f>
        <v>0.46</v>
      </c>
      <c r="AU10" s="44"/>
      <c r="AV10" s="44"/>
      <c r="AW10" s="44"/>
      <c r="AX10" s="44"/>
      <c r="AY10" s="44"/>
      <c r="AZ10" s="44"/>
      <c r="BA10" s="44"/>
      <c r="BB10" s="44">
        <f>データ!X6</f>
        <v>1654.35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/bcHdePK68rNEVeJYWEGlUcfVP3d+NsfDQ1QFfYpIFph1keRP4WDwZPXxerCv1n5XERaGWi7Y5d4HDmcwRSj1g==" saltValue="K3kALqzYruzFpvSlL1BU4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102075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群馬県　館林市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80.19</v>
      </c>
      <c r="P6" s="20">
        <f t="shared" si="3"/>
        <v>1.03</v>
      </c>
      <c r="Q6" s="20">
        <f t="shared" si="3"/>
        <v>97.7</v>
      </c>
      <c r="R6" s="20">
        <f t="shared" si="3"/>
        <v>2970</v>
      </c>
      <c r="S6" s="20">
        <f t="shared" si="3"/>
        <v>74084</v>
      </c>
      <c r="T6" s="20">
        <f t="shared" si="3"/>
        <v>60.97</v>
      </c>
      <c r="U6" s="20">
        <f t="shared" si="3"/>
        <v>1215.0899999999999</v>
      </c>
      <c r="V6" s="20">
        <f t="shared" si="3"/>
        <v>761</v>
      </c>
      <c r="W6" s="20">
        <f t="shared" si="3"/>
        <v>0.46</v>
      </c>
      <c r="X6" s="20">
        <f t="shared" si="3"/>
        <v>1654.35</v>
      </c>
      <c r="Y6" s="21" t="str">
        <f>IF(Y7="",NA(),Y7)</f>
        <v>-</v>
      </c>
      <c r="Z6" s="21">
        <f t="shared" ref="Z6:AH6" si="4">IF(Z7="",NA(),Z7)</f>
        <v>124.9</v>
      </c>
      <c r="AA6" s="21">
        <f t="shared" si="4"/>
        <v>118.99</v>
      </c>
      <c r="AB6" s="21">
        <f t="shared" si="4"/>
        <v>112</v>
      </c>
      <c r="AC6" s="21">
        <f t="shared" si="4"/>
        <v>122.37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52.14</v>
      </c>
      <c r="AW6" s="21">
        <f t="shared" si="6"/>
        <v>47.73</v>
      </c>
      <c r="AX6" s="21">
        <f t="shared" si="6"/>
        <v>25.88</v>
      </c>
      <c r="AY6" s="21">
        <f t="shared" si="6"/>
        <v>4.5599999999999996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63.58</v>
      </c>
      <c r="BS6" s="21">
        <f t="shared" si="8"/>
        <v>51.34</v>
      </c>
      <c r="BT6" s="21">
        <f t="shared" si="8"/>
        <v>44.31</v>
      </c>
      <c r="BU6" s="21">
        <f t="shared" si="8"/>
        <v>57.58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232.52</v>
      </c>
      <c r="CD6" s="21">
        <f t="shared" si="9"/>
        <v>287.17</v>
      </c>
      <c r="CE6" s="21">
        <f t="shared" si="9"/>
        <v>332.54</v>
      </c>
      <c r="CF6" s="21">
        <f t="shared" si="9"/>
        <v>256.45999999999998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35.57</v>
      </c>
      <c r="CO6" s="21">
        <f t="shared" si="10"/>
        <v>33.74</v>
      </c>
      <c r="CP6" s="21">
        <f t="shared" si="10"/>
        <v>33.74</v>
      </c>
      <c r="CQ6" s="21">
        <f t="shared" si="10"/>
        <v>34.15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82.52</v>
      </c>
      <c r="CZ6" s="21">
        <f t="shared" si="11"/>
        <v>83.67</v>
      </c>
      <c r="DA6" s="21">
        <f t="shared" si="11"/>
        <v>84.78</v>
      </c>
      <c r="DB6" s="21">
        <f t="shared" si="11"/>
        <v>85.81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4.28</v>
      </c>
      <c r="DK6" s="21">
        <f t="shared" si="12"/>
        <v>7.7</v>
      </c>
      <c r="DL6" s="21">
        <f t="shared" si="12"/>
        <v>12.75</v>
      </c>
      <c r="DM6" s="21">
        <f t="shared" si="12"/>
        <v>17.38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102075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80.19</v>
      </c>
      <c r="P7" s="24">
        <v>1.03</v>
      </c>
      <c r="Q7" s="24">
        <v>97.7</v>
      </c>
      <c r="R7" s="24">
        <v>2970</v>
      </c>
      <c r="S7" s="24">
        <v>74084</v>
      </c>
      <c r="T7" s="24">
        <v>60.97</v>
      </c>
      <c r="U7" s="24">
        <v>1215.0899999999999</v>
      </c>
      <c r="V7" s="24">
        <v>761</v>
      </c>
      <c r="W7" s="24">
        <v>0.46</v>
      </c>
      <c r="X7" s="24">
        <v>1654.35</v>
      </c>
      <c r="Y7" s="24" t="s">
        <v>102</v>
      </c>
      <c r="Z7" s="24">
        <v>124.9</v>
      </c>
      <c r="AA7" s="24">
        <v>118.99</v>
      </c>
      <c r="AB7" s="24">
        <v>112</v>
      </c>
      <c r="AC7" s="24">
        <v>122.37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52.14</v>
      </c>
      <c r="AW7" s="24">
        <v>47.73</v>
      </c>
      <c r="AX7" s="24">
        <v>25.88</v>
      </c>
      <c r="AY7" s="24">
        <v>4.5599999999999996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63.58</v>
      </c>
      <c r="BS7" s="24">
        <v>51.34</v>
      </c>
      <c r="BT7" s="24">
        <v>44.31</v>
      </c>
      <c r="BU7" s="24">
        <v>57.58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232.52</v>
      </c>
      <c r="CD7" s="24">
        <v>287.17</v>
      </c>
      <c r="CE7" s="24">
        <v>332.54</v>
      </c>
      <c r="CF7" s="24">
        <v>256.45999999999998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35.57</v>
      </c>
      <c r="CO7" s="24">
        <v>33.74</v>
      </c>
      <c r="CP7" s="24">
        <v>33.74</v>
      </c>
      <c r="CQ7" s="24">
        <v>34.15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82.52</v>
      </c>
      <c r="CZ7" s="24">
        <v>83.67</v>
      </c>
      <c r="DA7" s="24">
        <v>84.78</v>
      </c>
      <c r="DB7" s="24">
        <v>85.81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4.28</v>
      </c>
      <c r="DK7" s="24">
        <v>7.7</v>
      </c>
      <c r="DL7" s="24">
        <v>12.75</v>
      </c>
      <c r="DM7" s="24">
        <v>17.38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2025-02-10T02:26:13Z</cp:lastPrinted>
  <dcterms:created xsi:type="dcterms:W3CDTF">2025-01-24T07:16:40Z</dcterms:created>
  <dcterms:modified xsi:type="dcterms:W3CDTF">2025-02-27T06:41:02Z</dcterms:modified>
  <cp:category/>
</cp:coreProperties>
</file>