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06643DEB-F9EE-4DC8-8641-D6DC366D4542}" xr6:coauthVersionLast="47" xr6:coauthVersionMax="47" xr10:uidLastSave="{00000000-0000-0000-0000-000000000000}"/>
  <workbookProtection workbookAlgorithmName="SHA-512" workbookHashValue="xR+QNqwaDLONJUI/Pkh8uAiCRPZRxhK4oy9mKKsxq3fs/UE0hp3hWlF7v01MMZKa9C3kaqFkCVr8rbYm0ceSxw==" workbookSaltValue="dJKNl0QBZim9BBktWnJOR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F85" i="4"/>
  <c r="AT10" i="4"/>
  <c r="AL10" i="4"/>
  <c r="P10" i="4"/>
  <c r="I10" i="4"/>
  <c r="AL8" i="4"/>
  <c r="W8" i="4"/>
  <c r="P8" i="4"/>
  <c r="I8"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<sst xmlns="http://schemas.openxmlformats.org/spreadsheetml/2006/main" count="253" uniqueCount="114">
  <si>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</si>
  <si>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</si>
  <si>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</si>
  <si>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</si>
  <si>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</si>
  <si>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</si>
  <si>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</si>
  <si>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</si>
  <si>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</si>
  <si>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</si>
  <si>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</si>
  <si>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</si>
  <si>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</si>
  <si>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</si>
  <si>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</si>
  <si>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</si>
  <si>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</si>
  <si>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</si>
  <si>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</si>
  <si>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</si>
  <si>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</si>
  <si>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</si>
  <si>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</si>
  <si>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</si>
  <si>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</si>
  <si>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</si>
  <si>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</si>
  <si>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</si>
  <si>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</si>
  <si>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</si>
  <si>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</si>
  <si>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</si>
  <si>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</si>
  <si>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</si>
  <si>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</si>
  <si>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</si>
  <si>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</si>
  <si>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</si>
  <si>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</si>
  <si>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</si>
  <si>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</si>
  <si>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</si>
  <si>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</si>
  <si>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</si>
  <si>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</si>
  <si>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</si>
  <si>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</si>
  <si>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</si>
  <si>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</si>
  <si>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</si>
  <si>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</si>
  <si>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</si>
  <si>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</si>
  <si>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</si>
  <si>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</si>
  <si>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</si>
  <si>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</si>
  <si>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</si>
  <si>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</si>
  <si>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</si>
  <si>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</si>
  <si>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</si>
  <si>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</si>
  <si>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</si>
  <si>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</si>
  <si>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</si>
  <si>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</si>
  <si>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</si>
  <si>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</si>
  <si>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</si>
  <si>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</si>
  <si>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</si>
  <si>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</si>
  <si>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</si>
  <si>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</si>
  <si>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</si>
  <si>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</si>
  <si>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</si>
  <si>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</si>
  <si>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</si>
  <si>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</si>
  <si>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</si>
  <si>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</si>
  <si>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</si>
  <si>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</si>
  <si>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</si>
  <si>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</si>
  <si>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</si>
  <si>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</si>
  <si>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</si>
  <si>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</si>
  <si>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</si>
  <si>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</si>
  <si>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</si>
  <si>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</si>
  <si>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</si>
  <si>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</si>
  <si>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</si>
  <si>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</si>
  <si>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農業集落排水</t>
  </si>
  <si>
    <t>F2</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</si>
  <si>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</si>
  <si>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</si>
  <si>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</si>
  <si>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</si>
  <si>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</si>
  <si>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</si>
  <si>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</si>
  <si>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</si>
  <si>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</si>
  <si>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</si>
  <si>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本事業は、令和2年4月から企業会計に移行しましたが、「使用料収入により必要経費を賄う」という独立採算の原則どおりには経営できていないのが現状です。
　左図のとおり、⑤経費回収率は60.61％しかない状態にも関わらず、①経常収支比率は100％を超えているのは、一般会計からの繰入金（補助金）収入への依存度が非常に大きいことを意味しています。
　⑤経費回収率の低迷の原因としては、処理施設の維持管理費等の汚水処理費が増加しない場合であっても、2010年度に供用開始となった小倉地区の接続率が低い状態が長年続いており、それにより料金収入が低く、毎年ほとんど増加していないためであると考えられます。
　また、上野田地区および北下南下地区は処理施設の容量の関係から新規の接続は制限しているため、当該地区に係る料金収入が増加していかないため、④企業債残高対事業規模比率（料金収入に対する企業債残高の割合）についても、平均を大きく上回っている状況です。
　ただし、現在は新規借入を行っておらず、年々償還が終了する借入が発生していることから、④に関しては今後減少していく見込みです。
　全体として、節水機器の普及・住民の節水意識の向上に加え、接続済み世帯の構成員の減少が考えられ、それにより有収水量が毎年減少しているのが実態です。
　そのため、使用料収入の増加のために今後行う対策としては、引き続き小倉地区の接続を推進できるよう広報等を行い、接続率を向上させることで、平均を下回っている水洗化率を増加させることです。
　また、処理施設の老朽化した機器修繕については、優先順位をつけ効率的に修繕することにより、一カ年度にコストが膨れ上がるような緊急対応をできる限り回避するよう十分に注意し、適切な維持管理に努めたいと考えています。
　なお、③流動比率に関しては、昨年度よりもより安定運営のための現金預金をプール・増加できるよう配慮したため、大幅に良い結果とはなっています。
　しかし、流動負債に対し、プールするために現金預金を一般会計繰入金（補助金）により多く収入しただけであるため、一般会計繰入金（補助金）ありきの経営からの脱却は非常に難しい現状ではありますが、より一層の経営改善・事業の効率化に努め、日々コストの縮減を図りたいと考えています。</t>
    <rPh sb="553" eb="555">
      <t>ジッタイ</t>
    </rPh>
    <rPh sb="565" eb="568">
      <t>シヨウリョウ</t>
    </rPh>
    <rPh sb="568" eb="570">
      <t>シュウニュウ</t>
    </rPh>
    <rPh sb="571" eb="573">
      <t>ゾウカ</t>
    </rPh>
    <rPh sb="581" eb="583">
      <t>タイサク</t>
    </rPh>
    <rPh sb="592" eb="594">
      <t>オグラ</t>
    </rPh>
    <rPh sb="594" eb="596">
      <t>チク</t>
    </rPh>
    <phoneticPr fontId="1"/>
  </si>
  <si>
    <t>　①有形固定資産減価償却率については、本管整備が完了しており、新規の建設改良工事がなく償却対象資産が基本的には増加しないため、既存資産の償却が進んでいることにより年々増加しています。
　②管渠老朽管比率については、法定耐用年数を経過した管渠はありませんが、老朽化対策として2007年度より不明水対策調査に取り組んでいます。調査内容は、管路内カメラ調査を毎年度700mほど行っており、異常や破損等が確認された箇所については、修繕等の補修工事を行っています。
　令和2年度から、北下南下地区（2002年度供用開始）の同調査を開始しました。
　供用開始から20年が経過するため、処理施設も含め老朽化は確実に進行していると考えられます。</t>
  </si>
  <si>
    <t>　「1.経営の健全性・効率性について」の分析欄にも記載しましたが、全体として、節水機器の普及・住民の節水意識の向上に加え、接続済み世帯の構成員の減少が考えられ、それにより有収水量が毎年減少しているのが実態です。
　そのことが要因となり、料金収入についても、ほぼ横ばいか微減少傾向となっています。
　一方、処理施設等の老朽化は着実に進行しており、年々破損する機器類等も増加しています。
　現在、公共下水道区域への編入（統合）する計画を進めており、令和6年度から接続管工事等を開始し、毎年度実施する方針であり、遅くても令和9年度中には同工事が完了する予定です。工事が完了した翌年度に完了地区を公共下水道区域へ編入する「広域化・共同化」を段階的に実施していく予定です。
　そのため、それまでの期間の施設設備の更新等については、機能診断調査（2016年度実施）や最適整備構想（2017年度策定）をもとに、日々の維持管理業務の状況を注視しながら、必要最小限の範囲で実施していきたいと考えています。
　公共下水道への編入完了まで、できる限りの範囲で、より一層の経営改善・事業の効率化に努め、日々コストの縮減を図りたいと考えています。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</si>
</sst>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8.5"/>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C7-41DE-8EDA-6A69F48D43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7FC7-41DE-8EDA-6A69F48D43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105.66</c:v>
                </c:pt>
                <c:pt idx="2">
                  <c:v>102.7</c:v>
                </c:pt>
                <c:pt idx="3">
                  <c:v>106</c:v>
                </c:pt>
                <c:pt idx="4">
                  <c:v>106.59</c:v>
                </c:pt>
              </c:numCache>
            </c:numRef>
          </c:val>
          <c:extLst>
            <c:ext xmlns:c16="http://schemas.microsoft.com/office/drawing/2014/chart" uri="{C3380CC4-5D6E-409C-BE32-E72D297353CC}">
              <c16:uniqueId val="{00000000-DA8B-45D3-80D3-D9F2979397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DA8B-45D3-80D3-D9F2979397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5.87</c:v>
                </c:pt>
                <c:pt idx="2">
                  <c:v>11.74</c:v>
                </c:pt>
                <c:pt idx="3">
                  <c:v>15.92</c:v>
                </c:pt>
                <c:pt idx="4">
                  <c:v>19.89</c:v>
                </c:pt>
              </c:numCache>
            </c:numRef>
          </c:val>
          <c:extLst>
            <c:ext xmlns:c16="http://schemas.microsoft.com/office/drawing/2014/chart" uri="{C3380CC4-5D6E-409C-BE32-E72D297353CC}">
              <c16:uniqueId val="{00000000-09D4-480A-91C0-DCFFCA7943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09D4-480A-91C0-DCFFCA7943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54-45FA-B79A-6B3BC09843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1F54-45FA-B79A-6B3BC09843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F71-47B8-8911-C5731945D2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3F71-47B8-8911-C5731945D2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22.29</c:v>
                </c:pt>
                <c:pt idx="2">
                  <c:v>47.67</c:v>
                </c:pt>
                <c:pt idx="3">
                  <c:v>84.52</c:v>
                </c:pt>
                <c:pt idx="4">
                  <c:v>118.8</c:v>
                </c:pt>
              </c:numCache>
            </c:numRef>
          </c:val>
          <c:extLst>
            <c:ext xmlns:c16="http://schemas.microsoft.com/office/drawing/2014/chart" uri="{C3380CC4-5D6E-409C-BE32-E72D297353CC}">
              <c16:uniqueId val="{00000000-0CA8-4E01-BC6F-B9E72D07B0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0CA8-4E01-BC6F-B9E72D07B0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2399.79</c:v>
                </c:pt>
                <c:pt idx="2">
                  <c:v>2185.86</c:v>
                </c:pt>
                <c:pt idx="3">
                  <c:v>1969.25</c:v>
                </c:pt>
                <c:pt idx="4">
                  <c:v>1766.95</c:v>
                </c:pt>
              </c:numCache>
            </c:numRef>
          </c:val>
          <c:extLst>
            <c:ext xmlns:c16="http://schemas.microsoft.com/office/drawing/2014/chart" uri="{C3380CC4-5D6E-409C-BE32-E72D297353CC}">
              <c16:uniqueId val="{00000000-7C46-4F7E-A546-DD5936F9B0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7C46-4F7E-A546-DD5936F9B0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61.52</c:v>
                </c:pt>
                <c:pt idx="2">
                  <c:v>62.87</c:v>
                </c:pt>
                <c:pt idx="3">
                  <c:v>59.42</c:v>
                </c:pt>
                <c:pt idx="4">
                  <c:v>60.61</c:v>
                </c:pt>
              </c:numCache>
            </c:numRef>
          </c:val>
          <c:extLst>
            <c:ext xmlns:c16="http://schemas.microsoft.com/office/drawing/2014/chart" uri="{C3380CC4-5D6E-409C-BE32-E72D297353CC}">
              <c16:uniqueId val="{00000000-0A58-47B5-90A4-1C14C888B7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0A58-47B5-90A4-1C14C888B7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180.09</c:v>
                </c:pt>
                <c:pt idx="2">
                  <c:v>176.4</c:v>
                </c:pt>
                <c:pt idx="3">
                  <c:v>187.04</c:v>
                </c:pt>
                <c:pt idx="4">
                  <c:v>183.72</c:v>
                </c:pt>
              </c:numCache>
            </c:numRef>
          </c:val>
          <c:extLst>
            <c:ext xmlns:c16="http://schemas.microsoft.com/office/drawing/2014/chart" uri="{C3380CC4-5D6E-409C-BE32-E72D297353CC}">
              <c16:uniqueId val="{00000000-764B-4AD6-ADA1-3E6675C623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64B-4AD6-ADA1-3E6675C623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58.32</c:v>
                </c:pt>
                <c:pt idx="2">
                  <c:v>56.95</c:v>
                </c:pt>
                <c:pt idx="3">
                  <c:v>54.58</c:v>
                </c:pt>
                <c:pt idx="4">
                  <c:v>54.35</c:v>
                </c:pt>
              </c:numCache>
            </c:numRef>
          </c:val>
          <c:extLst>
            <c:ext xmlns:c16="http://schemas.microsoft.com/office/drawing/2014/chart" uri="{C3380CC4-5D6E-409C-BE32-E72D297353CC}">
              <c16:uniqueId val="{00000000-ECC4-4FF5-90A8-93951DE654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ECC4-4FF5-90A8-93951DE654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72.97</c:v>
                </c:pt>
                <c:pt idx="2">
                  <c:v>73.02</c:v>
                </c:pt>
                <c:pt idx="3">
                  <c:v>72.819999999999993</c:v>
                </c:pt>
                <c:pt idx="4">
                  <c:v>72.77</c:v>
                </c:pt>
              </c:numCache>
            </c:numRef>
          </c:val>
          <c:extLst>
            <c:ext xmlns:c16="http://schemas.microsoft.com/office/drawing/2014/chart" uri="{C3380CC4-5D6E-409C-BE32-E72D297353CC}">
              <c16:uniqueId val="{00000000-CCC0-4A1C-B406-1EA9753DC9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CCC0-4A1C-B406-1EA9753DC9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群馬県　吉岡町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22563</v>
      </c>
      <c r="AM8" s="35"/>
      <c r="AN8" s="35"/>
      <c r="AO8" s="35"/>
      <c r="AP8" s="35"/>
      <c r="AQ8" s="35"/>
      <c r="AR8" s="35"/>
      <c r="AS8" s="35"/>
      <c r="AT8" s="36">
        <f>データ!T6</f>
        <v>20.46</v>
      </c>
      <c r="AU8" s="36"/>
      <c r="AV8" s="36"/>
      <c r="AW8" s="36"/>
      <c r="AX8" s="36"/>
      <c r="AY8" s="36"/>
      <c r="AZ8" s="36"/>
      <c r="BA8" s="36"/>
      <c r="BB8" s="36">
        <f>データ!U6</f>
        <v>1102.79</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71.28</v>
      </c>
      <c r="J10" s="36"/>
      <c r="K10" s="36"/>
      <c r="L10" s="36"/>
      <c r="M10" s="36"/>
      <c r="N10" s="36"/>
      <c r="O10" s="36"/>
      <c r="P10" s="36">
        <f>データ!P6</f>
        <v>19.07</v>
      </c>
      <c r="Q10" s="36"/>
      <c r="R10" s="36"/>
      <c r="S10" s="36"/>
      <c r="T10" s="36"/>
      <c r="U10" s="36"/>
      <c r="V10" s="36"/>
      <c r="W10" s="36">
        <f>データ!Q6</f>
        <v>96.47</v>
      </c>
      <c r="X10" s="36"/>
      <c r="Y10" s="36"/>
      <c r="Z10" s="36"/>
      <c r="AA10" s="36"/>
      <c r="AB10" s="36"/>
      <c r="AC10" s="36"/>
      <c r="AD10" s="35">
        <f>データ!R6</f>
        <v>2310</v>
      </c>
      <c r="AE10" s="35"/>
      <c r="AF10" s="35"/>
      <c r="AG10" s="35"/>
      <c r="AH10" s="35"/>
      <c r="AI10" s="35"/>
      <c r="AJ10" s="35"/>
      <c r="AK10" s="2"/>
      <c r="AL10" s="35">
        <f>データ!V6</f>
        <v>4301</v>
      </c>
      <c r="AM10" s="35"/>
      <c r="AN10" s="35"/>
      <c r="AO10" s="35"/>
      <c r="AP10" s="35"/>
      <c r="AQ10" s="35"/>
      <c r="AR10" s="35"/>
      <c r="AS10" s="35"/>
      <c r="AT10" s="36">
        <f>データ!W6</f>
        <v>1.65</v>
      </c>
      <c r="AU10" s="36"/>
      <c r="AV10" s="36"/>
      <c r="AW10" s="36"/>
      <c r="AX10" s="36"/>
      <c r="AY10" s="36"/>
      <c r="AZ10" s="36"/>
      <c r="BA10" s="36"/>
      <c r="BB10" s="36">
        <f>データ!X6</f>
        <v>2606.67</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111</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112</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7" t="s">
        <v>113</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7"/>
      <c r="BM80" s="78"/>
      <c r="BN80" s="78"/>
      <c r="BO80" s="78"/>
      <c r="BP80" s="78"/>
      <c r="BQ80" s="78"/>
      <c r="BR80" s="78"/>
      <c r="BS80" s="78"/>
      <c r="BT80" s="78"/>
      <c r="BU80" s="78"/>
      <c r="BV80" s="78"/>
      <c r="BW80" s="78"/>
      <c r="BX80" s="78"/>
      <c r="BY80" s="78"/>
      <c r="BZ80" s="79"/>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7"/>
      <c r="BM81" s="78"/>
      <c r="BN81" s="78"/>
      <c r="BO81" s="78"/>
      <c r="BP81" s="78"/>
      <c r="BQ81" s="78"/>
      <c r="BR81" s="78"/>
      <c r="BS81" s="78"/>
      <c r="BT81" s="78"/>
      <c r="BU81" s="78"/>
      <c r="BV81" s="78"/>
      <c r="BW81" s="78"/>
      <c r="BX81" s="78"/>
      <c r="BY81" s="78"/>
      <c r="BZ81" s="79"/>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0"/>
      <c r="BM82" s="81"/>
      <c r="BN82" s="81"/>
      <c r="BO82" s="81"/>
      <c r="BP82" s="81"/>
      <c r="BQ82" s="81"/>
      <c r="BR82" s="81"/>
      <c r="BS82" s="81"/>
      <c r="BT82" s="81"/>
      <c r="BU82" s="81"/>
      <c r="BV82" s="81"/>
      <c r="BW82" s="81"/>
      <c r="BX82" s="81"/>
      <c r="BY82" s="81"/>
      <c r="BZ82" s="82"/>
    </row>
    <row r="83" spans="1:78" x14ac:dyDescent="0.2">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42</v>
      </c>
      <c r="C84" s="6"/>
      <c r="D84" s="6"/>
      <c r="E84" s="6" t="s">
        <v>44</v>
      </c>
      <c r="F84" s="6" t="s">
        <v>45</v>
      </c>
      <c r="G84" s="6" t="s">
        <v>46</v>
      </c>
      <c r="H84" s="6" t="s">
        <v>39</v>
      </c>
      <c r="I84" s="6" t="s">
        <v>11</v>
      </c>
      <c r="J84" s="6" t="s">
        <v>47</v>
      </c>
      <c r="K84" s="6" t="s">
        <v>48</v>
      </c>
      <c r="L84" s="6" t="s">
        <v>4</v>
      </c>
      <c r="M84" s="6" t="s">
        <v>33</v>
      </c>
      <c r="N84" s="6" t="s">
        <v>50</v>
      </c>
      <c r="O84" s="6" t="s">
        <v>52</v>
      </c>
    </row>
    <row r="85" spans="1:78" hidden="1" x14ac:dyDescent="0.2">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PxM6H61g4T2emfmyYb9wQ++xx9frI0pZ5fxR3hGn2CSW22Sc+jtqVzo3G6gBWMZ8qMZDjbFb9hJ+DYc3d8O6+w==" saltValue="A9UCoj1GHt7dLkIlTj0+t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56</v>
      </c>
      <c r="D3" s="16" t="s">
        <v>57</v>
      </c>
      <c r="E3" s="16" t="s">
        <v>7</v>
      </c>
      <c r="F3" s="16" t="s">
        <v>6</v>
      </c>
      <c r="G3" s="16" t="s">
        <v>25</v>
      </c>
      <c r="H3" s="85" t="s">
        <v>58</v>
      </c>
      <c r="I3" s="86"/>
      <c r="J3" s="86"/>
      <c r="K3" s="86"/>
      <c r="L3" s="86"/>
      <c r="M3" s="86"/>
      <c r="N3" s="86"/>
      <c r="O3" s="86"/>
      <c r="P3" s="86"/>
      <c r="Q3" s="86"/>
      <c r="R3" s="86"/>
      <c r="S3" s="86"/>
      <c r="T3" s="86"/>
      <c r="U3" s="86"/>
      <c r="V3" s="86"/>
      <c r="W3" s="86"/>
      <c r="X3" s="87"/>
      <c r="Y3" s="83" t="s">
        <v>51</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13</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59</v>
      </c>
      <c r="B4" s="17"/>
      <c r="C4" s="17"/>
      <c r="D4" s="17"/>
      <c r="E4" s="17"/>
      <c r="F4" s="17"/>
      <c r="G4" s="17"/>
      <c r="H4" s="88"/>
      <c r="I4" s="89"/>
      <c r="J4" s="89"/>
      <c r="K4" s="89"/>
      <c r="L4" s="89"/>
      <c r="M4" s="89"/>
      <c r="N4" s="89"/>
      <c r="O4" s="89"/>
      <c r="P4" s="89"/>
      <c r="Q4" s="89"/>
      <c r="R4" s="89"/>
      <c r="S4" s="89"/>
      <c r="T4" s="89"/>
      <c r="U4" s="89"/>
      <c r="V4" s="89"/>
      <c r="W4" s="89"/>
      <c r="X4" s="90"/>
      <c r="Y4" s="84" t="s">
        <v>49</v>
      </c>
      <c r="Z4" s="84"/>
      <c r="AA4" s="84"/>
      <c r="AB4" s="84"/>
      <c r="AC4" s="84"/>
      <c r="AD4" s="84"/>
      <c r="AE4" s="84"/>
      <c r="AF4" s="84"/>
      <c r="AG4" s="84"/>
      <c r="AH4" s="84"/>
      <c r="AI4" s="84"/>
      <c r="AJ4" s="84" t="s">
        <v>43</v>
      </c>
      <c r="AK4" s="84"/>
      <c r="AL4" s="84"/>
      <c r="AM4" s="84"/>
      <c r="AN4" s="84"/>
      <c r="AO4" s="84"/>
      <c r="AP4" s="84"/>
      <c r="AQ4" s="84"/>
      <c r="AR4" s="84"/>
      <c r="AS4" s="84"/>
      <c r="AT4" s="84"/>
      <c r="AU4" s="84" t="s">
        <v>28</v>
      </c>
      <c r="AV4" s="84"/>
      <c r="AW4" s="84"/>
      <c r="AX4" s="84"/>
      <c r="AY4" s="84"/>
      <c r="AZ4" s="84"/>
      <c r="BA4" s="84"/>
      <c r="BB4" s="84"/>
      <c r="BC4" s="84"/>
      <c r="BD4" s="84"/>
      <c r="BE4" s="84"/>
      <c r="BF4" s="84" t="s">
        <v>61</v>
      </c>
      <c r="BG4" s="84"/>
      <c r="BH4" s="84"/>
      <c r="BI4" s="84"/>
      <c r="BJ4" s="84"/>
      <c r="BK4" s="84"/>
      <c r="BL4" s="84"/>
      <c r="BM4" s="84"/>
      <c r="BN4" s="84"/>
      <c r="BO4" s="84"/>
      <c r="BP4" s="84"/>
      <c r="BQ4" s="84" t="s">
        <v>0</v>
      </c>
      <c r="BR4" s="84"/>
      <c r="BS4" s="84"/>
      <c r="BT4" s="84"/>
      <c r="BU4" s="84"/>
      <c r="BV4" s="84"/>
      <c r="BW4" s="84"/>
      <c r="BX4" s="84"/>
      <c r="BY4" s="84"/>
      <c r="BZ4" s="84"/>
      <c r="CA4" s="84"/>
      <c r="CB4" s="84" t="s">
        <v>60</v>
      </c>
      <c r="CC4" s="84"/>
      <c r="CD4" s="84"/>
      <c r="CE4" s="84"/>
      <c r="CF4" s="84"/>
      <c r="CG4" s="84"/>
      <c r="CH4" s="84"/>
      <c r="CI4" s="84"/>
      <c r="CJ4" s="84"/>
      <c r="CK4" s="84"/>
      <c r="CL4" s="84"/>
      <c r="CM4" s="84" t="s">
        <v>63</v>
      </c>
      <c r="CN4" s="84"/>
      <c r="CO4" s="84"/>
      <c r="CP4" s="84"/>
      <c r="CQ4" s="84"/>
      <c r="CR4" s="84"/>
      <c r="CS4" s="84"/>
      <c r="CT4" s="84"/>
      <c r="CU4" s="84"/>
      <c r="CV4" s="84"/>
      <c r="CW4" s="84"/>
      <c r="CX4" s="84" t="s">
        <v>64</v>
      </c>
      <c r="CY4" s="84"/>
      <c r="CZ4" s="84"/>
      <c r="DA4" s="84"/>
      <c r="DB4" s="84"/>
      <c r="DC4" s="84"/>
      <c r="DD4" s="84"/>
      <c r="DE4" s="84"/>
      <c r="DF4" s="84"/>
      <c r="DG4" s="84"/>
      <c r="DH4" s="84"/>
      <c r="DI4" s="84" t="s">
        <v>65</v>
      </c>
      <c r="DJ4" s="84"/>
      <c r="DK4" s="84"/>
      <c r="DL4" s="84"/>
      <c r="DM4" s="84"/>
      <c r="DN4" s="84"/>
      <c r="DO4" s="84"/>
      <c r="DP4" s="84"/>
      <c r="DQ4" s="84"/>
      <c r="DR4" s="84"/>
      <c r="DS4" s="84"/>
      <c r="DT4" s="84" t="s">
        <v>66</v>
      </c>
      <c r="DU4" s="84"/>
      <c r="DV4" s="84"/>
      <c r="DW4" s="84"/>
      <c r="DX4" s="84"/>
      <c r="DY4" s="84"/>
      <c r="DZ4" s="84"/>
      <c r="EA4" s="84"/>
      <c r="EB4" s="84"/>
      <c r="EC4" s="84"/>
      <c r="ED4" s="84"/>
      <c r="EE4" s="84" t="s">
        <v>67</v>
      </c>
      <c r="EF4" s="84"/>
      <c r="EG4" s="84"/>
      <c r="EH4" s="84"/>
      <c r="EI4" s="84"/>
      <c r="EJ4" s="84"/>
      <c r="EK4" s="84"/>
      <c r="EL4" s="84"/>
      <c r="EM4" s="84"/>
      <c r="EN4" s="84"/>
      <c r="EO4" s="84"/>
    </row>
    <row r="5" spans="1:148" x14ac:dyDescent="0.2">
      <c r="A5" s="14" t="s">
        <v>68</v>
      </c>
      <c r="B5" s="18"/>
      <c r="C5" s="18"/>
      <c r="D5" s="18"/>
      <c r="E5" s="18"/>
      <c r="F5" s="18"/>
      <c r="G5" s="18"/>
      <c r="H5" s="22" t="s">
        <v>55</v>
      </c>
      <c r="I5" s="22" t="s">
        <v>69</v>
      </c>
      <c r="J5" s="22" t="s">
        <v>70</v>
      </c>
      <c r="K5" s="22" t="s">
        <v>71</v>
      </c>
      <c r="L5" s="22" t="s">
        <v>72</v>
      </c>
      <c r="M5" s="22" t="s">
        <v>8</v>
      </c>
      <c r="N5" s="22" t="s">
        <v>73</v>
      </c>
      <c r="O5" s="22" t="s">
        <v>74</v>
      </c>
      <c r="P5" s="22" t="s">
        <v>75</v>
      </c>
      <c r="Q5" s="22" t="s">
        <v>76</v>
      </c>
      <c r="R5" s="22" t="s">
        <v>77</v>
      </c>
      <c r="S5" s="22" t="s">
        <v>78</v>
      </c>
      <c r="T5" s="22" t="s">
        <v>79</v>
      </c>
      <c r="U5" s="22" t="s">
        <v>62</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42</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2">
      <c r="A6" s="14" t="s">
        <v>94</v>
      </c>
      <c r="B6" s="19">
        <f t="shared" ref="B6:X6" si="1">B7</f>
        <v>2023</v>
      </c>
      <c r="C6" s="19">
        <f t="shared" si="1"/>
        <v>103454</v>
      </c>
      <c r="D6" s="19">
        <f t="shared" si="1"/>
        <v>46</v>
      </c>
      <c r="E6" s="19">
        <f t="shared" si="1"/>
        <v>17</v>
      </c>
      <c r="F6" s="19">
        <f t="shared" si="1"/>
        <v>5</v>
      </c>
      <c r="G6" s="19">
        <f t="shared" si="1"/>
        <v>0</v>
      </c>
      <c r="H6" s="19" t="str">
        <f t="shared" si="1"/>
        <v>群馬県　吉岡町</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71.28</v>
      </c>
      <c r="P6" s="23">
        <f t="shared" si="1"/>
        <v>19.07</v>
      </c>
      <c r="Q6" s="23">
        <f t="shared" si="1"/>
        <v>96.47</v>
      </c>
      <c r="R6" s="23">
        <f t="shared" si="1"/>
        <v>2310</v>
      </c>
      <c r="S6" s="23">
        <f t="shared" si="1"/>
        <v>22563</v>
      </c>
      <c r="T6" s="23">
        <f t="shared" si="1"/>
        <v>20.46</v>
      </c>
      <c r="U6" s="23">
        <f t="shared" si="1"/>
        <v>1102.79</v>
      </c>
      <c r="V6" s="23">
        <f t="shared" si="1"/>
        <v>4301</v>
      </c>
      <c r="W6" s="23">
        <f t="shared" si="1"/>
        <v>1.65</v>
      </c>
      <c r="X6" s="23">
        <f t="shared" si="1"/>
        <v>2606.67</v>
      </c>
      <c r="Y6" s="27" t="str">
        <f t="shared" ref="Y6:AH6" si="2">IF(Y7="",NA(),Y7)</f>
        <v>-</v>
      </c>
      <c r="Z6" s="27">
        <f t="shared" si="2"/>
        <v>105.66</v>
      </c>
      <c r="AA6" s="27">
        <f t="shared" si="2"/>
        <v>102.7</v>
      </c>
      <c r="AB6" s="27">
        <f t="shared" si="2"/>
        <v>106</v>
      </c>
      <c r="AC6" s="27">
        <f t="shared" si="2"/>
        <v>106.59</v>
      </c>
      <c r="AD6" s="27" t="str">
        <f t="shared" si="2"/>
        <v>-</v>
      </c>
      <c r="AE6" s="27">
        <f t="shared" si="2"/>
        <v>106.37</v>
      </c>
      <c r="AF6" s="27">
        <f t="shared" si="2"/>
        <v>106.07</v>
      </c>
      <c r="AG6" s="27">
        <f t="shared" si="2"/>
        <v>105.5</v>
      </c>
      <c r="AH6" s="27">
        <f t="shared" si="2"/>
        <v>106.35</v>
      </c>
      <c r="AI6" s="23" t="str">
        <f>IF(AI7="","",IF(AI7="-","【-】","【"&amp;SUBSTITUTE(TEXT(AI7,"#,##0.00"),"-","△")&amp;"】"))</f>
        <v>【104.44】</v>
      </c>
      <c r="AJ6" s="27" t="str">
        <f t="shared" ref="AJ6:AS6" si="3">IF(AJ7="",NA(),AJ7)</f>
        <v>-</v>
      </c>
      <c r="AK6" s="23">
        <f t="shared" si="3"/>
        <v>0</v>
      </c>
      <c r="AL6" s="23">
        <f t="shared" si="3"/>
        <v>0</v>
      </c>
      <c r="AM6" s="23">
        <f t="shared" si="3"/>
        <v>0</v>
      </c>
      <c r="AN6" s="23">
        <f t="shared" si="3"/>
        <v>0</v>
      </c>
      <c r="AO6" s="27" t="str">
        <f t="shared" si="3"/>
        <v>-</v>
      </c>
      <c r="AP6" s="27">
        <f t="shared" si="3"/>
        <v>139.02000000000001</v>
      </c>
      <c r="AQ6" s="27">
        <f t="shared" si="3"/>
        <v>132.04</v>
      </c>
      <c r="AR6" s="27">
        <f t="shared" si="3"/>
        <v>145.43</v>
      </c>
      <c r="AS6" s="27">
        <f t="shared" si="3"/>
        <v>129.88999999999999</v>
      </c>
      <c r="AT6" s="23" t="str">
        <f>IF(AT7="","",IF(AT7="-","【-】","【"&amp;SUBSTITUTE(TEXT(AT7,"#,##0.00"),"-","△")&amp;"】"))</f>
        <v>【124.06】</v>
      </c>
      <c r="AU6" s="27" t="str">
        <f t="shared" ref="AU6:BD6" si="4">IF(AU7="",NA(),AU7)</f>
        <v>-</v>
      </c>
      <c r="AV6" s="27">
        <f t="shared" si="4"/>
        <v>22.29</v>
      </c>
      <c r="AW6" s="27">
        <f t="shared" si="4"/>
        <v>47.67</v>
      </c>
      <c r="AX6" s="27">
        <f t="shared" si="4"/>
        <v>84.52</v>
      </c>
      <c r="AY6" s="27">
        <f t="shared" si="4"/>
        <v>118.8</v>
      </c>
      <c r="AZ6" s="27" t="str">
        <f t="shared" si="4"/>
        <v>-</v>
      </c>
      <c r="BA6" s="27">
        <f t="shared" si="4"/>
        <v>29.13</v>
      </c>
      <c r="BB6" s="27">
        <f t="shared" si="4"/>
        <v>35.69</v>
      </c>
      <c r="BC6" s="27">
        <f t="shared" si="4"/>
        <v>38.4</v>
      </c>
      <c r="BD6" s="27">
        <f t="shared" si="4"/>
        <v>44.04</v>
      </c>
      <c r="BE6" s="23" t="str">
        <f>IF(BE7="","",IF(BE7="-","【-】","【"&amp;SUBSTITUTE(TEXT(BE7,"#,##0.00"),"-","△")&amp;"】"))</f>
        <v>【42.02】</v>
      </c>
      <c r="BF6" s="27" t="str">
        <f t="shared" ref="BF6:BO6" si="5">IF(BF7="",NA(),BF7)</f>
        <v>-</v>
      </c>
      <c r="BG6" s="27">
        <f t="shared" si="5"/>
        <v>2399.79</v>
      </c>
      <c r="BH6" s="27">
        <f t="shared" si="5"/>
        <v>2185.86</v>
      </c>
      <c r="BI6" s="27">
        <f t="shared" si="5"/>
        <v>1969.25</v>
      </c>
      <c r="BJ6" s="27">
        <f t="shared" si="5"/>
        <v>1766.95</v>
      </c>
      <c r="BK6" s="27" t="str">
        <f t="shared" si="5"/>
        <v>-</v>
      </c>
      <c r="BL6" s="27">
        <f t="shared" si="5"/>
        <v>867.83</v>
      </c>
      <c r="BM6" s="27">
        <f t="shared" si="5"/>
        <v>791.76</v>
      </c>
      <c r="BN6" s="27">
        <f t="shared" si="5"/>
        <v>900.82</v>
      </c>
      <c r="BO6" s="27">
        <f t="shared" si="5"/>
        <v>839.21</v>
      </c>
      <c r="BP6" s="23" t="str">
        <f>IF(BP7="","",IF(BP7="-","【-】","【"&amp;SUBSTITUTE(TEXT(BP7,"#,##0.00"),"-","△")&amp;"】"))</f>
        <v>【785.10】</v>
      </c>
      <c r="BQ6" s="27" t="str">
        <f t="shared" ref="BQ6:BZ6" si="6">IF(BQ7="",NA(),BQ7)</f>
        <v>-</v>
      </c>
      <c r="BR6" s="27">
        <f t="shared" si="6"/>
        <v>61.52</v>
      </c>
      <c r="BS6" s="27">
        <f t="shared" si="6"/>
        <v>62.87</v>
      </c>
      <c r="BT6" s="27">
        <f t="shared" si="6"/>
        <v>59.42</v>
      </c>
      <c r="BU6" s="27">
        <f t="shared" si="6"/>
        <v>60.61</v>
      </c>
      <c r="BV6" s="27" t="str">
        <f t="shared" si="6"/>
        <v>-</v>
      </c>
      <c r="BW6" s="27">
        <f t="shared" si="6"/>
        <v>57.08</v>
      </c>
      <c r="BX6" s="27">
        <f t="shared" si="6"/>
        <v>56.26</v>
      </c>
      <c r="BY6" s="27">
        <f t="shared" si="6"/>
        <v>52.94</v>
      </c>
      <c r="BZ6" s="27">
        <f t="shared" si="6"/>
        <v>52.05</v>
      </c>
      <c r="CA6" s="23" t="str">
        <f>IF(CA7="","",IF(CA7="-","【-】","【"&amp;SUBSTITUTE(TEXT(CA7,"#,##0.00"),"-","△")&amp;"】"))</f>
        <v>【56.93】</v>
      </c>
      <c r="CB6" s="27" t="str">
        <f t="shared" ref="CB6:CK6" si="7">IF(CB7="",NA(),CB7)</f>
        <v>-</v>
      </c>
      <c r="CC6" s="27">
        <f t="shared" si="7"/>
        <v>180.09</v>
      </c>
      <c r="CD6" s="27">
        <f t="shared" si="7"/>
        <v>176.4</v>
      </c>
      <c r="CE6" s="27">
        <f t="shared" si="7"/>
        <v>187.04</v>
      </c>
      <c r="CF6" s="27">
        <f t="shared" si="7"/>
        <v>183.72</v>
      </c>
      <c r="CG6" s="27" t="str">
        <f t="shared" si="7"/>
        <v>-</v>
      </c>
      <c r="CH6" s="27">
        <f t="shared" si="7"/>
        <v>274.99</v>
      </c>
      <c r="CI6" s="27">
        <f t="shared" si="7"/>
        <v>282.08999999999997</v>
      </c>
      <c r="CJ6" s="27">
        <f t="shared" si="7"/>
        <v>303.27999999999997</v>
      </c>
      <c r="CK6" s="27">
        <f t="shared" si="7"/>
        <v>301.86</v>
      </c>
      <c r="CL6" s="23" t="str">
        <f>IF(CL7="","",IF(CL7="-","【-】","【"&amp;SUBSTITUTE(TEXT(CL7,"#,##0.00"),"-","△")&amp;"】"))</f>
        <v>【271.15】</v>
      </c>
      <c r="CM6" s="27" t="str">
        <f t="shared" ref="CM6:CV6" si="8">IF(CM7="",NA(),CM7)</f>
        <v>-</v>
      </c>
      <c r="CN6" s="27">
        <f t="shared" si="8"/>
        <v>58.32</v>
      </c>
      <c r="CO6" s="27">
        <f t="shared" si="8"/>
        <v>56.95</v>
      </c>
      <c r="CP6" s="27">
        <f t="shared" si="8"/>
        <v>54.58</v>
      </c>
      <c r="CQ6" s="27">
        <f t="shared" si="8"/>
        <v>54.35</v>
      </c>
      <c r="CR6" s="27" t="str">
        <f t="shared" si="8"/>
        <v>-</v>
      </c>
      <c r="CS6" s="27">
        <f t="shared" si="8"/>
        <v>54.83</v>
      </c>
      <c r="CT6" s="27">
        <f t="shared" si="8"/>
        <v>66.53</v>
      </c>
      <c r="CU6" s="27">
        <f t="shared" si="8"/>
        <v>52.35</v>
      </c>
      <c r="CV6" s="27">
        <f t="shared" si="8"/>
        <v>46.25</v>
      </c>
      <c r="CW6" s="23" t="str">
        <f>IF(CW7="","",IF(CW7="-","【-】","【"&amp;SUBSTITUTE(TEXT(CW7,"#,##0.00"),"-","△")&amp;"】"))</f>
        <v>【49.87】</v>
      </c>
      <c r="CX6" s="27" t="str">
        <f t="shared" ref="CX6:DG6" si="9">IF(CX7="",NA(),CX7)</f>
        <v>-</v>
      </c>
      <c r="CY6" s="27">
        <f t="shared" si="9"/>
        <v>72.97</v>
      </c>
      <c r="CZ6" s="27">
        <f t="shared" si="9"/>
        <v>73.02</v>
      </c>
      <c r="DA6" s="27">
        <f t="shared" si="9"/>
        <v>72.819999999999993</v>
      </c>
      <c r="DB6" s="27">
        <f t="shared" si="9"/>
        <v>72.77</v>
      </c>
      <c r="DC6" s="27" t="str">
        <f t="shared" si="9"/>
        <v>-</v>
      </c>
      <c r="DD6" s="27">
        <f t="shared" si="9"/>
        <v>84.7</v>
      </c>
      <c r="DE6" s="27">
        <f t="shared" si="9"/>
        <v>84.67</v>
      </c>
      <c r="DF6" s="27">
        <f t="shared" si="9"/>
        <v>84.39</v>
      </c>
      <c r="DG6" s="27">
        <f t="shared" si="9"/>
        <v>83.96</v>
      </c>
      <c r="DH6" s="23" t="str">
        <f>IF(DH7="","",IF(DH7="-","【-】","【"&amp;SUBSTITUTE(TEXT(DH7,"#,##0.00"),"-","△")&amp;"】"))</f>
        <v>【87.54】</v>
      </c>
      <c r="DI6" s="27" t="str">
        <f t="shared" ref="DI6:DR6" si="10">IF(DI7="",NA(),DI7)</f>
        <v>-</v>
      </c>
      <c r="DJ6" s="27">
        <f t="shared" si="10"/>
        <v>5.87</v>
      </c>
      <c r="DK6" s="27">
        <f t="shared" si="10"/>
        <v>11.74</v>
      </c>
      <c r="DL6" s="27">
        <f t="shared" si="10"/>
        <v>15.92</v>
      </c>
      <c r="DM6" s="27">
        <f t="shared" si="10"/>
        <v>19.89</v>
      </c>
      <c r="DN6" s="27" t="str">
        <f t="shared" si="10"/>
        <v>-</v>
      </c>
      <c r="DO6" s="27">
        <f t="shared" si="10"/>
        <v>20.34</v>
      </c>
      <c r="DP6" s="27">
        <f t="shared" si="10"/>
        <v>21.85</v>
      </c>
      <c r="DQ6" s="27">
        <f t="shared" si="10"/>
        <v>25.19</v>
      </c>
      <c r="DR6" s="27">
        <f t="shared" si="10"/>
        <v>25.46</v>
      </c>
      <c r="DS6" s="23" t="str">
        <f>IF(DS7="","",IF(DS7="-","【-】","【"&amp;SUBSTITUTE(TEXT(DS7,"#,##0.00"),"-","△")&amp;"】"))</f>
        <v>【28.42】</v>
      </c>
      <c r="DT6" s="27" t="str">
        <f t="shared" ref="DT6:EC6" si="11">IF(DT7="",NA(),DT7)</f>
        <v>-</v>
      </c>
      <c r="DU6" s="23">
        <f t="shared" si="11"/>
        <v>0</v>
      </c>
      <c r="DV6" s="23">
        <f t="shared" si="11"/>
        <v>0</v>
      </c>
      <c r="DW6" s="23">
        <f t="shared" si="11"/>
        <v>0</v>
      </c>
      <c r="DX6" s="23">
        <f t="shared" si="11"/>
        <v>0</v>
      </c>
      <c r="DY6" s="27" t="str">
        <f t="shared" si="11"/>
        <v>-</v>
      </c>
      <c r="DZ6" s="23">
        <f t="shared" si="11"/>
        <v>0</v>
      </c>
      <c r="EA6" s="23">
        <f t="shared" si="11"/>
        <v>0</v>
      </c>
      <c r="EB6" s="23">
        <f t="shared" si="11"/>
        <v>0</v>
      </c>
      <c r="EC6" s="27">
        <f t="shared" si="11"/>
        <v>0.19</v>
      </c>
      <c r="ED6" s="23" t="str">
        <f>IF(ED7="","",IF(ED7="-","【-】","【"&amp;SUBSTITUTE(TEXT(ED7,"#,##0.00"),"-","△")&amp;"】"))</f>
        <v>【0.08】</v>
      </c>
      <c r="EE6" s="27" t="str">
        <f t="shared" ref="EE6:EN6" si="12">IF(EE7="",NA(),EE7)</f>
        <v>-</v>
      </c>
      <c r="EF6" s="23">
        <f t="shared" si="12"/>
        <v>0</v>
      </c>
      <c r="EG6" s="23">
        <f t="shared" si="12"/>
        <v>0</v>
      </c>
      <c r="EH6" s="23">
        <f t="shared" si="12"/>
        <v>0</v>
      </c>
      <c r="EI6" s="23">
        <f t="shared" si="12"/>
        <v>0</v>
      </c>
      <c r="EJ6" s="27" t="str">
        <f t="shared" si="12"/>
        <v>-</v>
      </c>
      <c r="EK6" s="27">
        <f t="shared" si="12"/>
        <v>0.25</v>
      </c>
      <c r="EL6" s="27">
        <f t="shared" si="12"/>
        <v>0.05</v>
      </c>
      <c r="EM6" s="27">
        <f t="shared" si="12"/>
        <v>0.03</v>
      </c>
      <c r="EN6" s="27">
        <f t="shared" si="12"/>
        <v>0.03</v>
      </c>
      <c r="EO6" s="23" t="str">
        <f>IF(EO7="","",IF(EO7="-","【-】","【"&amp;SUBSTITUTE(TEXT(EO7,"#,##0.00"),"-","△")&amp;"】"))</f>
        <v>【0.02】</v>
      </c>
    </row>
    <row r="7" spans="1:148" s="13" customFormat="1" x14ac:dyDescent="0.2">
      <c r="A7" s="14"/>
      <c r="B7" s="20">
        <v>2023</v>
      </c>
      <c r="C7" s="20">
        <v>103454</v>
      </c>
      <c r="D7" s="20">
        <v>46</v>
      </c>
      <c r="E7" s="20">
        <v>17</v>
      </c>
      <c r="F7" s="20">
        <v>5</v>
      </c>
      <c r="G7" s="20">
        <v>0</v>
      </c>
      <c r="H7" s="20" t="s">
        <v>96</v>
      </c>
      <c r="I7" s="20" t="s">
        <v>97</v>
      </c>
      <c r="J7" s="20" t="s">
        <v>98</v>
      </c>
      <c r="K7" s="20" t="s">
        <v>99</v>
      </c>
      <c r="L7" s="20" t="s">
        <v>100</v>
      </c>
      <c r="M7" s="20" t="s">
        <v>101</v>
      </c>
      <c r="N7" s="24" t="s">
        <v>102</v>
      </c>
      <c r="O7" s="24">
        <v>71.28</v>
      </c>
      <c r="P7" s="24">
        <v>19.07</v>
      </c>
      <c r="Q7" s="24">
        <v>96.47</v>
      </c>
      <c r="R7" s="24">
        <v>2310</v>
      </c>
      <c r="S7" s="24">
        <v>22563</v>
      </c>
      <c r="T7" s="24">
        <v>20.46</v>
      </c>
      <c r="U7" s="24">
        <v>1102.79</v>
      </c>
      <c r="V7" s="24">
        <v>4301</v>
      </c>
      <c r="W7" s="24">
        <v>1.65</v>
      </c>
      <c r="X7" s="24">
        <v>2606.67</v>
      </c>
      <c r="Y7" s="24" t="s">
        <v>102</v>
      </c>
      <c r="Z7" s="24">
        <v>105.66</v>
      </c>
      <c r="AA7" s="24">
        <v>102.7</v>
      </c>
      <c r="AB7" s="24">
        <v>106</v>
      </c>
      <c r="AC7" s="24">
        <v>106.59</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22.29</v>
      </c>
      <c r="AW7" s="24">
        <v>47.67</v>
      </c>
      <c r="AX7" s="24">
        <v>84.52</v>
      </c>
      <c r="AY7" s="24">
        <v>118.8</v>
      </c>
      <c r="AZ7" s="24" t="s">
        <v>102</v>
      </c>
      <c r="BA7" s="24">
        <v>29.13</v>
      </c>
      <c r="BB7" s="24">
        <v>35.69</v>
      </c>
      <c r="BC7" s="24">
        <v>38.4</v>
      </c>
      <c r="BD7" s="24">
        <v>44.04</v>
      </c>
      <c r="BE7" s="24">
        <v>42.02</v>
      </c>
      <c r="BF7" s="24" t="s">
        <v>102</v>
      </c>
      <c r="BG7" s="24">
        <v>2399.79</v>
      </c>
      <c r="BH7" s="24">
        <v>2185.86</v>
      </c>
      <c r="BI7" s="24">
        <v>1969.25</v>
      </c>
      <c r="BJ7" s="24">
        <v>1766.95</v>
      </c>
      <c r="BK7" s="24" t="s">
        <v>102</v>
      </c>
      <c r="BL7" s="24">
        <v>867.83</v>
      </c>
      <c r="BM7" s="24">
        <v>791.76</v>
      </c>
      <c r="BN7" s="24">
        <v>900.82</v>
      </c>
      <c r="BO7" s="24">
        <v>839.21</v>
      </c>
      <c r="BP7" s="24">
        <v>785.1</v>
      </c>
      <c r="BQ7" s="24" t="s">
        <v>102</v>
      </c>
      <c r="BR7" s="24">
        <v>61.52</v>
      </c>
      <c r="BS7" s="24">
        <v>62.87</v>
      </c>
      <c r="BT7" s="24">
        <v>59.42</v>
      </c>
      <c r="BU7" s="24">
        <v>60.61</v>
      </c>
      <c r="BV7" s="24" t="s">
        <v>102</v>
      </c>
      <c r="BW7" s="24">
        <v>57.08</v>
      </c>
      <c r="BX7" s="24">
        <v>56.26</v>
      </c>
      <c r="BY7" s="24">
        <v>52.94</v>
      </c>
      <c r="BZ7" s="24">
        <v>52.05</v>
      </c>
      <c r="CA7" s="24">
        <v>56.93</v>
      </c>
      <c r="CB7" s="24" t="s">
        <v>102</v>
      </c>
      <c r="CC7" s="24">
        <v>180.09</v>
      </c>
      <c r="CD7" s="24">
        <v>176.4</v>
      </c>
      <c r="CE7" s="24">
        <v>187.04</v>
      </c>
      <c r="CF7" s="24">
        <v>183.72</v>
      </c>
      <c r="CG7" s="24" t="s">
        <v>102</v>
      </c>
      <c r="CH7" s="24">
        <v>274.99</v>
      </c>
      <c r="CI7" s="24">
        <v>282.08999999999997</v>
      </c>
      <c r="CJ7" s="24">
        <v>303.27999999999997</v>
      </c>
      <c r="CK7" s="24">
        <v>301.86</v>
      </c>
      <c r="CL7" s="24">
        <v>271.14999999999998</v>
      </c>
      <c r="CM7" s="24" t="s">
        <v>102</v>
      </c>
      <c r="CN7" s="24">
        <v>58.32</v>
      </c>
      <c r="CO7" s="24">
        <v>56.95</v>
      </c>
      <c r="CP7" s="24">
        <v>54.58</v>
      </c>
      <c r="CQ7" s="24">
        <v>54.35</v>
      </c>
      <c r="CR7" s="24" t="s">
        <v>102</v>
      </c>
      <c r="CS7" s="24">
        <v>54.83</v>
      </c>
      <c r="CT7" s="24">
        <v>66.53</v>
      </c>
      <c r="CU7" s="24">
        <v>52.35</v>
      </c>
      <c r="CV7" s="24">
        <v>46.25</v>
      </c>
      <c r="CW7" s="24">
        <v>49.87</v>
      </c>
      <c r="CX7" s="24" t="s">
        <v>102</v>
      </c>
      <c r="CY7" s="24">
        <v>72.97</v>
      </c>
      <c r="CZ7" s="24">
        <v>73.02</v>
      </c>
      <c r="DA7" s="24">
        <v>72.819999999999993</v>
      </c>
      <c r="DB7" s="24">
        <v>72.77</v>
      </c>
      <c r="DC7" s="24" t="s">
        <v>102</v>
      </c>
      <c r="DD7" s="24">
        <v>84.7</v>
      </c>
      <c r="DE7" s="24">
        <v>84.67</v>
      </c>
      <c r="DF7" s="24">
        <v>84.39</v>
      </c>
      <c r="DG7" s="24">
        <v>83.96</v>
      </c>
      <c r="DH7" s="24">
        <v>87.54</v>
      </c>
      <c r="DI7" s="24" t="s">
        <v>102</v>
      </c>
      <c r="DJ7" s="24">
        <v>5.87</v>
      </c>
      <c r="DK7" s="24">
        <v>11.74</v>
      </c>
      <c r="DL7" s="24">
        <v>15.92</v>
      </c>
      <c r="DM7" s="24">
        <v>19.89</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95</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2025-01-24T07:16:43Z</dcterms:created>
  <dcterms:modified xsi:type="dcterms:W3CDTF">2025-02-27T06:52:58Z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2025-01-30T08:27:00Z</vt:filetime>
  </property>
</Properties>
</file>