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AB634AAD-2C37-45DC-974D-2C08F4DF6250}" xr6:coauthVersionLast="47" xr6:coauthVersionMax="47" xr10:uidLastSave="{00000000-0000-0000-0000-000000000000}"/>
  <workbookProtection workbookAlgorithmName="SHA-512" workbookHashValue="jMkURNfH4iIi9da6a6Tk0AntiX7ES+E6+aG+8lyFucVcWi3Dg4BjnQr5/mOurZgDeFcyS+hhsNympM+7y33Nlg==" workbookSaltValue="nHHXeFJqiDEz13E6rjEtvw=="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S6" i="5"/>
  <c r="AL8" i="4" s="1"/>
  <c r="R6" i="5"/>
  <c r="AD10" i="4" s="1"/>
  <c r="Q6" i="5"/>
  <c r="P6" i="5"/>
  <c r="P10" i="4" s="1"/>
  <c r="O6" i="5"/>
  <c r="N6" i="5"/>
  <c r="B10" i="4" s="1"/>
  <c r="M6" i="5"/>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H85" i="4"/>
  <c r="G85" i="4"/>
  <c r="F85" i="4"/>
  <c r="AT10" i="4"/>
  <c r="W10" i="4"/>
  <c r="I10" i="4"/>
  <c r="AT8" i="4"/>
  <c r="AD8" i="4"/>
  <c r="W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<sst xmlns="http://schemas.openxmlformats.org/spreadsheetml/2006/main" count="253" uniqueCount="116">
  <si>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</si>
  <si>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</si>
  <si>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</si>
  <si>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</si>
  <si>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</si>
  <si>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</si>
  <si>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</si>
  <si>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</si>
  <si>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</si>
  <si>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</si>
  <si>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</si>
  <si>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</si>
  <si>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</si>
  <si>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</si>
  <si>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</si>
  <si>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</si>
  <si>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</si>
  <si>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</si>
  <si>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</si>
  <si>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</si>
  <si>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</si>
  <si>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</si>
  <si>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</si>
  <si>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</si>
  <si>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</si>
  <si>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</si>
  <si>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</si>
  <si>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</si>
  <si>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</si>
  <si>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</si>
  <si>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</si>
  <si>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</si>
  <si>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</si>
  <si>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</si>
  <si>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</si>
  <si>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</si>
  <si>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</si>
  <si>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</si>
  <si>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</si>
  <si>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</si>
  <si>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</si>
  <si>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</si>
  <si>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</si>
  <si>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</si>
  <si>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</si>
  <si>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</si>
  <si>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</si>
  <si>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</si>
  <si>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</si>
  <si>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</si>
  <si>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</si>
  <si>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</si>
  <si>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</si>
  <si>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</si>
  <si>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</si>
  <si>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</si>
  <si>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</si>
  <si>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</si>
  <si>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</si>
  <si>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</si>
  <si>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</si>
  <si>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</si>
  <si>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</si>
  <si>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</si>
  <si>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</si>
  <si>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</si>
  <si>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</si>
  <si>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</si>
  <si>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</si>
  <si>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</si>
  <si>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</si>
  <si>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</si>
  <si>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</si>
  <si>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</si>
  <si>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</si>
  <si>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</si>
  <si>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</si>
  <si>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</si>
  <si>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</si>
  <si>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</si>
  <si>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</si>
  <si>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</si>
  <si>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</si>
  <si>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</si>
  <si>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</si>
  <si>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</si>
  <si>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</si>
  <si>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</si>
  <si>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</si>
  <si>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</si>
  <si>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</si>
  <si>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</si>
  <si>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</si>
  <si>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</si>
  <si>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</si>
  <si>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</si>
  <si>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</si>
  <si>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</si>
  <si>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</si>
  <si>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</si>
  <si>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</si>
  <si>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</si>
  <si>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</si>
  <si>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</si>
  <si>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</si>
  <si>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</si>
  <si>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</si>
  <si>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</si>
  <si>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</si>
  <si>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</si>
  <si>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</si>
  <si>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</si>
  <si>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</si>
  <si>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本事業の性格上、面的整備を主体とした公共下水道等と比較するとコストが割高となる傾向にあるが、市内全域の公共用水域の水質保全を速やかに確保するためには必要な事業といえる。また、独立採算を目指す上で、一般会計繰入金（基準外）の依存度が他事業に比べて高い点が大きな課題となっており、令和6年6月検針分より、経費回収率を80％とする下水道使用料の改定を行った。事業の公共性や継続性を担保することも重要であり、計画的かつ効率的な経営に努めたい。</t>
    <phoneticPr fontId="4"/>
  </si>
  <si>
    <t>①収支不足額について、一般会計からの繰入金（基準外）を前提としているため100％を超えるはずであるが、前年度の補助金の精算を行ったため、100％を切っている。　
②事業地域の公共用水域の水質保全を速やかに確保するため、一時的に一般会計繰入金（基準外）により収支不足額を補っているため欠損金が発生していない。
③複数事業を同一会計で処理しているため、一般会計繰入金（基準外）の精算を他事業で一括処理している。そのため、恒常的に高い値を示すこととなる。流動負債、流動資産ともに減少したが、流動負債の減少率の方が大きかったため、数値は上昇した。
④企業債残高の減少により数値が下降した。
⑤事業の性格上、他事業と比較して費用割合が高いため、値が平均値を大きく下回っている。
職員人件費の減少により、汚水処理費が減少し、数値が上昇した。
⑥事業の性格上、他事業と比較して費用割合が高いため、値が平均値を大きく上回っている。
職員人件費の減少により、汚水処理費が減少し、数値は下降した。
⑦設置されている浄化槽の規模に対して処理区域内人口が少ないため、処理能力には余裕がある。
⑧処理区域内人口＝浄化槽設置済人口としているため、常に100％となっている。
　面的整備とは異なり設置戸数単位での維持管理となるため、コスト削減効果はあまり期待できず、抜本的な構造改革が不可欠となっている。</t>
    <rPh sb="224" eb="226">
      <t>リュウドウ</t>
    </rPh>
    <rPh sb="226" eb="228">
      <t>フサイ</t>
    </rPh>
    <rPh sb="229" eb="231">
      <t>リュウドウ</t>
    </rPh>
    <rPh sb="231" eb="233">
      <t>シサン</t>
    </rPh>
    <rPh sb="236" eb="238">
      <t>ゲンショウ</t>
    </rPh>
    <rPh sb="242" eb="244">
      <t>リュウドウ</t>
    </rPh>
    <rPh sb="244" eb="246">
      <t>フサイ</t>
    </rPh>
    <rPh sb="247" eb="249">
      <t>ゲンショウ</t>
    </rPh>
    <rPh sb="249" eb="250">
      <t>リツ</t>
    </rPh>
    <rPh sb="251" eb="252">
      <t>ホウ</t>
    </rPh>
    <rPh sb="253" eb="254">
      <t>オオ</t>
    </rPh>
    <rPh sb="264" eb="266">
      <t>ジョウショウ</t>
    </rPh>
    <rPh sb="334" eb="336">
      <t>ショクイン</t>
    </rPh>
    <rPh sb="336" eb="339">
      <t>ジンケンヒ</t>
    </rPh>
    <rPh sb="340" eb="342">
      <t>ゲンショウ</t>
    </rPh>
    <rPh sb="346" eb="351">
      <t>オスイショリヒ</t>
    </rPh>
    <rPh sb="352" eb="354">
      <t>ゲンショウ</t>
    </rPh>
    <rPh sb="356" eb="358">
      <t>スウチ</t>
    </rPh>
    <rPh sb="359" eb="361">
      <t>ジョウショウ</t>
    </rPh>
    <rPh sb="408" eb="410">
      <t>ショクイン</t>
    </rPh>
    <rPh sb="410" eb="413">
      <t>ジンケンヒ</t>
    </rPh>
    <rPh sb="414" eb="416">
      <t>ゲンショウ</t>
    </rPh>
    <rPh sb="420" eb="425">
      <t>オスイショリヒ</t>
    </rPh>
    <rPh sb="426" eb="428">
      <t>ゲンショウ</t>
    </rPh>
    <rPh sb="430" eb="432">
      <t>スウチ</t>
    </rPh>
    <rPh sb="433" eb="435">
      <t>カコウ</t>
    </rPh>
    <phoneticPr fontId="4"/>
  </si>
  <si>
    <t>①新規の設置を廃止し、新たな建設改良費の計上がないため、有形固定資産が増加しないため、値が増加している。
②浄化槽のため未計上。
③浄化槽のため未計上。
　事業開始からの経過年数が短いため、老朽化対策の必要性は未だ生じていない。</t>
    <rPh sb="1" eb="3">
      <t>シンキ</t>
    </rPh>
    <rPh sb="4" eb="6">
      <t>セッチ</t>
    </rPh>
    <rPh sb="7" eb="9">
      <t>ハイシ</t>
    </rPh>
    <rPh sb="11" eb="12">
      <t>アラ</t>
    </rPh>
    <rPh sb="14" eb="16">
      <t>ケンセツ</t>
    </rPh>
    <rPh sb="16" eb="19">
      <t>カイリョウヒ</t>
    </rPh>
    <rPh sb="20" eb="22">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</si>
</sst>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07-4BB8-8BDF-BBE01E835A6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907-4BB8-8BDF-BBE01E835A6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48.51</c:v>
                </c:pt>
                <c:pt idx="1">
                  <c:v>48.76</c:v>
                </c:pt>
                <c:pt idx="2">
                  <c:v>48.26</c:v>
                </c:pt>
                <c:pt idx="3">
                  <c:v>47.11</c:v>
                </c:pt>
                <c:pt idx="4">
                  <c:v>46.12</c:v>
                </c:pt>
              </c:numCache>
            </c:numRef>
          </c:val>
          <c:extLst>
            <c:ext xmlns:c16="http://schemas.microsoft.com/office/drawing/2014/chart" uri="{C3380CC4-5D6E-409C-BE32-E72D297353CC}">
              <c16:uniqueId val="{00000000-170B-4B89-B6CB-353FFDF3214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56.52</c:v>
                </c:pt>
                <c:pt idx="3">
                  <c:v>88.45</c:v>
                </c:pt>
                <c:pt idx="4">
                  <c:v>54.08</c:v>
                </c:pt>
              </c:numCache>
            </c:numRef>
          </c:val>
          <c:smooth val="0"/>
          <c:extLst>
            <c:ext xmlns:c16="http://schemas.microsoft.com/office/drawing/2014/chart" uri="{C3380CC4-5D6E-409C-BE32-E72D297353CC}">
              <c16:uniqueId val="{00000001-170B-4B89-B6CB-353FFDF3214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8BA-466D-B03F-613F230038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88.43</c:v>
                </c:pt>
                <c:pt idx="3">
                  <c:v>90.34</c:v>
                </c:pt>
                <c:pt idx="4">
                  <c:v>90.57</c:v>
                </c:pt>
              </c:numCache>
            </c:numRef>
          </c:val>
          <c:smooth val="0"/>
          <c:extLst>
            <c:ext xmlns:c16="http://schemas.microsoft.com/office/drawing/2014/chart" uri="{C3380CC4-5D6E-409C-BE32-E72D297353CC}">
              <c16:uniqueId val="{00000001-F8BA-466D-B03F-613F230038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103.17</c:v>
                </c:pt>
                <c:pt idx="1">
                  <c:v>89.85</c:v>
                </c:pt>
                <c:pt idx="2">
                  <c:v>96.69</c:v>
                </c:pt>
                <c:pt idx="3">
                  <c:v>96.39</c:v>
                </c:pt>
                <c:pt idx="4">
                  <c:v>99.32</c:v>
                </c:pt>
              </c:numCache>
            </c:numRef>
          </c:val>
          <c:extLst>
            <c:ext xmlns:c16="http://schemas.microsoft.com/office/drawing/2014/chart" uri="{C3380CC4-5D6E-409C-BE32-E72D297353CC}">
              <c16:uniqueId val="{00000000-B148-490F-A205-006E177B888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93.76</c:v>
                </c:pt>
                <c:pt idx="1">
                  <c:v>95.33</c:v>
                </c:pt>
                <c:pt idx="2">
                  <c:v>100.41</c:v>
                </c:pt>
                <c:pt idx="3">
                  <c:v>100.17</c:v>
                </c:pt>
                <c:pt idx="4">
                  <c:v>96.95</c:v>
                </c:pt>
              </c:numCache>
            </c:numRef>
          </c:val>
          <c:smooth val="0"/>
          <c:extLst>
            <c:ext xmlns:c16="http://schemas.microsoft.com/office/drawing/2014/chart" uri="{C3380CC4-5D6E-409C-BE32-E72D297353CC}">
              <c16:uniqueId val="{00000001-B148-490F-A205-006E177B888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25.63</c:v>
                </c:pt>
                <c:pt idx="1">
                  <c:v>28.89</c:v>
                </c:pt>
                <c:pt idx="2">
                  <c:v>32.14</c:v>
                </c:pt>
                <c:pt idx="3">
                  <c:v>35.39</c:v>
                </c:pt>
                <c:pt idx="4">
                  <c:v>38.64</c:v>
                </c:pt>
              </c:numCache>
            </c:numRef>
          </c:val>
          <c:extLst>
            <c:ext xmlns:c16="http://schemas.microsoft.com/office/drawing/2014/chart" uri="{C3380CC4-5D6E-409C-BE32-E72D297353CC}">
              <c16:uniqueId val="{00000000-06BB-4D41-B178-EC7C2E78A9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16.63</c:v>
                </c:pt>
                <c:pt idx="1">
                  <c:v>15.4</c:v>
                </c:pt>
                <c:pt idx="2">
                  <c:v>21.02</c:v>
                </c:pt>
                <c:pt idx="3">
                  <c:v>24.31</c:v>
                </c:pt>
                <c:pt idx="4">
                  <c:v>26.92</c:v>
                </c:pt>
              </c:numCache>
            </c:numRef>
          </c:val>
          <c:smooth val="0"/>
          <c:extLst>
            <c:ext xmlns:c16="http://schemas.microsoft.com/office/drawing/2014/chart" uri="{C3380CC4-5D6E-409C-BE32-E72D297353CC}">
              <c16:uniqueId val="{00000001-06BB-4D41-B178-EC7C2E78A9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C3-4138-8B05-A16EB0B1B8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9C3-4138-8B05-A16EB0B1B8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B1-43E6-A954-26F9B09C00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173.09</c:v>
                </c:pt>
                <c:pt idx="1">
                  <c:v>162.82</c:v>
                </c:pt>
                <c:pt idx="2">
                  <c:v>83.92</c:v>
                </c:pt>
                <c:pt idx="3">
                  <c:v>89.31</c:v>
                </c:pt>
                <c:pt idx="4">
                  <c:v>91.33</c:v>
                </c:pt>
              </c:numCache>
            </c:numRef>
          </c:val>
          <c:smooth val="0"/>
          <c:extLst>
            <c:ext xmlns:c16="http://schemas.microsoft.com/office/drawing/2014/chart" uri="{C3380CC4-5D6E-409C-BE32-E72D297353CC}">
              <c16:uniqueId val="{00000001-94B1-43E6-A954-26F9B09C00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843.02</c:v>
                </c:pt>
                <c:pt idx="1">
                  <c:v>783.92</c:v>
                </c:pt>
                <c:pt idx="2">
                  <c:v>718.33</c:v>
                </c:pt>
                <c:pt idx="3">
                  <c:v>702.27</c:v>
                </c:pt>
                <c:pt idx="4">
                  <c:v>706.68</c:v>
                </c:pt>
              </c:numCache>
            </c:numRef>
          </c:val>
          <c:extLst>
            <c:ext xmlns:c16="http://schemas.microsoft.com/office/drawing/2014/chart" uri="{C3380CC4-5D6E-409C-BE32-E72D297353CC}">
              <c16:uniqueId val="{00000000-1BF8-4C15-86EC-F437931524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117.39</c:v>
                </c:pt>
                <c:pt idx="1">
                  <c:v>125.61</c:v>
                </c:pt>
                <c:pt idx="2">
                  <c:v>122.71</c:v>
                </c:pt>
                <c:pt idx="3">
                  <c:v>138.19999999999999</c:v>
                </c:pt>
                <c:pt idx="4">
                  <c:v>126.97</c:v>
                </c:pt>
              </c:numCache>
            </c:numRef>
          </c:val>
          <c:smooth val="0"/>
          <c:extLst>
            <c:ext xmlns:c16="http://schemas.microsoft.com/office/drawing/2014/chart" uri="{C3380CC4-5D6E-409C-BE32-E72D297353CC}">
              <c16:uniqueId val="{00000001-1BF8-4C15-86EC-F437931524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547.14</c:v>
                </c:pt>
                <c:pt idx="1">
                  <c:v>493.46</c:v>
                </c:pt>
                <c:pt idx="2">
                  <c:v>457.16</c:v>
                </c:pt>
                <c:pt idx="3">
                  <c:v>354.03</c:v>
                </c:pt>
                <c:pt idx="4">
                  <c:v>316.22000000000003</c:v>
                </c:pt>
              </c:numCache>
            </c:numRef>
          </c:val>
          <c:extLst>
            <c:ext xmlns:c16="http://schemas.microsoft.com/office/drawing/2014/chart" uri="{C3380CC4-5D6E-409C-BE32-E72D297353CC}">
              <c16:uniqueId val="{00000000-1565-44AD-A8FA-41FAEB54ECA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294.08999999999997</c:v>
                </c:pt>
                <c:pt idx="3">
                  <c:v>294.08999999999997</c:v>
                </c:pt>
                <c:pt idx="4">
                  <c:v>338.47</c:v>
                </c:pt>
              </c:numCache>
            </c:numRef>
          </c:val>
          <c:smooth val="0"/>
          <c:extLst>
            <c:ext xmlns:c16="http://schemas.microsoft.com/office/drawing/2014/chart" uri="{C3380CC4-5D6E-409C-BE32-E72D297353CC}">
              <c16:uniqueId val="{00000001-1565-44AD-A8FA-41FAEB54ECA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25.23</c:v>
                </c:pt>
                <c:pt idx="1">
                  <c:v>21.87</c:v>
                </c:pt>
                <c:pt idx="2">
                  <c:v>22.56</c:v>
                </c:pt>
                <c:pt idx="3">
                  <c:v>22.48</c:v>
                </c:pt>
                <c:pt idx="4">
                  <c:v>26.53</c:v>
                </c:pt>
              </c:numCache>
            </c:numRef>
          </c:val>
          <c:extLst>
            <c:ext xmlns:c16="http://schemas.microsoft.com/office/drawing/2014/chart" uri="{C3380CC4-5D6E-409C-BE32-E72D297353CC}">
              <c16:uniqueId val="{00000000-ADBD-48AC-B831-57681D8617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60</c:v>
                </c:pt>
                <c:pt idx="3">
                  <c:v>59.01</c:v>
                </c:pt>
                <c:pt idx="4">
                  <c:v>56.06</c:v>
                </c:pt>
              </c:numCache>
            </c:numRef>
          </c:val>
          <c:smooth val="0"/>
          <c:extLst>
            <c:ext xmlns:c16="http://schemas.microsoft.com/office/drawing/2014/chart" uri="{C3380CC4-5D6E-409C-BE32-E72D297353CC}">
              <c16:uniqueId val="{00000001-ADBD-48AC-B831-57681D8617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400.3</c:v>
                </c:pt>
                <c:pt idx="1">
                  <c:v>461.75</c:v>
                </c:pt>
                <c:pt idx="2">
                  <c:v>447.64</c:v>
                </c:pt>
                <c:pt idx="3">
                  <c:v>449.25</c:v>
                </c:pt>
                <c:pt idx="4">
                  <c:v>380.65</c:v>
                </c:pt>
              </c:numCache>
            </c:numRef>
          </c:val>
          <c:extLst>
            <c:ext xmlns:c16="http://schemas.microsoft.com/office/drawing/2014/chart" uri="{C3380CC4-5D6E-409C-BE32-E72D297353CC}">
              <c16:uniqueId val="{00000000-FBFD-459F-AEAA-B2A273383F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282.70999999999998</c:v>
                </c:pt>
                <c:pt idx="3">
                  <c:v>291.82</c:v>
                </c:pt>
                <c:pt idx="4">
                  <c:v>304.36</c:v>
                </c:pt>
              </c:numCache>
            </c:numRef>
          </c:val>
          <c:smooth val="0"/>
          <c:extLst>
            <c:ext xmlns:c16="http://schemas.microsoft.com/office/drawing/2014/chart" uri="{C3380CC4-5D6E-409C-BE32-E72D297353CC}">
              <c16:uniqueId val="{00000001-FBFD-459F-AEAA-B2A273383F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群馬県　太田市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71" t="str">
        <f>データ!$M$6</f>
        <v>非設置</v>
      </c>
      <c r="AE8" s="71"/>
      <c r="AF8" s="71"/>
      <c r="AG8" s="71"/>
      <c r="AH8" s="71"/>
      <c r="AI8" s="71"/>
      <c r="AJ8" s="71"/>
      <c r="AK8" s="3"/>
      <c r="AL8" s="44">
        <f>データ!S6</f>
        <v>222518</v>
      </c>
      <c r="AM8" s="44"/>
      <c r="AN8" s="44"/>
      <c r="AO8" s="44"/>
      <c r="AP8" s="44"/>
      <c r="AQ8" s="44"/>
      <c r="AR8" s="44"/>
      <c r="AS8" s="44"/>
      <c r="AT8" s="45">
        <f>データ!T6</f>
        <v>175.54</v>
      </c>
      <c r="AU8" s="45"/>
      <c r="AV8" s="45"/>
      <c r="AW8" s="45"/>
      <c r="AX8" s="45"/>
      <c r="AY8" s="45"/>
      <c r="AZ8" s="45"/>
      <c r="BA8" s="45"/>
      <c r="BB8" s="45">
        <f>データ!U6</f>
        <v>1267.6199999999999</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72.459999999999994</v>
      </c>
      <c r="J10" s="45"/>
      <c r="K10" s="45"/>
      <c r="L10" s="45"/>
      <c r="M10" s="45"/>
      <c r="N10" s="45"/>
      <c r="O10" s="45"/>
      <c r="P10" s="45">
        <f>データ!P6</f>
        <v>0.64</v>
      </c>
      <c r="Q10" s="45"/>
      <c r="R10" s="45"/>
      <c r="S10" s="45"/>
      <c r="T10" s="45"/>
      <c r="U10" s="45"/>
      <c r="V10" s="45"/>
      <c r="W10" s="45">
        <f>データ!Q6</f>
        <v>100</v>
      </c>
      <c r="X10" s="45"/>
      <c r="Y10" s="45"/>
      <c r="Z10" s="45"/>
      <c r="AA10" s="45"/>
      <c r="AB10" s="45"/>
      <c r="AC10" s="45"/>
      <c r="AD10" s="44">
        <f>データ!R6</f>
        <v>2222</v>
      </c>
      <c r="AE10" s="44"/>
      <c r="AF10" s="44"/>
      <c r="AG10" s="44"/>
      <c r="AH10" s="44"/>
      <c r="AI10" s="44"/>
      <c r="AJ10" s="44"/>
      <c r="AK10" s="2"/>
      <c r="AL10" s="44">
        <f>データ!V6</f>
        <v>1434</v>
      </c>
      <c r="AM10" s="44"/>
      <c r="AN10" s="44"/>
      <c r="AO10" s="44"/>
      <c r="AP10" s="44"/>
      <c r="AQ10" s="44"/>
      <c r="AR10" s="44"/>
      <c r="AS10" s="44"/>
      <c r="AT10" s="45">
        <f>データ!W6</f>
        <v>6.47</v>
      </c>
      <c r="AU10" s="45"/>
      <c r="AV10" s="45"/>
      <c r="AW10" s="45"/>
      <c r="AX10" s="45"/>
      <c r="AY10" s="45"/>
      <c r="AZ10" s="45"/>
      <c r="BA10" s="45"/>
      <c r="BB10" s="45">
        <f>データ!X6</f>
        <v>221.64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9vTkCTGIzEyREurIOahB9xobYfc+nOL6evYPtRFAUxyWCLJlEoIJ96l30ilS+tcDI+SvFyHw0sh17jbJeLMRrg==" saltValue="5cF2HSUYrsUe1VZeGm0L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102059</v>
      </c>
      <c r="D6" s="19">
        <f t="shared" si="3"/>
        <v>46</v>
      </c>
      <c r="E6" s="19">
        <f t="shared" si="3"/>
        <v>18</v>
      </c>
      <c r="F6" s="19">
        <f t="shared" si="3"/>
        <v>0</v>
      </c>
      <c r="G6" s="19">
        <f t="shared" si="3"/>
        <v>0</v>
      </c>
      <c r="H6" s="19" t="str">
        <f t="shared" si="3"/>
        <v>群馬県　太田市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72.459999999999994</v>
      </c>
      <c r="P6" s="20">
        <f t="shared" si="3"/>
        <v>0.64</v>
      </c>
      <c r="Q6" s="20">
        <f t="shared" si="3"/>
        <v>100</v>
      </c>
      <c r="R6" s="20">
        <f t="shared" si="3"/>
        <v>2222</v>
      </c>
      <c r="S6" s="20">
        <f t="shared" si="3"/>
        <v>222518</v>
      </c>
      <c r="T6" s="20">
        <f t="shared" si="3"/>
        <v>175.54</v>
      </c>
      <c r="U6" s="20">
        <f t="shared" si="3"/>
        <v>1267.6199999999999</v>
      </c>
      <c r="V6" s="20">
        <f t="shared" si="3"/>
        <v>1434</v>
      </c>
      <c r="W6" s="20">
        <f t="shared" si="3"/>
        <v>6.47</v>
      </c>
      <c r="X6" s="20">
        <f t="shared" si="3"/>
        <v>221.64</v>
      </c>
      <c r="Y6" s="21">
        <f>IF(Y7="",NA(),Y7)</f>
        <v>103.17</v>
      </c>
      <c r="Z6" s="21">
        <f t="shared" ref="Z6:AH6" si="4">IF(Z7="",NA(),Z7)</f>
        <v>89.85</v>
      </c>
      <c r="AA6" s="21">
        <f t="shared" si="4"/>
        <v>96.69</v>
      </c>
      <c r="AB6" s="21">
        <f t="shared" si="4"/>
        <v>96.39</v>
      </c>
      <c r="AC6" s="21">
        <f t="shared" si="4"/>
        <v>99.32</v>
      </c>
      <c r="AD6" s="21">
        <f t="shared" si="4"/>
        <v>93.76</v>
      </c>
      <c r="AE6" s="21">
        <f t="shared" si="4"/>
        <v>95.33</v>
      </c>
      <c r="AF6" s="21">
        <f t="shared" si="4"/>
        <v>100.41</v>
      </c>
      <c r="AG6" s="21">
        <f t="shared" si="4"/>
        <v>100.17</v>
      </c>
      <c r="AH6" s="21">
        <f t="shared" si="4"/>
        <v>96.95</v>
      </c>
      <c r="AI6" s="20" t="str">
        <f>IF(AI7="","",IF(AI7="-","【-】","【"&amp;SUBSTITUTE(TEXT(AI7,"#,##0.00"),"-","△")&amp;"】"))</f>
        <v>【96.62】</v>
      </c>
      <c r="AJ6" s="20">
        <f>IF(AJ7="",NA(),AJ7)</f>
        <v>0</v>
      </c>
      <c r="AK6" s="20">
        <f t="shared" ref="AK6:AS6" si="5">IF(AK7="",NA(),AK7)</f>
        <v>0</v>
      </c>
      <c r="AL6" s="20">
        <f t="shared" si="5"/>
        <v>0</v>
      </c>
      <c r="AM6" s="20">
        <f t="shared" si="5"/>
        <v>0</v>
      </c>
      <c r="AN6" s="20">
        <f t="shared" si="5"/>
        <v>0</v>
      </c>
      <c r="AO6" s="21">
        <f t="shared" si="5"/>
        <v>173.09</v>
      </c>
      <c r="AP6" s="21">
        <f t="shared" si="5"/>
        <v>162.82</v>
      </c>
      <c r="AQ6" s="21">
        <f t="shared" si="5"/>
        <v>83.92</v>
      </c>
      <c r="AR6" s="21">
        <f t="shared" si="5"/>
        <v>89.31</v>
      </c>
      <c r="AS6" s="21">
        <f t="shared" si="5"/>
        <v>91.33</v>
      </c>
      <c r="AT6" s="20" t="str">
        <f>IF(AT7="","",IF(AT7="-","【-】","【"&amp;SUBSTITUTE(TEXT(AT7,"#,##0.00"),"-","△")&amp;"】"))</f>
        <v>【111.69】</v>
      </c>
      <c r="AU6" s="21">
        <f>IF(AU7="",NA(),AU7)</f>
        <v>843.02</v>
      </c>
      <c r="AV6" s="21">
        <f t="shared" ref="AV6:BD6" si="6">IF(AV7="",NA(),AV7)</f>
        <v>783.92</v>
      </c>
      <c r="AW6" s="21">
        <f t="shared" si="6"/>
        <v>718.33</v>
      </c>
      <c r="AX6" s="21">
        <f t="shared" si="6"/>
        <v>702.27</v>
      </c>
      <c r="AY6" s="21">
        <f t="shared" si="6"/>
        <v>706.68</v>
      </c>
      <c r="AZ6" s="21">
        <f t="shared" si="6"/>
        <v>117.39</v>
      </c>
      <c r="BA6" s="21">
        <f t="shared" si="6"/>
        <v>125.61</v>
      </c>
      <c r="BB6" s="21">
        <f t="shared" si="6"/>
        <v>122.71</v>
      </c>
      <c r="BC6" s="21">
        <f t="shared" si="6"/>
        <v>138.19999999999999</v>
      </c>
      <c r="BD6" s="21">
        <f t="shared" si="6"/>
        <v>126.97</v>
      </c>
      <c r="BE6" s="20" t="str">
        <f>IF(BE7="","",IF(BE7="-","【-】","【"&amp;SUBSTITUTE(TEXT(BE7,"#,##0.00"),"-","△")&amp;"】"))</f>
        <v>【111.29】</v>
      </c>
      <c r="BF6" s="21">
        <f>IF(BF7="",NA(),BF7)</f>
        <v>547.14</v>
      </c>
      <c r="BG6" s="21">
        <f t="shared" ref="BG6:BO6" si="7">IF(BG7="",NA(),BG7)</f>
        <v>493.46</v>
      </c>
      <c r="BH6" s="21">
        <f t="shared" si="7"/>
        <v>457.16</v>
      </c>
      <c r="BI6" s="21">
        <f t="shared" si="7"/>
        <v>354.03</v>
      </c>
      <c r="BJ6" s="21">
        <f t="shared" si="7"/>
        <v>316.22000000000003</v>
      </c>
      <c r="BK6" s="21">
        <f t="shared" si="7"/>
        <v>421.25</v>
      </c>
      <c r="BL6" s="21">
        <f t="shared" si="7"/>
        <v>398.42</v>
      </c>
      <c r="BM6" s="21">
        <f t="shared" si="7"/>
        <v>294.08999999999997</v>
      </c>
      <c r="BN6" s="21">
        <f t="shared" si="7"/>
        <v>294.08999999999997</v>
      </c>
      <c r="BO6" s="21">
        <f t="shared" si="7"/>
        <v>338.47</v>
      </c>
      <c r="BP6" s="20" t="str">
        <f>IF(BP7="","",IF(BP7="-","【-】","【"&amp;SUBSTITUTE(TEXT(BP7,"#,##0.00"),"-","△")&amp;"】"))</f>
        <v>【349.83】</v>
      </c>
      <c r="BQ6" s="21">
        <f>IF(BQ7="",NA(),BQ7)</f>
        <v>25.23</v>
      </c>
      <c r="BR6" s="21">
        <f t="shared" ref="BR6:BZ6" si="8">IF(BR7="",NA(),BR7)</f>
        <v>21.87</v>
      </c>
      <c r="BS6" s="21">
        <f t="shared" si="8"/>
        <v>22.56</v>
      </c>
      <c r="BT6" s="21">
        <f t="shared" si="8"/>
        <v>22.48</v>
      </c>
      <c r="BU6" s="21">
        <f t="shared" si="8"/>
        <v>26.53</v>
      </c>
      <c r="BV6" s="21">
        <f t="shared" si="8"/>
        <v>53.23</v>
      </c>
      <c r="BW6" s="21">
        <f t="shared" si="8"/>
        <v>50.7</v>
      </c>
      <c r="BX6" s="21">
        <f t="shared" si="8"/>
        <v>60</v>
      </c>
      <c r="BY6" s="21">
        <f t="shared" si="8"/>
        <v>59.01</v>
      </c>
      <c r="BZ6" s="21">
        <f t="shared" si="8"/>
        <v>56.06</v>
      </c>
      <c r="CA6" s="20" t="str">
        <f>IF(CA7="","",IF(CA7="-","【-】","【"&amp;SUBSTITUTE(TEXT(CA7,"#,##0.00"),"-","△")&amp;"】"))</f>
        <v>【53.65】</v>
      </c>
      <c r="CB6" s="21">
        <f>IF(CB7="",NA(),CB7)</f>
        <v>400.3</v>
      </c>
      <c r="CC6" s="21">
        <f t="shared" ref="CC6:CK6" si="9">IF(CC7="",NA(),CC7)</f>
        <v>461.75</v>
      </c>
      <c r="CD6" s="21">
        <f t="shared" si="9"/>
        <v>447.64</v>
      </c>
      <c r="CE6" s="21">
        <f t="shared" si="9"/>
        <v>449.25</v>
      </c>
      <c r="CF6" s="21">
        <f t="shared" si="9"/>
        <v>380.65</v>
      </c>
      <c r="CG6" s="21">
        <f t="shared" si="9"/>
        <v>283.3</v>
      </c>
      <c r="CH6" s="21">
        <f t="shared" si="9"/>
        <v>289.81</v>
      </c>
      <c r="CI6" s="21">
        <f t="shared" si="9"/>
        <v>282.70999999999998</v>
      </c>
      <c r="CJ6" s="21">
        <f t="shared" si="9"/>
        <v>291.82</v>
      </c>
      <c r="CK6" s="21">
        <f t="shared" si="9"/>
        <v>304.36</v>
      </c>
      <c r="CL6" s="20" t="str">
        <f>IF(CL7="","",IF(CL7="-","【-】","【"&amp;SUBSTITUTE(TEXT(CL7,"#,##0.00"),"-","△")&amp;"】"))</f>
        <v>【307.86】</v>
      </c>
      <c r="CM6" s="21">
        <f>IF(CM7="",NA(),CM7)</f>
        <v>48.51</v>
      </c>
      <c r="CN6" s="21">
        <f t="shared" ref="CN6:CV6" si="10">IF(CN7="",NA(),CN7)</f>
        <v>48.76</v>
      </c>
      <c r="CO6" s="21">
        <f t="shared" si="10"/>
        <v>48.26</v>
      </c>
      <c r="CP6" s="21">
        <f t="shared" si="10"/>
        <v>47.11</v>
      </c>
      <c r="CQ6" s="21">
        <f t="shared" si="10"/>
        <v>46.12</v>
      </c>
      <c r="CR6" s="21">
        <f t="shared" si="10"/>
        <v>55.96</v>
      </c>
      <c r="CS6" s="21">
        <f t="shared" si="10"/>
        <v>56.45</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54.99</v>
      </c>
      <c r="DE6" s="21">
        <f t="shared" si="11"/>
        <v>88.43</v>
      </c>
      <c r="DF6" s="21">
        <f t="shared" si="11"/>
        <v>90.34</v>
      </c>
      <c r="DG6" s="21">
        <f t="shared" si="11"/>
        <v>90.57</v>
      </c>
      <c r="DH6" s="20" t="str">
        <f>IF(DH7="","",IF(DH7="-","【-】","【"&amp;SUBSTITUTE(TEXT(DH7,"#,##0.00"),"-","△")&amp;"】"))</f>
        <v>【85.31】</v>
      </c>
      <c r="DI6" s="21">
        <f>IF(DI7="",NA(),DI7)</f>
        <v>25.63</v>
      </c>
      <c r="DJ6" s="21">
        <f t="shared" ref="DJ6:DR6" si="12">IF(DJ7="",NA(),DJ7)</f>
        <v>28.89</v>
      </c>
      <c r="DK6" s="21">
        <f t="shared" si="12"/>
        <v>32.14</v>
      </c>
      <c r="DL6" s="21">
        <f t="shared" si="12"/>
        <v>35.39</v>
      </c>
      <c r="DM6" s="21">
        <f t="shared" si="12"/>
        <v>38.64</v>
      </c>
      <c r="DN6" s="21">
        <f t="shared" si="12"/>
        <v>16.63</v>
      </c>
      <c r="DO6" s="21">
        <f t="shared" si="12"/>
        <v>15.4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102059</v>
      </c>
      <c r="D7" s="23">
        <v>46</v>
      </c>
      <c r="E7" s="23">
        <v>18</v>
      </c>
      <c r="F7" s="23">
        <v>0</v>
      </c>
      <c r="G7" s="23">
        <v>0</v>
      </c>
      <c r="H7" s="23" t="s">
        <v>96</v>
      </c>
      <c r="I7" s="23" t="s">
        <v>97</v>
      </c>
      <c r="J7" s="23" t="s">
        <v>98</v>
      </c>
      <c r="K7" s="23" t="s">
        <v>99</v>
      </c>
      <c r="L7" s="23" t="s">
        <v>100</v>
      </c>
      <c r="M7" s="23" t="s">
        <v>101</v>
      </c>
      <c r="N7" s="24" t="s">
        <v>102</v>
      </c>
      <c r="O7" s="24">
        <v>72.459999999999994</v>
      </c>
      <c r="P7" s="24">
        <v>0.64</v>
      </c>
      <c r="Q7" s="24">
        <v>100</v>
      </c>
      <c r="R7" s="24">
        <v>2222</v>
      </c>
      <c r="S7" s="24">
        <v>222518</v>
      </c>
      <c r="T7" s="24">
        <v>175.54</v>
      </c>
      <c r="U7" s="24">
        <v>1267.6199999999999</v>
      </c>
      <c r="V7" s="24">
        <v>1434</v>
      </c>
      <c r="W7" s="24">
        <v>6.47</v>
      </c>
      <c r="X7" s="24">
        <v>221.64</v>
      </c>
      <c r="Y7" s="24">
        <v>103.17</v>
      </c>
      <c r="Z7" s="24">
        <v>89.85</v>
      </c>
      <c r="AA7" s="24">
        <v>96.69</v>
      </c>
      <c r="AB7" s="24">
        <v>96.39</v>
      </c>
      <c r="AC7" s="24">
        <v>99.32</v>
      </c>
      <c r="AD7" s="24">
        <v>93.76</v>
      </c>
      <c r="AE7" s="24">
        <v>95.33</v>
      </c>
      <c r="AF7" s="24">
        <v>100.41</v>
      </c>
      <c r="AG7" s="24">
        <v>100.17</v>
      </c>
      <c r="AH7" s="24">
        <v>96.95</v>
      </c>
      <c r="AI7" s="24">
        <v>96.62</v>
      </c>
      <c r="AJ7" s="24">
        <v>0</v>
      </c>
      <c r="AK7" s="24">
        <v>0</v>
      </c>
      <c r="AL7" s="24">
        <v>0</v>
      </c>
      <c r="AM7" s="24">
        <v>0</v>
      </c>
      <c r="AN7" s="24">
        <v>0</v>
      </c>
      <c r="AO7" s="24">
        <v>173.09</v>
      </c>
      <c r="AP7" s="24">
        <v>162.82</v>
      </c>
      <c r="AQ7" s="24">
        <v>83.92</v>
      </c>
      <c r="AR7" s="24">
        <v>89.31</v>
      </c>
      <c r="AS7" s="24">
        <v>91.33</v>
      </c>
      <c r="AT7" s="24">
        <v>111.69</v>
      </c>
      <c r="AU7" s="24">
        <v>843.02</v>
      </c>
      <c r="AV7" s="24">
        <v>783.92</v>
      </c>
      <c r="AW7" s="24">
        <v>718.33</v>
      </c>
      <c r="AX7" s="24">
        <v>702.27</v>
      </c>
      <c r="AY7" s="24">
        <v>706.68</v>
      </c>
      <c r="AZ7" s="24">
        <v>117.39</v>
      </c>
      <c r="BA7" s="24">
        <v>125.61</v>
      </c>
      <c r="BB7" s="24">
        <v>122.71</v>
      </c>
      <c r="BC7" s="24">
        <v>138.19999999999999</v>
      </c>
      <c r="BD7" s="24">
        <v>126.97</v>
      </c>
      <c r="BE7" s="24">
        <v>111.29</v>
      </c>
      <c r="BF7" s="24">
        <v>547.14</v>
      </c>
      <c r="BG7" s="24">
        <v>493.46</v>
      </c>
      <c r="BH7" s="24">
        <v>457.16</v>
      </c>
      <c r="BI7" s="24">
        <v>354.03</v>
      </c>
      <c r="BJ7" s="24">
        <v>316.22000000000003</v>
      </c>
      <c r="BK7" s="24">
        <v>421.25</v>
      </c>
      <c r="BL7" s="24">
        <v>398.42</v>
      </c>
      <c r="BM7" s="24">
        <v>294.08999999999997</v>
      </c>
      <c r="BN7" s="24">
        <v>294.08999999999997</v>
      </c>
      <c r="BO7" s="24">
        <v>338.47</v>
      </c>
      <c r="BP7" s="24">
        <v>349.83</v>
      </c>
      <c r="BQ7" s="24">
        <v>25.23</v>
      </c>
      <c r="BR7" s="24">
        <v>21.87</v>
      </c>
      <c r="BS7" s="24">
        <v>22.56</v>
      </c>
      <c r="BT7" s="24">
        <v>22.48</v>
      </c>
      <c r="BU7" s="24">
        <v>26.53</v>
      </c>
      <c r="BV7" s="24">
        <v>53.23</v>
      </c>
      <c r="BW7" s="24">
        <v>50.7</v>
      </c>
      <c r="BX7" s="24">
        <v>60</v>
      </c>
      <c r="BY7" s="24">
        <v>59.01</v>
      </c>
      <c r="BZ7" s="24">
        <v>56.06</v>
      </c>
      <c r="CA7" s="24">
        <v>53.65</v>
      </c>
      <c r="CB7" s="24">
        <v>400.3</v>
      </c>
      <c r="CC7" s="24">
        <v>461.75</v>
      </c>
      <c r="CD7" s="24">
        <v>447.64</v>
      </c>
      <c r="CE7" s="24">
        <v>449.25</v>
      </c>
      <c r="CF7" s="24">
        <v>380.65</v>
      </c>
      <c r="CG7" s="24">
        <v>283.3</v>
      </c>
      <c r="CH7" s="24">
        <v>289.81</v>
      </c>
      <c r="CI7" s="24">
        <v>282.70999999999998</v>
      </c>
      <c r="CJ7" s="24">
        <v>291.82</v>
      </c>
      <c r="CK7" s="24">
        <v>304.36</v>
      </c>
      <c r="CL7" s="24">
        <v>307.86</v>
      </c>
      <c r="CM7" s="24">
        <v>48.51</v>
      </c>
      <c r="CN7" s="24">
        <v>48.76</v>
      </c>
      <c r="CO7" s="24">
        <v>48.26</v>
      </c>
      <c r="CP7" s="24">
        <v>47.11</v>
      </c>
      <c r="CQ7" s="24">
        <v>46.12</v>
      </c>
      <c r="CR7" s="24">
        <v>55.96</v>
      </c>
      <c r="CS7" s="24">
        <v>56.45</v>
      </c>
      <c r="CT7" s="24">
        <v>56.52</v>
      </c>
      <c r="CU7" s="24">
        <v>88.45</v>
      </c>
      <c r="CV7" s="24">
        <v>54.08</v>
      </c>
      <c r="CW7" s="24">
        <v>54.61</v>
      </c>
      <c r="CX7" s="24">
        <v>100</v>
      </c>
      <c r="CY7" s="24">
        <v>100</v>
      </c>
      <c r="CZ7" s="24">
        <v>100</v>
      </c>
      <c r="DA7" s="24">
        <v>100</v>
      </c>
      <c r="DB7" s="24">
        <v>100</v>
      </c>
      <c r="DC7" s="24">
        <v>60.12</v>
      </c>
      <c r="DD7" s="24">
        <v>54.99</v>
      </c>
      <c r="DE7" s="24">
        <v>88.43</v>
      </c>
      <c r="DF7" s="24">
        <v>90.34</v>
      </c>
      <c r="DG7" s="24">
        <v>90.57</v>
      </c>
      <c r="DH7" s="24">
        <v>85.31</v>
      </c>
      <c r="DI7" s="24">
        <v>25.63</v>
      </c>
      <c r="DJ7" s="24">
        <v>28.89</v>
      </c>
      <c r="DK7" s="24">
        <v>32.14</v>
      </c>
      <c r="DL7" s="24">
        <v>35.39</v>
      </c>
      <c r="DM7" s="24">
        <v>38.64</v>
      </c>
      <c r="DN7" s="24">
        <v>16.63</v>
      </c>
      <c r="DO7" s="24">
        <v>15.4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2025-02-10T01:29:00Z</cp:lastPrinted>
  <dcterms:created xsi:type="dcterms:W3CDTF">2025-01-24T07:24:02Z</dcterms:created>
  <dcterms:modified xsi:type="dcterms:W3CDTF">2025-02-27T06:10:51Z</dcterms:modified>
  <cp:category/>
</cp:coreProperties>
</file>