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325F7F7D-E74F-4A64-AA07-FEFB573933B0}" xr6:coauthVersionLast="47" xr6:coauthVersionMax="47" xr10:uidLastSave="{00000000-0000-0000-0000-000000000000}"/>
  <workbookProtection workbookAlgorithmName="SHA-512" workbookHashValue="PER6H6QzR1eFKtviw+vdhJQSgjGYZ0xqkEtmrc99lR99bA6TGHc7/RDyKZ5Pc0Np9p+UXsFMat3GDMupueFocA==" workbookSaltValue="mDSUaP/sadQD9J76yBsLig=="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AL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<sst xmlns="http://schemas.openxmlformats.org/spreadsheetml/2006/main" count="233" uniqueCount="116">
  <si>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</si>
  <si>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</si>
  <si>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</si>
  <si>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</si>
  <si>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</si>
  <si>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</si>
  <si>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</si>
  <si>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</si>
  <si>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</si>
  <si>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</si>
  <si>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</si>
  <si>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</si>
  <si>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</si>
  <si>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</si>
  <si>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</si>
  <si>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</si>
  <si>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</si>
  <si>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</si>
  <si>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</si>
  <si>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</si>
  <si>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</si>
  <si>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</si>
  <si>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</si>
  <si>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</si>
  <si>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</si>
  <si>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</si>
  <si>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</si>
  <si>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</si>
  <si>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</si>
  <si>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</si>
  <si>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</si>
  <si>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</si>
  <si>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</si>
  <si>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</si>
  <si>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</si>
  <si>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</si>
  <si>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</si>
  <si>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</si>
  <si>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</si>
  <si>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</si>
  <si>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</si>
  <si>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</si>
  <si>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</si>
  <si>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</si>
  <si>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</si>
  <si>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</si>
  <si>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</si>
  <si>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</si>
  <si>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</si>
  <si>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</si>
  <si>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</si>
  <si>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</si>
  <si>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</si>
  <si>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</si>
  <si>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</si>
  <si>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</si>
  <si>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</si>
  <si>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</si>
  <si>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</si>
  <si>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</si>
  <si>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</si>
  <si>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</si>
  <si>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</si>
  <si>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</si>
  <si>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</si>
  <si>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</si>
  <si>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</si>
  <si>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</si>
  <si>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</si>
  <si>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</si>
  <si>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</si>
  <si>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</si>
  <si>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</si>
  <si>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</si>
  <si>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</si>
  <si>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</si>
  <si>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</si>
  <si>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</si>
  <si>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</si>
  <si>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</si>
  <si>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</si>
  <si>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</si>
  <si>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</si>
  <si>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</si>
  <si>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</si>
  <si>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</si>
  <si>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</si>
  <si>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</si>
  <si>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</si>
  <si>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</si>
  <si>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</si>
  <si>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</si>
  <si>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</si>
  <si>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</si>
  <si>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</si>
  <si>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</si>
  <si>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</si>
  <si>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</si>
  <si>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</si>
  <si>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</si>
  <si>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</si>
  <si>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</si>
  <si>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</si>
  <si>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</si>
  <si>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</si>
  <si>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</si>
  <si>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</si>
  <si>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</si>
  <si>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</si>
  <si>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</si>
  <si>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</si>
  <si>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</si>
  <si>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</si>
  <si>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③近年は破裂等の対応が主であったため更新の率が算出されていないが、その対応箇所とともに今後は周辺の更新をすこしづつおこなっていく必要がある。
施設の老朽化が懸念されるため、今後は計画的な更新を目指す。</t>
    <rPh sb="4" eb="6">
      <t>ハレツ</t>
    </rPh>
    <rPh sb="6" eb="7">
      <t>トウ</t>
    </rPh>
    <rPh sb="8" eb="10">
      <t>タイオウ</t>
    </rPh>
    <rPh sb="11" eb="12">
      <t>オモ</t>
    </rPh>
    <rPh sb="18" eb="20">
      <t>コウシン</t>
    </rPh>
    <rPh sb="21" eb="22">
      <t>リツ</t>
    </rPh>
    <rPh sb="23" eb="25">
      <t>サンシュツ</t>
    </rPh>
    <rPh sb="35" eb="37">
      <t>タイオウ</t>
    </rPh>
    <rPh sb="37" eb="39">
      <t>カショ</t>
    </rPh>
    <rPh sb="43" eb="45">
      <t>コンゴ</t>
    </rPh>
    <rPh sb="46" eb="48">
      <t>シュウヘン</t>
    </rPh>
    <rPh sb="64" eb="66">
      <t>ヒツヨウ</t>
    </rPh>
    <phoneticPr fontId="4"/>
  </si>
  <si>
    <t>収支については公営企業会計移行対応の影響がでているがそれ以外は安定している状況。施設としては近年大きな破損箇所の修繕が多く老朽化が進んでおり、今後計画的な更新改修等を継続して行っていく必要があると見込まれる。
健全な運営には料金水準の適正化への取り組みが必要であるが、住民サービスの低下を招かないよう配慮する必要もある。</t>
    <rPh sb="7" eb="9">
      <t>コウエイ</t>
    </rPh>
    <rPh sb="9" eb="11">
      <t>キギョウ</t>
    </rPh>
    <rPh sb="11" eb="13">
      <t>カイケイ</t>
    </rPh>
    <rPh sb="13" eb="15">
      <t>イコウ</t>
    </rPh>
    <rPh sb="15" eb="17">
      <t>タイオウ</t>
    </rPh>
    <rPh sb="18" eb="20">
      <t>エイキョウ</t>
    </rPh>
    <rPh sb="28" eb="30">
      <t>イガイ</t>
    </rPh>
    <rPh sb="31" eb="33">
      <t>アンテイ</t>
    </rPh>
    <rPh sb="37" eb="39">
      <t>ジョウキョウ</t>
    </rPh>
    <rPh sb="51" eb="53">
      <t>ハソン</t>
    </rPh>
    <rPh sb="53" eb="55">
      <t>カショ</t>
    </rPh>
    <rPh sb="59" eb="60">
      <t>オオ</t>
    </rPh>
    <rPh sb="73" eb="76">
      <t>ケイカクテキ</t>
    </rPh>
    <rPh sb="77" eb="79">
      <t>コウシン</t>
    </rPh>
    <phoneticPr fontId="4"/>
  </si>
  <si>
    <t>①収支の状況は本年平均値を下回った。本村では人口定住対策を30年以上実施しており、安全な水を安価で提供することを一つの定住化対策の柱としているところである。また高齢化率も約45%となっており、過度な負担を強いることは難しい。このため料金については改定をせずに、2ヵ月20㎥まで1,220円となっている。例年の収支状況は平均値を上回っていたが、令和2年度から公営企業会計移行業務が始まったため、費用が増加、これによりR2,R3については収支比率は平均より低くかった。R5は移行時期であり出納閉鎖期間の収支が影響しているものと思われる。
④近年は施設の大規模改修や新設を行っておらず、企業債残高が少額となっているため比率が低くなっている。
⑤料金回収率の比率は全国平均や類似団体と比較すると高くなっているが、100％を下回っており、徴収対策の取り組みは必要となっている。R5は公営企業会計移行時期であり出納閉鎖期間の収入が影響しているものと思われる。
⑥近年施設の大規模改修や新設を行っておらず地方債償還金の増加も無いことから給水原価は低水準である。
⑦施設利用率は高水準で安定しており、適正な施設規模と判断できる。R5の減少は公営企業会計移行に伴うものである。
⑧冬期間の気温が低い地域であるが、本年は水道管破裂など比較的規模の大きい改修等が少なかったため有収率は増加した。ただ施設の老朽化対策の検討課題となっている。</t>
    <rPh sb="7" eb="9">
      <t>ホンネン</t>
    </rPh>
    <rPh sb="13" eb="15">
      <t>シタマワ</t>
    </rPh>
    <rPh sb="32" eb="34">
      <t>イジョウ</t>
    </rPh>
    <rPh sb="85" eb="86">
      <t>ヤク</t>
    </rPh>
    <rPh sb="151" eb="153">
      <t>レイネン</t>
    </rPh>
    <rPh sb="154" eb="156">
      <t>シュウシ</t>
    </rPh>
    <rPh sb="156" eb="158">
      <t>ジョウキョウ</t>
    </rPh>
    <rPh sb="159" eb="162">
      <t>ヘイキンチ</t>
    </rPh>
    <rPh sb="163" eb="165">
      <t>ウワマワ</t>
    </rPh>
    <rPh sb="171" eb="173">
      <t>レイワ</t>
    </rPh>
    <rPh sb="174" eb="176">
      <t>ネンド</t>
    </rPh>
    <rPh sb="178" eb="180">
      <t>コウエイ</t>
    </rPh>
    <rPh sb="180" eb="182">
      <t>キギョウ</t>
    </rPh>
    <rPh sb="182" eb="184">
      <t>カイケイ</t>
    </rPh>
    <rPh sb="184" eb="186">
      <t>イコウ</t>
    </rPh>
    <rPh sb="186" eb="188">
      <t>ギョウム</t>
    </rPh>
    <rPh sb="189" eb="190">
      <t>ハジ</t>
    </rPh>
    <rPh sb="196" eb="198">
      <t>ヒヨウ</t>
    </rPh>
    <rPh sb="199" eb="201">
      <t>ゾウカ</t>
    </rPh>
    <rPh sb="217" eb="219">
      <t>シュウシ</t>
    </rPh>
    <rPh sb="219" eb="221">
      <t>ヒリツ</t>
    </rPh>
    <rPh sb="222" eb="224">
      <t>ヘイキン</t>
    </rPh>
    <rPh sb="226" eb="227">
      <t>ヒク</t>
    </rPh>
    <rPh sb="235" eb="237">
      <t>イコウ</t>
    </rPh>
    <rPh sb="237" eb="239">
      <t>ジキ</t>
    </rPh>
    <rPh sb="242" eb="244">
      <t>スイトウ</t>
    </rPh>
    <rPh sb="244" eb="246">
      <t>ヘイサ</t>
    </rPh>
    <rPh sb="246" eb="248">
      <t>キカン</t>
    </rPh>
    <rPh sb="249" eb="251">
      <t>シュウシ</t>
    </rPh>
    <rPh sb="252" eb="254">
      <t>エイキョウ</t>
    </rPh>
    <rPh sb="261" eb="262">
      <t>オモ</t>
    </rPh>
    <rPh sb="386" eb="388">
      <t>コウエイ</t>
    </rPh>
    <rPh sb="388" eb="390">
      <t>キギョウ</t>
    </rPh>
    <rPh sb="390" eb="392">
      <t>カイケイ</t>
    </rPh>
    <rPh sb="418" eb="419">
      <t>オモ</t>
    </rPh>
    <rPh sb="509" eb="511">
      <t>ゲンショウ</t>
    </rPh>
    <rPh sb="512" eb="514">
      <t>コウエイ</t>
    </rPh>
    <rPh sb="514" eb="516">
      <t>キギョウ</t>
    </rPh>
    <rPh sb="516" eb="518">
      <t>カイケイ</t>
    </rPh>
    <rPh sb="518" eb="520">
      <t>イコウ</t>
    </rPh>
    <rPh sb="521" eb="522">
      <t>トモナ</t>
    </rPh>
    <rPh sb="546" eb="548">
      <t>ホンネン</t>
    </rPh>
    <rPh sb="550" eb="553">
      <t>スイドウカン</t>
    </rPh>
    <rPh sb="553" eb="555">
      <t>ハレツ</t>
    </rPh>
    <rPh sb="559" eb="561">
      <t>キボ</t>
    </rPh>
    <rPh sb="562" eb="563">
      <t>オオ</t>
    </rPh>
    <rPh sb="566" eb="568">
      <t>カイシュウ</t>
    </rPh>
    <rPh sb="568" eb="569">
      <t>トウ</t>
    </rPh>
    <rPh sb="570" eb="571">
      <t>スク</t>
    </rPh>
    <rPh sb="581" eb="583">
      <t>ゾウカ</t>
    </rPh>
    <rPh sb="599" eb="60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</si>
</sst>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9-433B-97A8-EA378D614BF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CF09-433B-97A8-EA378D614BF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117.5</c:v>
                </c:pt>
                <c:pt idx="1">
                  <c:v>121.32</c:v>
                </c:pt>
                <c:pt idx="2">
                  <c:v>134.24</c:v>
                </c:pt>
                <c:pt idx="3">
                  <c:v>141.78</c:v>
                </c:pt>
                <c:pt idx="4">
                  <c:v>98.35</c:v>
                </c:pt>
              </c:numCache>
            </c:numRef>
          </c:val>
          <c:extLst>
            <c:ext xmlns:c16="http://schemas.microsoft.com/office/drawing/2014/chart" uri="{C3380CC4-5D6E-409C-BE32-E72D297353CC}">
              <c16:uniqueId val="{00000000-1842-40B1-9858-72E7373F4E5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1842-40B1-9858-72E7373F4E5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67.38</c:v>
                </c:pt>
                <c:pt idx="1">
                  <c:v>59.08</c:v>
                </c:pt>
                <c:pt idx="2">
                  <c:v>51.18</c:v>
                </c:pt>
                <c:pt idx="3">
                  <c:v>52.38</c:v>
                </c:pt>
                <c:pt idx="4">
                  <c:v>76.489999999999995</c:v>
                </c:pt>
              </c:numCache>
            </c:numRef>
          </c:val>
          <c:extLst>
            <c:ext xmlns:c16="http://schemas.microsoft.com/office/drawing/2014/chart" uri="{C3380CC4-5D6E-409C-BE32-E72D297353CC}">
              <c16:uniqueId val="{00000000-88D6-4329-9B64-1DCA041EF23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88D6-4329-9B64-1DCA041EF23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95.93</c:v>
                </c:pt>
                <c:pt idx="1">
                  <c:v>70.680000000000007</c:v>
                </c:pt>
                <c:pt idx="2">
                  <c:v>60.37</c:v>
                </c:pt>
                <c:pt idx="3">
                  <c:v>77.38</c:v>
                </c:pt>
                <c:pt idx="4">
                  <c:v>68.760000000000005</c:v>
                </c:pt>
              </c:numCache>
            </c:numRef>
          </c:val>
          <c:extLst>
            <c:ext xmlns:c16="http://schemas.microsoft.com/office/drawing/2014/chart" uri="{C3380CC4-5D6E-409C-BE32-E72D297353CC}">
              <c16:uniqueId val="{00000000-DDC7-4382-996A-38E0810642B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DC7-4382-996A-38E0810642B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7F-430B-BDD0-A4AAC590869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7F-430B-BDD0-A4AAC590869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9F-4A6D-AF43-64511279D25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F-4A6D-AF43-64511279D25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70-45AB-BCA2-53D7054E77B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0-45AB-BCA2-53D7054E77B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0-406F-B327-671C1935A08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0-406F-B327-671C1935A08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88.84</c:v>
                </c:pt>
                <c:pt idx="1">
                  <c:v>90.86</c:v>
                </c:pt>
                <c:pt idx="2">
                  <c:v>102.65</c:v>
                </c:pt>
                <c:pt idx="3">
                  <c:v>89.44</c:v>
                </c:pt>
                <c:pt idx="4">
                  <c:v>187.44</c:v>
                </c:pt>
              </c:numCache>
            </c:numRef>
          </c:val>
          <c:extLst>
            <c:ext xmlns:c16="http://schemas.microsoft.com/office/drawing/2014/chart" uri="{C3380CC4-5D6E-409C-BE32-E72D297353CC}">
              <c16:uniqueId val="{00000000-F6C1-4D9E-B3DE-BB96FF84674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F6C1-4D9E-B3DE-BB96FF84674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91.18</c:v>
                </c:pt>
                <c:pt idx="1">
                  <c:v>67.58</c:v>
                </c:pt>
                <c:pt idx="2">
                  <c:v>58.27</c:v>
                </c:pt>
                <c:pt idx="3">
                  <c:v>75.2</c:v>
                </c:pt>
                <c:pt idx="4">
                  <c:v>67.92</c:v>
                </c:pt>
              </c:numCache>
            </c:numRef>
          </c:val>
          <c:extLst>
            <c:ext xmlns:c16="http://schemas.microsoft.com/office/drawing/2014/chart" uri="{C3380CC4-5D6E-409C-BE32-E72D297353CC}">
              <c16:uniqueId val="{00000000-F3AA-4153-8C9C-29519534DA3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F3AA-4153-8C9C-29519534DA3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79.7</c:v>
                </c:pt>
                <c:pt idx="1">
                  <c:v>117.72</c:v>
                </c:pt>
                <c:pt idx="2">
                  <c:v>137.19999999999999</c:v>
                </c:pt>
                <c:pt idx="3">
                  <c:v>87.86</c:v>
                </c:pt>
                <c:pt idx="4">
                  <c:v>72.34</c:v>
                </c:pt>
              </c:numCache>
            </c:numRef>
          </c:val>
          <c:extLst>
            <c:ext xmlns:c16="http://schemas.microsoft.com/office/drawing/2014/chart" uri="{C3380CC4-5D6E-409C-BE32-E72D297353CC}">
              <c16:uniqueId val="{00000000-8DA4-47AE-91D2-955007C9CEA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8DA4-47AE-91D2-955007C9CEA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上野村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4" t="s">
        <v>9</v>
      </c>
      <c r="BM7" s="75"/>
      <c r="BN7" s="75"/>
      <c r="BO7" s="75"/>
      <c r="BP7" s="75"/>
      <c r="BQ7" s="75"/>
      <c r="BR7" s="75"/>
      <c r="BS7" s="75"/>
      <c r="BT7" s="75"/>
      <c r="BU7" s="75"/>
      <c r="BV7" s="75"/>
      <c r="BW7" s="75"/>
      <c r="BX7" s="75"/>
      <c r="BY7" s="76"/>
    </row>
    <row r="8" spans="1:78" ht="18.75" customHeight="1" x14ac:dyDescent="0.2">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1039</v>
      </c>
      <c r="AM8" s="66"/>
      <c r="AN8" s="66"/>
      <c r="AO8" s="66"/>
      <c r="AP8" s="66"/>
      <c r="AQ8" s="66"/>
      <c r="AR8" s="66"/>
      <c r="AS8" s="66"/>
      <c r="AT8" s="35">
        <f>データ!$S$6</f>
        <v>181.85</v>
      </c>
      <c r="AU8" s="35"/>
      <c r="AV8" s="35"/>
      <c r="AW8" s="35"/>
      <c r="AX8" s="35"/>
      <c r="AY8" s="35"/>
      <c r="AZ8" s="35"/>
      <c r="BA8" s="35"/>
      <c r="BB8" s="35">
        <f>データ!$T$6</f>
        <v>5.71</v>
      </c>
      <c r="BC8" s="35"/>
      <c r="BD8" s="35"/>
      <c r="BE8" s="35"/>
      <c r="BF8" s="35"/>
      <c r="BG8" s="35"/>
      <c r="BH8" s="35"/>
      <c r="BI8" s="35"/>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57.72</v>
      </c>
      <c r="Q10" s="35"/>
      <c r="R10" s="35"/>
      <c r="S10" s="35"/>
      <c r="T10" s="35"/>
      <c r="U10" s="35"/>
      <c r="V10" s="35"/>
      <c r="W10" s="66">
        <f>データ!$Q$6</f>
        <v>1220</v>
      </c>
      <c r="X10" s="66"/>
      <c r="Y10" s="66"/>
      <c r="Z10" s="66"/>
      <c r="AA10" s="66"/>
      <c r="AB10" s="66"/>
      <c r="AC10" s="66"/>
      <c r="AD10" s="2"/>
      <c r="AE10" s="2"/>
      <c r="AF10" s="2"/>
      <c r="AG10" s="2"/>
      <c r="AH10" s="2"/>
      <c r="AI10" s="2"/>
      <c r="AJ10" s="2"/>
      <c r="AK10" s="2"/>
      <c r="AL10" s="66">
        <f>データ!$U$6</f>
        <v>587</v>
      </c>
      <c r="AM10" s="66"/>
      <c r="AN10" s="66"/>
      <c r="AO10" s="66"/>
      <c r="AP10" s="66"/>
      <c r="AQ10" s="66"/>
      <c r="AR10" s="66"/>
      <c r="AS10" s="66"/>
      <c r="AT10" s="35">
        <f>データ!$V$6</f>
        <v>19.3</v>
      </c>
      <c r="AU10" s="35"/>
      <c r="AV10" s="35"/>
      <c r="AW10" s="35"/>
      <c r="AX10" s="35"/>
      <c r="AY10" s="35"/>
      <c r="AZ10" s="35"/>
      <c r="BA10" s="35"/>
      <c r="BB10" s="35">
        <f>データ!$W$6</f>
        <v>30.41</v>
      </c>
      <c r="BC10" s="35"/>
      <c r="BD10" s="35"/>
      <c r="BE10" s="35"/>
      <c r="BF10" s="35"/>
      <c r="BG10" s="35"/>
      <c r="BH10" s="35"/>
      <c r="BI10" s="35"/>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29" t="s">
        <v>25</v>
      </c>
      <c r="BM14" s="30"/>
      <c r="BN14" s="30"/>
      <c r="BO14" s="30"/>
      <c r="BP14" s="30"/>
      <c r="BQ14" s="30"/>
      <c r="BR14" s="30"/>
      <c r="BS14" s="30"/>
      <c r="BT14" s="30"/>
      <c r="BU14" s="30"/>
      <c r="BV14" s="30"/>
      <c r="BW14" s="30"/>
      <c r="BX14" s="30"/>
      <c r="BY14" s="30"/>
      <c r="BZ14" s="31"/>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114</v>
      </c>
      <c r="BM66" s="56"/>
      <c r="BN66" s="56"/>
      <c r="BO66" s="56"/>
      <c r="BP66" s="56"/>
      <c r="BQ66" s="56"/>
      <c r="BR66" s="56"/>
      <c r="BS66" s="56"/>
      <c r="BT66" s="56"/>
      <c r="BU66" s="56"/>
      <c r="BV66" s="56"/>
      <c r="BW66" s="56"/>
      <c r="BX66" s="56"/>
      <c r="BY66" s="56"/>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56"/>
      <c r="BN67" s="56"/>
      <c r="BO67" s="56"/>
      <c r="BP67" s="56"/>
      <c r="BQ67" s="56"/>
      <c r="BR67" s="56"/>
      <c r="BS67" s="56"/>
      <c r="BT67" s="56"/>
      <c r="BU67" s="56"/>
      <c r="BV67" s="56"/>
      <c r="BW67" s="56"/>
      <c r="BX67" s="56"/>
      <c r="BY67" s="56"/>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56"/>
      <c r="BN68" s="56"/>
      <c r="BO68" s="56"/>
      <c r="BP68" s="56"/>
      <c r="BQ68" s="56"/>
      <c r="BR68" s="56"/>
      <c r="BS68" s="56"/>
      <c r="BT68" s="56"/>
      <c r="BU68" s="56"/>
      <c r="BV68" s="56"/>
      <c r="BW68" s="56"/>
      <c r="BX68" s="56"/>
      <c r="BY68" s="56"/>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56"/>
      <c r="BN69" s="56"/>
      <c r="BO69" s="56"/>
      <c r="BP69" s="56"/>
      <c r="BQ69" s="56"/>
      <c r="BR69" s="56"/>
      <c r="BS69" s="56"/>
      <c r="BT69" s="56"/>
      <c r="BU69" s="56"/>
      <c r="BV69" s="56"/>
      <c r="BW69" s="56"/>
      <c r="BX69" s="56"/>
      <c r="BY69" s="56"/>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56"/>
      <c r="BN70" s="56"/>
      <c r="BO70" s="56"/>
      <c r="BP70" s="56"/>
      <c r="BQ70" s="56"/>
      <c r="BR70" s="56"/>
      <c r="BS70" s="56"/>
      <c r="BT70" s="56"/>
      <c r="BU70" s="56"/>
      <c r="BV70" s="56"/>
      <c r="BW70" s="56"/>
      <c r="BX70" s="56"/>
      <c r="BY70" s="56"/>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56"/>
      <c r="BN71" s="56"/>
      <c r="BO71" s="56"/>
      <c r="BP71" s="56"/>
      <c r="BQ71" s="56"/>
      <c r="BR71" s="56"/>
      <c r="BS71" s="56"/>
      <c r="BT71" s="56"/>
      <c r="BU71" s="56"/>
      <c r="BV71" s="56"/>
      <c r="BW71" s="56"/>
      <c r="BX71" s="56"/>
      <c r="BY71" s="56"/>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56"/>
      <c r="BN72" s="56"/>
      <c r="BO72" s="56"/>
      <c r="BP72" s="56"/>
      <c r="BQ72" s="56"/>
      <c r="BR72" s="56"/>
      <c r="BS72" s="56"/>
      <c r="BT72" s="56"/>
      <c r="BU72" s="56"/>
      <c r="BV72" s="56"/>
      <c r="BW72" s="56"/>
      <c r="BX72" s="56"/>
      <c r="BY72" s="56"/>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56"/>
      <c r="BN73" s="56"/>
      <c r="BO73" s="56"/>
      <c r="BP73" s="56"/>
      <c r="BQ73" s="56"/>
      <c r="BR73" s="56"/>
      <c r="BS73" s="56"/>
      <c r="BT73" s="56"/>
      <c r="BU73" s="56"/>
      <c r="BV73" s="56"/>
      <c r="BW73" s="56"/>
      <c r="BX73" s="56"/>
      <c r="BY73" s="56"/>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56"/>
      <c r="BN74" s="56"/>
      <c r="BO74" s="56"/>
      <c r="BP74" s="56"/>
      <c r="BQ74" s="56"/>
      <c r="BR74" s="56"/>
      <c r="BS74" s="56"/>
      <c r="BT74" s="56"/>
      <c r="BU74" s="56"/>
      <c r="BV74" s="56"/>
      <c r="BW74" s="56"/>
      <c r="BX74" s="56"/>
      <c r="BY74" s="56"/>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56"/>
      <c r="BN75" s="56"/>
      <c r="BO75" s="56"/>
      <c r="BP75" s="56"/>
      <c r="BQ75" s="56"/>
      <c r="BR75" s="56"/>
      <c r="BS75" s="56"/>
      <c r="BT75" s="56"/>
      <c r="BU75" s="56"/>
      <c r="BV75" s="56"/>
      <c r="BW75" s="56"/>
      <c r="BX75" s="56"/>
      <c r="BY75" s="56"/>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56"/>
      <c r="BN76" s="56"/>
      <c r="BO76" s="56"/>
      <c r="BP76" s="56"/>
      <c r="BQ76" s="56"/>
      <c r="BR76" s="56"/>
      <c r="BS76" s="56"/>
      <c r="BT76" s="56"/>
      <c r="BU76" s="56"/>
      <c r="BV76" s="56"/>
      <c r="BW76" s="56"/>
      <c r="BX76" s="56"/>
      <c r="BY76" s="56"/>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56"/>
      <c r="BN77" s="56"/>
      <c r="BO77" s="56"/>
      <c r="BP77" s="56"/>
      <c r="BQ77" s="56"/>
      <c r="BR77" s="56"/>
      <c r="BS77" s="56"/>
      <c r="BT77" s="56"/>
      <c r="BU77" s="56"/>
      <c r="BV77" s="56"/>
      <c r="BW77" s="56"/>
      <c r="BX77" s="56"/>
      <c r="BY77" s="56"/>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56"/>
      <c r="BN78" s="56"/>
      <c r="BO78" s="56"/>
      <c r="BP78" s="56"/>
      <c r="BQ78" s="56"/>
      <c r="BR78" s="56"/>
      <c r="BS78" s="56"/>
      <c r="BT78" s="56"/>
      <c r="BU78" s="56"/>
      <c r="BV78" s="56"/>
      <c r="BW78" s="56"/>
      <c r="BX78" s="56"/>
      <c r="BY78" s="56"/>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56"/>
      <c r="BN79" s="56"/>
      <c r="BO79" s="56"/>
      <c r="BP79" s="56"/>
      <c r="BQ79" s="56"/>
      <c r="BR79" s="56"/>
      <c r="BS79" s="56"/>
      <c r="BT79" s="56"/>
      <c r="BU79" s="56"/>
      <c r="BV79" s="56"/>
      <c r="BW79" s="56"/>
      <c r="BX79" s="56"/>
      <c r="BY79" s="56"/>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56"/>
      <c r="BN80" s="56"/>
      <c r="BO80" s="56"/>
      <c r="BP80" s="56"/>
      <c r="BQ80" s="56"/>
      <c r="BR80" s="56"/>
      <c r="BS80" s="56"/>
      <c r="BT80" s="56"/>
      <c r="BU80" s="56"/>
      <c r="BV80" s="56"/>
      <c r="BW80" s="56"/>
      <c r="BX80" s="56"/>
      <c r="BY80" s="56"/>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56"/>
      <c r="BN81" s="56"/>
      <c r="BO81" s="56"/>
      <c r="BP81" s="56"/>
      <c r="BQ81" s="56"/>
      <c r="BR81" s="56"/>
      <c r="BS81" s="56"/>
      <c r="BT81" s="56"/>
      <c r="BU81" s="56"/>
      <c r="BV81" s="56"/>
      <c r="BW81" s="56"/>
      <c r="BX81" s="56"/>
      <c r="BY81" s="56"/>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5"/>
      <c r="BM82" s="46"/>
      <c r="BN82" s="46"/>
      <c r="BO82" s="46"/>
      <c r="BP82" s="46"/>
      <c r="BQ82" s="46"/>
      <c r="BR82" s="46"/>
      <c r="BS82" s="46"/>
      <c r="BT82" s="46"/>
      <c r="BU82" s="46"/>
      <c r="BV82" s="46"/>
      <c r="BW82" s="46"/>
      <c r="BX82" s="46"/>
      <c r="BY82" s="46"/>
      <c r="BZ82" s="4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xudzpfz/sMOe5msiyLWDjW/ak9yQei0S8XJB8uPL1hhIBLGxnKHXrSmcvg8qnEVKVM3UmYaA9kgLZNDUgq5o6A==" saltValue="+gs41LHGQaAPlIxz/k9U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103667</v>
      </c>
      <c r="D6" s="20">
        <f t="shared" si="3"/>
        <v>47</v>
      </c>
      <c r="E6" s="20">
        <f t="shared" si="3"/>
        <v>1</v>
      </c>
      <c r="F6" s="20">
        <f t="shared" si="3"/>
        <v>0</v>
      </c>
      <c r="G6" s="20">
        <f t="shared" si="3"/>
        <v>0</v>
      </c>
      <c r="H6" s="20" t="str">
        <f t="shared" si="3"/>
        <v>群馬県　上野村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57.72</v>
      </c>
      <c r="Q6" s="21">
        <f t="shared" si="3"/>
        <v>1220</v>
      </c>
      <c r="R6" s="21">
        <f t="shared" si="3"/>
        <v>1039</v>
      </c>
      <c r="S6" s="21">
        <f t="shared" si="3"/>
        <v>181.85</v>
      </c>
      <c r="T6" s="21">
        <f t="shared" si="3"/>
        <v>5.71</v>
      </c>
      <c r="U6" s="21">
        <f t="shared" si="3"/>
        <v>587</v>
      </c>
      <c r="V6" s="21">
        <f t="shared" si="3"/>
        <v>19.3</v>
      </c>
      <c r="W6" s="21">
        <f t="shared" si="3"/>
        <v>30.41</v>
      </c>
      <c r="X6" s="22">
        <f>IF(X7="",NA(),X7)</f>
        <v>95.93</v>
      </c>
      <c r="Y6" s="22">
        <f t="shared" ref="Y6:AG6" si="4">IF(Y7="",NA(),Y7)</f>
        <v>70.680000000000007</v>
      </c>
      <c r="Z6" s="22">
        <f t="shared" si="4"/>
        <v>60.37</v>
      </c>
      <c r="AA6" s="22">
        <f t="shared" si="4"/>
        <v>77.38</v>
      </c>
      <c r="AB6" s="22">
        <f t="shared" si="4"/>
        <v>68.760000000000005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88.84</v>
      </c>
      <c r="BF6" s="22">
        <f t="shared" ref="BF6:BN6" si="7">IF(BF7="",NA(),BF7)</f>
        <v>90.86</v>
      </c>
      <c r="BG6" s="22">
        <f t="shared" si="7"/>
        <v>102.65</v>
      </c>
      <c r="BH6" s="22">
        <f t="shared" si="7"/>
        <v>89.44</v>
      </c>
      <c r="BI6" s="22">
        <f t="shared" si="7"/>
        <v>187.44</v>
      </c>
      <c r="BJ6" s="22">
        <f t="shared" si="7"/>
        <v>1183.92</v>
      </c>
      <c r="BK6" s="22">
        <f t="shared" si="7"/>
        <v>1128.72</v>
      </c>
      <c r="BL6" s="22">
        <f t="shared" si="7"/>
        <v>1125.25</v>
      </c>
      <c r="BM6" s="22">
        <f t="shared" si="7"/>
        <v>1157.05</v>
      </c>
      <c r="BN6" s="22">
        <f t="shared" si="7"/>
        <v>1228.8</v>
      </c>
      <c r="BO6" s="21" t="str">
        <f>IF(BO7="","",IF(BO7="-","【-】","【"&amp;SUBSTITUTE(TEXT(BO7,"#,##0.00"),"-","△")&amp;"】"))</f>
        <v>【1,045.20】</v>
      </c>
      <c r="BP6" s="22">
        <f>IF(BP7="",NA(),BP7)</f>
        <v>91.18</v>
      </c>
      <c r="BQ6" s="22">
        <f t="shared" ref="BQ6:BY6" si="8">IF(BQ7="",NA(),BQ7)</f>
        <v>67.58</v>
      </c>
      <c r="BR6" s="22">
        <f t="shared" si="8"/>
        <v>58.27</v>
      </c>
      <c r="BS6" s="22">
        <f t="shared" si="8"/>
        <v>75.2</v>
      </c>
      <c r="BT6" s="22">
        <f t="shared" si="8"/>
        <v>67.92</v>
      </c>
      <c r="BU6" s="22">
        <f t="shared" si="8"/>
        <v>42.5</v>
      </c>
      <c r="BV6" s="22">
        <f t="shared" si="8"/>
        <v>41.84</v>
      </c>
      <c r="BW6" s="22">
        <f t="shared" si="8"/>
        <v>41.44</v>
      </c>
      <c r="BX6" s="22">
        <f t="shared" si="8"/>
        <v>37.65</v>
      </c>
      <c r="BY6" s="22">
        <f t="shared" si="8"/>
        <v>37.31</v>
      </c>
      <c r="BZ6" s="21" t="str">
        <f>IF(BZ7="","",IF(BZ7="-","【-】","【"&amp;SUBSTITUTE(TEXT(BZ7,"#,##0.00"),"-","△")&amp;"】"))</f>
        <v>【49.51】</v>
      </c>
      <c r="CA6" s="22">
        <f>IF(CA7="",NA(),CA7)</f>
        <v>79.7</v>
      </c>
      <c r="CB6" s="22">
        <f t="shared" ref="CB6:CJ6" si="9">IF(CB7="",NA(),CB7)</f>
        <v>117.72</v>
      </c>
      <c r="CC6" s="22">
        <f t="shared" si="9"/>
        <v>137.19999999999999</v>
      </c>
      <c r="CD6" s="22">
        <f t="shared" si="9"/>
        <v>87.86</v>
      </c>
      <c r="CE6" s="22">
        <f t="shared" si="9"/>
        <v>72.34</v>
      </c>
      <c r="CF6" s="22">
        <f t="shared" si="9"/>
        <v>377.72</v>
      </c>
      <c r="CG6" s="22">
        <f t="shared" si="9"/>
        <v>390.47</v>
      </c>
      <c r="CH6" s="22">
        <f t="shared" si="9"/>
        <v>403.61</v>
      </c>
      <c r="CI6" s="22">
        <f t="shared" si="9"/>
        <v>442.82</v>
      </c>
      <c r="CJ6" s="22">
        <f t="shared" si="9"/>
        <v>425.76</v>
      </c>
      <c r="CK6" s="21" t="str">
        <f>IF(CK7="","",IF(CK7="-","【-】","【"&amp;SUBSTITUTE(TEXT(CK7,"#,##0.00"),"-","△")&amp;"】"))</f>
        <v>【317.14】</v>
      </c>
      <c r="CL6" s="22">
        <f>IF(CL7="",NA(),CL7)</f>
        <v>117.5</v>
      </c>
      <c r="CM6" s="22">
        <f t="shared" ref="CM6:CU6" si="10">IF(CM7="",NA(),CM7)</f>
        <v>121.32</v>
      </c>
      <c r="CN6" s="22">
        <f t="shared" si="10"/>
        <v>134.24</v>
      </c>
      <c r="CO6" s="22">
        <f t="shared" si="10"/>
        <v>141.78</v>
      </c>
      <c r="CP6" s="22">
        <f t="shared" si="10"/>
        <v>98.35</v>
      </c>
      <c r="CQ6" s="22">
        <f t="shared" si="10"/>
        <v>48.01</v>
      </c>
      <c r="CR6" s="22">
        <f t="shared" si="10"/>
        <v>49.08</v>
      </c>
      <c r="CS6" s="22">
        <f t="shared" si="10"/>
        <v>51.46</v>
      </c>
      <c r="CT6" s="22">
        <f t="shared" si="10"/>
        <v>51.84</v>
      </c>
      <c r="CU6" s="22">
        <f t="shared" si="10"/>
        <v>52.34</v>
      </c>
      <c r="CV6" s="21" t="str">
        <f>IF(CV7="","",IF(CV7="-","【-】","【"&amp;SUBSTITUTE(TEXT(CV7,"#,##0.00"),"-","△")&amp;"】"))</f>
        <v>【55.00】</v>
      </c>
      <c r="CW6" s="22">
        <f>IF(CW7="",NA(),CW7)</f>
        <v>67.38</v>
      </c>
      <c r="CX6" s="22">
        <f t="shared" ref="CX6:DF6" si="11">IF(CX7="",NA(),CX7)</f>
        <v>59.08</v>
      </c>
      <c r="CY6" s="22">
        <f t="shared" si="11"/>
        <v>51.18</v>
      </c>
      <c r="CZ6" s="22">
        <f t="shared" si="11"/>
        <v>52.38</v>
      </c>
      <c r="DA6" s="22">
        <f t="shared" si="11"/>
        <v>76.489999999999995</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103667</v>
      </c>
      <c r="D7" s="24">
        <v>47</v>
      </c>
      <c r="E7" s="24">
        <v>1</v>
      </c>
      <c r="F7" s="24">
        <v>0</v>
      </c>
      <c r="G7" s="24">
        <v>0</v>
      </c>
      <c r="H7" s="24" t="s">
        <v>95</v>
      </c>
      <c r="I7" s="24" t="s">
        <v>96</v>
      </c>
      <c r="J7" s="24" t="s">
        <v>97</v>
      </c>
      <c r="K7" s="24" t="s">
        <v>98</v>
      </c>
      <c r="L7" s="24" t="s">
        <v>99</v>
      </c>
      <c r="M7" s="24" t="s">
        <v>100</v>
      </c>
      <c r="N7" s="25" t="s">
        <v>101</v>
      </c>
      <c r="O7" s="25" t="s">
        <v>102</v>
      </c>
      <c r="P7" s="25">
        <v>57.72</v>
      </c>
      <c r="Q7" s="25">
        <v>1220</v>
      </c>
      <c r="R7" s="25">
        <v>1039</v>
      </c>
      <c r="S7" s="25">
        <v>181.85</v>
      </c>
      <c r="T7" s="25">
        <v>5.71</v>
      </c>
      <c r="U7" s="25">
        <v>587</v>
      </c>
      <c r="V7" s="25">
        <v>19.3</v>
      </c>
      <c r="W7" s="25">
        <v>30.41</v>
      </c>
      <c r="X7" s="25">
        <v>95.93</v>
      </c>
      <c r="Y7" s="25">
        <v>70.680000000000007</v>
      </c>
      <c r="Z7" s="25">
        <v>60.37</v>
      </c>
      <c r="AA7" s="25">
        <v>77.38</v>
      </c>
      <c r="AB7" s="25">
        <v>68.760000000000005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88.84</v>
      </c>
      <c r="BF7" s="25">
        <v>90.86</v>
      </c>
      <c r="BG7" s="25">
        <v>102.65</v>
      </c>
      <c r="BH7" s="25">
        <v>89.44</v>
      </c>
      <c r="BI7" s="25">
        <v>187.44</v>
      </c>
      <c r="BJ7" s="25">
        <v>1183.92</v>
      </c>
      <c r="BK7" s="25">
        <v>1128.72</v>
      </c>
      <c r="BL7" s="25">
        <v>1125.25</v>
      </c>
      <c r="BM7" s="25">
        <v>1157.05</v>
      </c>
      <c r="BN7" s="25">
        <v>1228.8</v>
      </c>
      <c r="BO7" s="25">
        <v>1045.2</v>
      </c>
      <c r="BP7" s="25">
        <v>91.18</v>
      </c>
      <c r="BQ7" s="25">
        <v>67.58</v>
      </c>
      <c r="BR7" s="25">
        <v>58.27</v>
      </c>
      <c r="BS7" s="25">
        <v>75.2</v>
      </c>
      <c r="BT7" s="25">
        <v>67.92</v>
      </c>
      <c r="BU7" s="25">
        <v>42.5</v>
      </c>
      <c r="BV7" s="25">
        <v>41.84</v>
      </c>
      <c r="BW7" s="25">
        <v>41.44</v>
      </c>
      <c r="BX7" s="25">
        <v>37.65</v>
      </c>
      <c r="BY7" s="25">
        <v>37.31</v>
      </c>
      <c r="BZ7" s="25">
        <v>49.51</v>
      </c>
      <c r="CA7" s="25">
        <v>79.7</v>
      </c>
      <c r="CB7" s="25">
        <v>117.72</v>
      </c>
      <c r="CC7" s="25">
        <v>137.19999999999999</v>
      </c>
      <c r="CD7" s="25">
        <v>87.86</v>
      </c>
      <c r="CE7" s="25">
        <v>72.34</v>
      </c>
      <c r="CF7" s="25">
        <v>377.72</v>
      </c>
      <c r="CG7" s="25">
        <v>390.47</v>
      </c>
      <c r="CH7" s="25">
        <v>403.61</v>
      </c>
      <c r="CI7" s="25">
        <v>442.82</v>
      </c>
      <c r="CJ7" s="25">
        <v>425.76</v>
      </c>
      <c r="CK7" s="25">
        <v>317.14</v>
      </c>
      <c r="CL7" s="25">
        <v>117.5</v>
      </c>
      <c r="CM7" s="25">
        <v>121.32</v>
      </c>
      <c r="CN7" s="25">
        <v>134.24</v>
      </c>
      <c r="CO7" s="25">
        <v>141.78</v>
      </c>
      <c r="CP7" s="25">
        <v>98.35</v>
      </c>
      <c r="CQ7" s="25">
        <v>48.01</v>
      </c>
      <c r="CR7" s="25">
        <v>49.08</v>
      </c>
      <c r="CS7" s="25">
        <v>51.46</v>
      </c>
      <c r="CT7" s="25">
        <v>51.84</v>
      </c>
      <c r="CU7" s="25">
        <v>52.34</v>
      </c>
      <c r="CV7" s="25">
        <v>55</v>
      </c>
      <c r="CW7" s="25">
        <v>67.38</v>
      </c>
      <c r="CX7" s="25">
        <v>59.08</v>
      </c>
      <c r="CY7" s="25">
        <v>51.18</v>
      </c>
      <c r="CZ7" s="25">
        <v>52.38</v>
      </c>
      <c r="DA7" s="25">
        <v>76.489999999999995</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108</v>
      </c>
    </row>
    <row r="12" spans="1:144" x14ac:dyDescent="0.2">
      <c r="B12">
        <v>1</v>
      </c>
      <c r="C12">
        <v>1</v>
      </c>
      <c r="D12">
        <v>1</v>
      </c>
      <c r="E12">
        <v>1</v>
      </c>
      <c r="F12">
        <v>1</v>
      </c>
      <c r="G12" t="s">
        <v>109</v>
      </c>
    </row>
    <row r="13" spans="1:144" x14ac:dyDescent="0.2">
      <c r="B13" t="s">
        <v>110</v>
      </c>
      <c r="C13" t="s">
        <v>111</v>
      </c>
      <c r="D13" t="s">
        <v>110</v>
      </c>
      <c r="E13" t="s">
        <v>111</v>
      </c>
      <c r="F13" t="s">
        <v>110</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2025-01-24T06:39:44Z</dcterms:created>
  <dcterms:modified xsi:type="dcterms:W3CDTF">2025-02-27T06:53:11Z</dcterms:modified>
  <cp:category/>
</cp:coreProperties>
</file>