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707C6E9E-D4ED-4EA6-ACF0-6E428D2AEF1E}" xr6:coauthVersionLast="47" xr6:coauthVersionMax="47" xr10:uidLastSave="{00000000-0000-0000-0000-000000000000}"/>
  <workbookProtection workbookAlgorithmName="SHA-512" workbookHashValue="C5EQbdhvaemBKXCe0Iv11X6id3qBpLCoVFFjBjNRF+0zaDika7kqUrX6OrDi8maJHJXX+d52BeeayHkRVSsPKA==" workbookSaltValue="53ZBHuCQZb9xJSklz8BLsA==" workbookSpinCount="100000" lockStructure="1"/>
  <bookViews>
    <workbookView xWindow="-110" yWindow="-110" windowWidth="19420" windowHeight="104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AL8" i="4" s="1"/>
  <c r="Q6" i="5"/>
  <c r="P6" i="5"/>
  <c r="O6" i="5"/>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E85" i="4"/>
  <c r="AT10" i="4"/>
  <c r="AL10" i="4"/>
  <c r="W10" i="4"/>
  <c r="P10" i="4"/>
  <c r="I10" i="4"/>
  <c r="B10" i="4"/>
  <c r="BB8" i="4"/>
  <c r="AT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<sst xmlns="http://schemas.openxmlformats.org/spreadsheetml/2006/main" count="233" uniqueCount="117">
  <si>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</si>
  <si>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</si>
  <si>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</si>
  <si>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</si>
  <si>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</si>
  <si>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</si>
  <si>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</si>
  <si>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</si>
  <si>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</si>
  <si>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</si>
  <si>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</si>
  <si>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</si>
  <si>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</si>
  <si>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</si>
  <si>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</si>
  <si>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</si>
  <si>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</si>
  <si>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</si>
  <si>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</si>
  <si>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</si>
  <si>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</si>
  <si>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</si>
  <si>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</si>
  <si>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</si>
  <si>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</si>
  <si>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</si>
  <si>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</si>
  <si>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</si>
  <si>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</si>
  <si>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</si>
  <si>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</si>
  <si>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</si>
  <si>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</si>
  <si>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</si>
  <si>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</si>
  <si>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</si>
  <si>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</si>
  <si>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</si>
  <si>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</si>
  <si>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</si>
  <si>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</si>
  <si>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</si>
  <si>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</si>
  <si>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</si>
  <si>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</si>
  <si>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</si>
  <si>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</si>
  <si>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</si>
  <si>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</si>
  <si>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</si>
  <si>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</si>
  <si>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</si>
  <si>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</si>
  <si>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</si>
  <si>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</si>
  <si>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</si>
  <si>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</si>
  <si>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</si>
  <si>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</si>
  <si>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</si>
  <si>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</si>
  <si>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</si>
  <si>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</si>
  <si>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</si>
  <si>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</si>
  <si>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</si>
  <si>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</si>
  <si>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</si>
  <si>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</si>
  <si>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</si>
  <si>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</si>
  <si>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</si>
  <si>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</si>
  <si>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</si>
  <si>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</si>
  <si>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</si>
  <si>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</si>
  <si>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</si>
  <si>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</si>
  <si>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</si>
  <si>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</si>
  <si>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</si>
  <si>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</si>
  <si>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</si>
  <si>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</si>
  <si>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</si>
  <si>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</si>
  <si>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</si>
  <si>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</si>
  <si>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</si>
  <si>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</si>
  <si>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</si>
  <si>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</si>
  <si>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</si>
  <si>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</si>
  <si>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</si>
  <si>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</si>
  <si>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</si>
  <si>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</si>
  <si>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</si>
  <si>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</si>
  <si>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</si>
  <si>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</si>
  <si>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</si>
  <si>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</si>
  <si>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</si>
  <si>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</si>
  <si>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</si>
  <si>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</si>
  <si>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</si>
  <si>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</si>
  <si>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</si>
  <si>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</si>
  <si>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</si>
  <si>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(1)分析結果
・平成27年度から更新時期を迎えた管路の更新を実施している。
(2)現状や背景、課題
・老朽化による漏水箇所の修繕や計画的な老朽管の更新を継続して実施する必要がある。</t>
    <phoneticPr fontId="4"/>
  </si>
  <si>
    <t>(1)課題
・赤字経営であり、一般会計からの繰入金に依存しているため経営改善に向けた更なる経費節減や計画的な老朽管の更新を進めていく必要がある。
(2)今後の改善に向けた取組
・町村合併による水道料金改定で収益の増加が図られてきたが給水人口の減少が進み、今後は給水収益の減少により厳しい経営状態が続くことが予想される。こうした状況を踏まえて、更なる経費節減や老朽管の計画的な更新に取組みながら、健全かつ効率的な経営に努めていく必要がある。また令和６年度から公営企業会計を適用するとともに今後は他の簡易水道事業との経営統合も含めて検討する必要がある。</t>
    <rPh sb="222" eb="224">
      <t>レイワ</t>
    </rPh>
    <rPh sb="225" eb="227">
      <t>ネンド</t>
    </rPh>
    <rPh sb="244" eb="246">
      <t>コンゴ</t>
    </rPh>
    <phoneticPr fontId="4"/>
  </si>
  <si>
    <t>(1)分析結果
・収益的収支比率は、100％未満であり赤字収支となっている。給水人口とともに給水収益も減少し一般会計からの繰入金を増加して賄っているため経営改善が課題となっている。
・企業債残高対給水収益比率は、類似団体と比較してかなり低い数値であるが継続的な更新投資を検討する必要がある。
・料金回収率は下降傾向にあり令和５年度は類似団体平均値を下回った。給水収益の減少のなか経営健全化のため費用削減等が求められる。
・給水原価は、類似団体平均値同様に上昇傾向にあり維持管理費の費用削減等経営改善が求められる。
・施設利用率は平成24年度から減少傾向にあり、令和４年度からは類似団体平均値を下回っている。施設の統廃合・ダウンサイジング等の検討を早急に行う必要がある。
・有収率は、類似団体平均を上回っており、95％を維持している。
(2)現状や背景、課題
・収益的収支比率、料金回収率が100％を割り込んでいるため赤字経営であり、給水に係る費用は一般会計からの繰入金で賄われている状況である。
・施設利用率、有収率いずれの指標も横ばい傾向にあるものの引き続き経営改善を図っていく必要がある。</t>
    <rPh sb="46" eb="50">
      <t>キュウスイシュウエキ</t>
    </rPh>
    <rPh sb="54" eb="58">
      <t>イッパンカイケイ</t>
    </rPh>
    <rPh sb="61" eb="64">
      <t>クリイレキン</t>
    </rPh>
    <rPh sb="65" eb="67">
      <t>ゾウカ</t>
    </rPh>
    <rPh sb="69" eb="70">
      <t>マカナ</t>
    </rPh>
    <rPh sb="130" eb="132">
      <t>コウシン</t>
    </rPh>
    <rPh sb="135" eb="137">
      <t>ケントウ</t>
    </rPh>
    <rPh sb="139" eb="141">
      <t>ヒツヨウ</t>
    </rPh>
    <rPh sb="153" eb="155">
      <t>カコウ</t>
    </rPh>
    <rPh sb="155" eb="157">
      <t>ケイコウ</t>
    </rPh>
    <rPh sb="160" eb="162">
      <t>レイワ</t>
    </rPh>
    <rPh sb="163" eb="165">
      <t>ネンド</t>
    </rPh>
    <rPh sb="172" eb="173">
      <t>アタイ</t>
    </rPh>
    <rPh sb="174" eb="176">
      <t>シタマワ</t>
    </rPh>
    <rPh sb="223" eb="224">
      <t>アタイ</t>
    </rPh>
    <rPh sb="224" eb="226">
      <t>ドウヨウ</t>
    </rPh>
    <rPh sb="227" eb="231">
      <t>ジョウショウケイコウ</t>
    </rPh>
    <rPh sb="294" eb="295">
      <t>アタイ</t>
    </rPh>
    <rPh sb="296" eb="298">
      <t>シタマワ</t>
    </rPh>
    <rPh sb="466" eb="467">
      <t>ヨコ</t>
    </rPh>
    <rPh sb="469" eb="471">
      <t>ケイコウ</t>
    </rPh>
    <rPh sb="477" eb="478">
      <t>ヒ</t>
    </rPh>
    <rPh sb="479" eb="480">
      <t>ツヅ</t>
    </rPh>
    <rPh sb="481" eb="485">
      <t>ケイエイカイゼン</t>
    </rPh>
    <rPh sb="486" eb="487">
      <t>ハカ</t>
    </rPh>
    <rPh sb="491" eb="4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</si>
</sst>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0.26</c:v>
                </c:pt>
                <c:pt idx="1">
                  <c:v>0.96</c:v>
                </c:pt>
                <c:pt idx="2" formatCode="#,##0.00;&quot;△&quot;#,##0.00">
                  <c:v>0</c:v>
                </c:pt>
                <c:pt idx="3">
                  <c:v>0.47</c:v>
                </c:pt>
                <c:pt idx="4">
                  <c:v>0.23</c:v>
                </c:pt>
              </c:numCache>
            </c:numRef>
          </c:val>
          <c:extLst>
            <c:ext xmlns:c16="http://schemas.microsoft.com/office/drawing/2014/chart" uri="{C3380CC4-5D6E-409C-BE32-E72D297353CC}">
              <c16:uniqueId val="{00000000-6827-4824-92AC-8A604A4A565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6827-4824-92AC-8A604A4A565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56.05</c:v>
                </c:pt>
                <c:pt idx="1">
                  <c:v>54.39</c:v>
                </c:pt>
                <c:pt idx="2">
                  <c:v>51.8</c:v>
                </c:pt>
                <c:pt idx="3">
                  <c:v>51.12</c:v>
                </c:pt>
                <c:pt idx="4">
                  <c:v>49.05</c:v>
                </c:pt>
              </c:numCache>
            </c:numRef>
          </c:val>
          <c:extLst>
            <c:ext xmlns:c16="http://schemas.microsoft.com/office/drawing/2014/chart" uri="{C3380CC4-5D6E-409C-BE32-E72D297353CC}">
              <c16:uniqueId val="{00000000-649A-4BB6-9D08-89EA71BA571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649A-4BB6-9D08-89EA71BA571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c:v>
                </c:pt>
                <c:pt idx="1">
                  <c:v>95</c:v>
                </c:pt>
                <c:pt idx="2">
                  <c:v>95</c:v>
                </c:pt>
                <c:pt idx="3">
                  <c:v>95</c:v>
                </c:pt>
                <c:pt idx="4">
                  <c:v>95</c:v>
                </c:pt>
              </c:numCache>
            </c:numRef>
          </c:val>
          <c:extLst>
            <c:ext xmlns:c16="http://schemas.microsoft.com/office/drawing/2014/chart" uri="{C3380CC4-5D6E-409C-BE32-E72D297353CC}">
              <c16:uniqueId val="{00000000-0725-4877-92CA-69611AFE9BC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0725-4877-92CA-69611AFE9BC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85.26</c:v>
                </c:pt>
                <c:pt idx="1">
                  <c:v>87.14</c:v>
                </c:pt>
                <c:pt idx="2">
                  <c:v>88.68</c:v>
                </c:pt>
                <c:pt idx="3">
                  <c:v>83.15</c:v>
                </c:pt>
                <c:pt idx="4">
                  <c:v>94.88</c:v>
                </c:pt>
              </c:numCache>
            </c:numRef>
          </c:val>
          <c:extLst>
            <c:ext xmlns:c16="http://schemas.microsoft.com/office/drawing/2014/chart" uri="{C3380CC4-5D6E-409C-BE32-E72D297353CC}">
              <c16:uniqueId val="{00000000-8401-4570-B7E1-EFB3D414B7E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8401-4570-B7E1-EFB3D414B7E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F3-400A-B2C3-AAA08FF50EB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F3-400A-B2C3-AAA08FF50EB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BE-478F-9DA9-CCE23AE548A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BE-478F-9DA9-CCE23AE548A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CA-43EC-88B3-94498D27A5E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CA-43EC-88B3-94498D27A5E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84-4A7B-9745-DFB4F99896A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84-4A7B-9745-DFB4F99896A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347.92</c:v>
                </c:pt>
                <c:pt idx="1">
                  <c:v>319.52999999999997</c:v>
                </c:pt>
                <c:pt idx="2">
                  <c:v>290.11</c:v>
                </c:pt>
                <c:pt idx="3">
                  <c:v>205.64</c:v>
                </c:pt>
                <c:pt idx="4">
                  <c:v>248.27</c:v>
                </c:pt>
              </c:numCache>
            </c:numRef>
          </c:val>
          <c:extLst>
            <c:ext xmlns:c16="http://schemas.microsoft.com/office/drawing/2014/chart" uri="{C3380CC4-5D6E-409C-BE32-E72D297353CC}">
              <c16:uniqueId val="{00000000-7198-46E1-8A8F-47B386736E8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7198-46E1-8A8F-47B386736E8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47.83</c:v>
                </c:pt>
                <c:pt idx="1">
                  <c:v>40.54</c:v>
                </c:pt>
                <c:pt idx="2">
                  <c:v>42.58</c:v>
                </c:pt>
                <c:pt idx="3">
                  <c:v>40.64</c:v>
                </c:pt>
                <c:pt idx="4">
                  <c:v>32.21</c:v>
                </c:pt>
              </c:numCache>
            </c:numRef>
          </c:val>
          <c:extLst>
            <c:ext xmlns:c16="http://schemas.microsoft.com/office/drawing/2014/chart" uri="{C3380CC4-5D6E-409C-BE32-E72D297353CC}">
              <c16:uniqueId val="{00000000-9F96-4F76-9A15-DCCA7B9A565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9F96-4F76-9A15-DCCA7B9A565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295.54000000000002</c:v>
                </c:pt>
                <c:pt idx="1">
                  <c:v>345.37</c:v>
                </c:pt>
                <c:pt idx="2">
                  <c:v>335.78</c:v>
                </c:pt>
                <c:pt idx="3">
                  <c:v>361.48</c:v>
                </c:pt>
                <c:pt idx="4">
                  <c:v>365.7</c:v>
                </c:pt>
              </c:numCache>
            </c:numRef>
          </c:val>
          <c:extLst>
            <c:ext xmlns:c16="http://schemas.microsoft.com/office/drawing/2014/chart" uri="{C3380CC4-5D6E-409C-BE32-E72D297353CC}">
              <c16:uniqueId val="{00000000-C6F6-4CBD-9C82-7F616393527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C6F6-4CBD-9C82-7F616393527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2">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2">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6" t="str">
        <f>データ!H6</f>
        <v>群馬県　中之条町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2">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D4</v>
      </c>
      <c r="X8" s="64"/>
      <c r="Y8" s="64"/>
      <c r="Z8" s="64"/>
      <c r="AA8" s="64"/>
      <c r="AB8" s="64"/>
      <c r="AC8" s="64"/>
      <c r="AD8" s="64" t="str">
        <f>データ!$M$6</f>
        <v>非設置</v>
      </c>
      <c r="AE8" s="64"/>
      <c r="AF8" s="64"/>
      <c r="AG8" s="64"/>
      <c r="AH8" s="64"/>
      <c r="AI8" s="64"/>
      <c r="AJ8" s="64"/>
      <c r="AK8" s="2"/>
      <c r="AL8" s="59">
        <f>データ!$R$6</f>
        <v>14576</v>
      </c>
      <c r="AM8" s="59"/>
      <c r="AN8" s="59"/>
      <c r="AO8" s="59"/>
      <c r="AP8" s="59"/>
      <c r="AQ8" s="59"/>
      <c r="AR8" s="59"/>
      <c r="AS8" s="59"/>
      <c r="AT8" s="35">
        <f>データ!$S$6</f>
        <v>439.28</v>
      </c>
      <c r="AU8" s="35"/>
      <c r="AV8" s="35"/>
      <c r="AW8" s="35"/>
      <c r="AX8" s="35"/>
      <c r="AY8" s="35"/>
      <c r="AZ8" s="35"/>
      <c r="BA8" s="35"/>
      <c r="BB8" s="35">
        <f>データ!$T$6</f>
        <v>33.18</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6.01</v>
      </c>
      <c r="Q10" s="35"/>
      <c r="R10" s="35"/>
      <c r="S10" s="35"/>
      <c r="T10" s="35"/>
      <c r="U10" s="35"/>
      <c r="V10" s="35"/>
      <c r="W10" s="59">
        <f>データ!$Q$6</f>
        <v>3074</v>
      </c>
      <c r="X10" s="59"/>
      <c r="Y10" s="59"/>
      <c r="Z10" s="59"/>
      <c r="AA10" s="59"/>
      <c r="AB10" s="59"/>
      <c r="AC10" s="59"/>
      <c r="AD10" s="2"/>
      <c r="AE10" s="2"/>
      <c r="AF10" s="2"/>
      <c r="AG10" s="2"/>
      <c r="AH10" s="2"/>
      <c r="AI10" s="2"/>
      <c r="AJ10" s="2"/>
      <c r="AK10" s="2"/>
      <c r="AL10" s="59">
        <f>データ!$U$6</f>
        <v>867</v>
      </c>
      <c r="AM10" s="59"/>
      <c r="AN10" s="59"/>
      <c r="AO10" s="59"/>
      <c r="AP10" s="59"/>
      <c r="AQ10" s="59"/>
      <c r="AR10" s="59"/>
      <c r="AS10" s="59"/>
      <c r="AT10" s="35">
        <f>データ!$V$6</f>
        <v>0.9</v>
      </c>
      <c r="AU10" s="35"/>
      <c r="AV10" s="35"/>
      <c r="AW10" s="35"/>
      <c r="AX10" s="35"/>
      <c r="AY10" s="35"/>
      <c r="AZ10" s="35"/>
      <c r="BA10" s="35"/>
      <c r="BB10" s="35">
        <f>データ!$W$6</f>
        <v>963.33</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116</v>
      </c>
      <c r="BM16" s="37"/>
      <c r="BN16" s="37"/>
      <c r="BO16" s="37"/>
      <c r="BP16" s="37"/>
      <c r="BQ16" s="37"/>
      <c r="BR16" s="37"/>
      <c r="BS16" s="37"/>
      <c r="BT16" s="37"/>
      <c r="BU16" s="37"/>
      <c r="BV16" s="37"/>
      <c r="BW16" s="37"/>
      <c r="BX16" s="37"/>
      <c r="BY16" s="37"/>
      <c r="BZ16" s="3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114</v>
      </c>
      <c r="BM47" s="37"/>
      <c r="BN47" s="37"/>
      <c r="BO47" s="37"/>
      <c r="BP47" s="37"/>
      <c r="BQ47" s="37"/>
      <c r="BR47" s="37"/>
      <c r="BS47" s="37"/>
      <c r="BT47" s="37"/>
      <c r="BU47" s="37"/>
      <c r="BV47" s="37"/>
      <c r="BW47" s="37"/>
      <c r="BX47" s="37"/>
      <c r="BY47" s="37"/>
      <c r="BZ47" s="3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115</v>
      </c>
      <c r="BM66" s="37"/>
      <c r="BN66" s="37"/>
      <c r="BO66" s="37"/>
      <c r="BP66" s="37"/>
      <c r="BQ66" s="37"/>
      <c r="BR66" s="37"/>
      <c r="BS66" s="37"/>
      <c r="BT66" s="37"/>
      <c r="BU66" s="37"/>
      <c r="BV66" s="37"/>
      <c r="BW66" s="37"/>
      <c r="BX66" s="37"/>
      <c r="BY66" s="37"/>
      <c r="BZ66" s="3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41</v>
      </c>
      <c r="O85" s="13" t="str">
        <f>データ!EN6</f>
        <v>【0.40】</v>
      </c>
    </row>
  </sheetData>
  <sheetProtection algorithmName="SHA-512" hashValue="wUImD+2u5z0h9YtgDMh40i1OLcJl8wWmJ6vzflUpEC+MFN2YBAnZAM1ui9/o7fvpSVLVAYQ3L2IllCk8yHptGQ==" saltValue="kLke/LlVWdCQho3MTXVqh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104213</v>
      </c>
      <c r="D6" s="20">
        <f t="shared" si="3"/>
        <v>47</v>
      </c>
      <c r="E6" s="20">
        <f t="shared" si="3"/>
        <v>1</v>
      </c>
      <c r="F6" s="20">
        <f t="shared" si="3"/>
        <v>0</v>
      </c>
      <c r="G6" s="20">
        <f t="shared" si="3"/>
        <v>0</v>
      </c>
      <c r="H6" s="20" t="str">
        <f t="shared" si="3"/>
        <v>群馬県　中之条町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6.01</v>
      </c>
      <c r="Q6" s="21">
        <f t="shared" si="3"/>
        <v>3074</v>
      </c>
      <c r="R6" s="21">
        <f t="shared" si="3"/>
        <v>14576</v>
      </c>
      <c r="S6" s="21">
        <f t="shared" si="3"/>
        <v>439.28</v>
      </c>
      <c r="T6" s="21">
        <f t="shared" si="3"/>
        <v>33.18</v>
      </c>
      <c r="U6" s="21">
        <f t="shared" si="3"/>
        <v>867</v>
      </c>
      <c r="V6" s="21">
        <f t="shared" si="3"/>
        <v>0.9</v>
      </c>
      <c r="W6" s="21">
        <f t="shared" si="3"/>
        <v>963.33</v>
      </c>
      <c r="X6" s="22">
        <f>IF(X7="",NA(),X7)</f>
        <v>85.26</v>
      </c>
      <c r="Y6" s="22">
        <f t="shared" ref="Y6:AG6" si="4">IF(Y7="",NA(),Y7)</f>
        <v>87.14</v>
      </c>
      <c r="Z6" s="22">
        <f t="shared" si="4"/>
        <v>88.68</v>
      </c>
      <c r="AA6" s="22">
        <f t="shared" si="4"/>
        <v>83.15</v>
      </c>
      <c r="AB6" s="22">
        <f t="shared" si="4"/>
        <v>94.88</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347.92</v>
      </c>
      <c r="BF6" s="22">
        <f t="shared" ref="BF6:BN6" si="7">IF(BF7="",NA(),BF7)</f>
        <v>319.52999999999997</v>
      </c>
      <c r="BG6" s="22">
        <f t="shared" si="7"/>
        <v>290.11</v>
      </c>
      <c r="BH6" s="22">
        <f t="shared" si="7"/>
        <v>205.64</v>
      </c>
      <c r="BI6" s="22">
        <f t="shared" si="7"/>
        <v>248.27</v>
      </c>
      <c r="BJ6" s="22">
        <f t="shared" si="7"/>
        <v>1183.92</v>
      </c>
      <c r="BK6" s="22">
        <f t="shared" si="7"/>
        <v>1128.72</v>
      </c>
      <c r="BL6" s="22">
        <f t="shared" si="7"/>
        <v>1125.25</v>
      </c>
      <c r="BM6" s="22">
        <f t="shared" si="7"/>
        <v>1157.05</v>
      </c>
      <c r="BN6" s="22">
        <f t="shared" si="7"/>
        <v>1228.8</v>
      </c>
      <c r="BO6" s="21" t="str">
        <f>IF(BO7="","",IF(BO7="-","【-】","【"&amp;SUBSTITUTE(TEXT(BO7,"#,##0.00"),"-","△")&amp;"】"))</f>
        <v>【1,045.20】</v>
      </c>
      <c r="BP6" s="22">
        <f>IF(BP7="",NA(),BP7)</f>
        <v>47.83</v>
      </c>
      <c r="BQ6" s="22">
        <f t="shared" ref="BQ6:BY6" si="8">IF(BQ7="",NA(),BQ7)</f>
        <v>40.54</v>
      </c>
      <c r="BR6" s="22">
        <f t="shared" si="8"/>
        <v>42.58</v>
      </c>
      <c r="BS6" s="22">
        <f t="shared" si="8"/>
        <v>40.64</v>
      </c>
      <c r="BT6" s="22">
        <f t="shared" si="8"/>
        <v>32.21</v>
      </c>
      <c r="BU6" s="22">
        <f t="shared" si="8"/>
        <v>42.5</v>
      </c>
      <c r="BV6" s="22">
        <f t="shared" si="8"/>
        <v>41.84</v>
      </c>
      <c r="BW6" s="22">
        <f t="shared" si="8"/>
        <v>41.44</v>
      </c>
      <c r="BX6" s="22">
        <f t="shared" si="8"/>
        <v>37.65</v>
      </c>
      <c r="BY6" s="22">
        <f t="shared" si="8"/>
        <v>37.31</v>
      </c>
      <c r="BZ6" s="21" t="str">
        <f>IF(BZ7="","",IF(BZ7="-","【-】","【"&amp;SUBSTITUTE(TEXT(BZ7,"#,##0.00"),"-","△")&amp;"】"))</f>
        <v>【49.51】</v>
      </c>
      <c r="CA6" s="22">
        <f>IF(CA7="",NA(),CA7)</f>
        <v>295.54000000000002</v>
      </c>
      <c r="CB6" s="22">
        <f t="shared" ref="CB6:CJ6" si="9">IF(CB7="",NA(),CB7)</f>
        <v>345.37</v>
      </c>
      <c r="CC6" s="22">
        <f t="shared" si="9"/>
        <v>335.78</v>
      </c>
      <c r="CD6" s="22">
        <f t="shared" si="9"/>
        <v>361.48</v>
      </c>
      <c r="CE6" s="22">
        <f t="shared" si="9"/>
        <v>365.7</v>
      </c>
      <c r="CF6" s="22">
        <f t="shared" si="9"/>
        <v>377.72</v>
      </c>
      <c r="CG6" s="22">
        <f t="shared" si="9"/>
        <v>390.47</v>
      </c>
      <c r="CH6" s="22">
        <f t="shared" si="9"/>
        <v>403.61</v>
      </c>
      <c r="CI6" s="22">
        <f t="shared" si="9"/>
        <v>442.82</v>
      </c>
      <c r="CJ6" s="22">
        <f t="shared" si="9"/>
        <v>425.76</v>
      </c>
      <c r="CK6" s="21" t="str">
        <f>IF(CK7="","",IF(CK7="-","【-】","【"&amp;SUBSTITUTE(TEXT(CK7,"#,##0.00"),"-","△")&amp;"】"))</f>
        <v>【317.14】</v>
      </c>
      <c r="CL6" s="22">
        <f>IF(CL7="",NA(),CL7)</f>
        <v>56.05</v>
      </c>
      <c r="CM6" s="22">
        <f t="shared" ref="CM6:CU6" si="10">IF(CM7="",NA(),CM7)</f>
        <v>54.39</v>
      </c>
      <c r="CN6" s="22">
        <f t="shared" si="10"/>
        <v>51.8</v>
      </c>
      <c r="CO6" s="22">
        <f t="shared" si="10"/>
        <v>51.12</v>
      </c>
      <c r="CP6" s="22">
        <f t="shared" si="10"/>
        <v>49.05</v>
      </c>
      <c r="CQ6" s="22">
        <f t="shared" si="10"/>
        <v>48.01</v>
      </c>
      <c r="CR6" s="22">
        <f t="shared" si="10"/>
        <v>49.08</v>
      </c>
      <c r="CS6" s="22">
        <f t="shared" si="10"/>
        <v>51.46</v>
      </c>
      <c r="CT6" s="22">
        <f t="shared" si="10"/>
        <v>51.84</v>
      </c>
      <c r="CU6" s="22">
        <f t="shared" si="10"/>
        <v>52.34</v>
      </c>
      <c r="CV6" s="21" t="str">
        <f>IF(CV7="","",IF(CV7="-","【-】","【"&amp;SUBSTITUTE(TEXT(CV7,"#,##0.00"),"-","△")&amp;"】"))</f>
        <v>【55.00】</v>
      </c>
      <c r="CW6" s="22">
        <f>IF(CW7="",NA(),CW7)</f>
        <v>95</v>
      </c>
      <c r="CX6" s="22">
        <f t="shared" ref="CX6:DF6" si="11">IF(CX7="",NA(),CX7)</f>
        <v>95</v>
      </c>
      <c r="CY6" s="22">
        <f t="shared" si="11"/>
        <v>95</v>
      </c>
      <c r="CZ6" s="22">
        <f t="shared" si="11"/>
        <v>95</v>
      </c>
      <c r="DA6" s="22">
        <f t="shared" si="11"/>
        <v>95</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0.26</v>
      </c>
      <c r="EE6" s="22">
        <f t="shared" ref="EE6:EM6" si="14">IF(EE7="",NA(),EE7)</f>
        <v>0.96</v>
      </c>
      <c r="EF6" s="21">
        <f t="shared" si="14"/>
        <v>0</v>
      </c>
      <c r="EG6" s="22">
        <f t="shared" si="14"/>
        <v>0.47</v>
      </c>
      <c r="EH6" s="22">
        <f t="shared" si="14"/>
        <v>0.23</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2">
      <c r="A7" s="15"/>
      <c r="B7" s="24">
        <v>2023</v>
      </c>
      <c r="C7" s="24">
        <v>104213</v>
      </c>
      <c r="D7" s="24">
        <v>47</v>
      </c>
      <c r="E7" s="24">
        <v>1</v>
      </c>
      <c r="F7" s="24">
        <v>0</v>
      </c>
      <c r="G7" s="24">
        <v>0</v>
      </c>
      <c r="H7" s="24" t="s">
        <v>96</v>
      </c>
      <c r="I7" s="24" t="s">
        <v>97</v>
      </c>
      <c r="J7" s="24" t="s">
        <v>98</v>
      </c>
      <c r="K7" s="24" t="s">
        <v>99</v>
      </c>
      <c r="L7" s="24" t="s">
        <v>100</v>
      </c>
      <c r="M7" s="24" t="s">
        <v>101</v>
      </c>
      <c r="N7" s="25" t="s">
        <v>102</v>
      </c>
      <c r="O7" s="25" t="s">
        <v>103</v>
      </c>
      <c r="P7" s="25">
        <v>6.01</v>
      </c>
      <c r="Q7" s="25">
        <v>3074</v>
      </c>
      <c r="R7" s="25">
        <v>14576</v>
      </c>
      <c r="S7" s="25">
        <v>439.28</v>
      </c>
      <c r="T7" s="25">
        <v>33.18</v>
      </c>
      <c r="U7" s="25">
        <v>867</v>
      </c>
      <c r="V7" s="25">
        <v>0.9</v>
      </c>
      <c r="W7" s="25">
        <v>963.33</v>
      </c>
      <c r="X7" s="25">
        <v>85.26</v>
      </c>
      <c r="Y7" s="25">
        <v>87.14</v>
      </c>
      <c r="Z7" s="25">
        <v>88.68</v>
      </c>
      <c r="AA7" s="25">
        <v>83.15</v>
      </c>
      <c r="AB7" s="25">
        <v>94.88</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347.92</v>
      </c>
      <c r="BF7" s="25">
        <v>319.52999999999997</v>
      </c>
      <c r="BG7" s="25">
        <v>290.11</v>
      </c>
      <c r="BH7" s="25">
        <v>205.64</v>
      </c>
      <c r="BI7" s="25">
        <v>248.27</v>
      </c>
      <c r="BJ7" s="25">
        <v>1183.92</v>
      </c>
      <c r="BK7" s="25">
        <v>1128.72</v>
      </c>
      <c r="BL7" s="25">
        <v>1125.25</v>
      </c>
      <c r="BM7" s="25">
        <v>1157.05</v>
      </c>
      <c r="BN7" s="25">
        <v>1228.8</v>
      </c>
      <c r="BO7" s="25">
        <v>1045.2</v>
      </c>
      <c r="BP7" s="25">
        <v>47.83</v>
      </c>
      <c r="BQ7" s="25">
        <v>40.54</v>
      </c>
      <c r="BR7" s="25">
        <v>42.58</v>
      </c>
      <c r="BS7" s="25">
        <v>40.64</v>
      </c>
      <c r="BT7" s="25">
        <v>32.21</v>
      </c>
      <c r="BU7" s="25">
        <v>42.5</v>
      </c>
      <c r="BV7" s="25">
        <v>41.84</v>
      </c>
      <c r="BW7" s="25">
        <v>41.44</v>
      </c>
      <c r="BX7" s="25">
        <v>37.65</v>
      </c>
      <c r="BY7" s="25">
        <v>37.31</v>
      </c>
      <c r="BZ7" s="25">
        <v>49.51</v>
      </c>
      <c r="CA7" s="25">
        <v>295.54000000000002</v>
      </c>
      <c r="CB7" s="25">
        <v>345.37</v>
      </c>
      <c r="CC7" s="25">
        <v>335.78</v>
      </c>
      <c r="CD7" s="25">
        <v>361.48</v>
      </c>
      <c r="CE7" s="25">
        <v>365.7</v>
      </c>
      <c r="CF7" s="25">
        <v>377.72</v>
      </c>
      <c r="CG7" s="25">
        <v>390.47</v>
      </c>
      <c r="CH7" s="25">
        <v>403.61</v>
      </c>
      <c r="CI7" s="25">
        <v>442.82</v>
      </c>
      <c r="CJ7" s="25">
        <v>425.76</v>
      </c>
      <c r="CK7" s="25">
        <v>317.14</v>
      </c>
      <c r="CL7" s="25">
        <v>56.05</v>
      </c>
      <c r="CM7" s="25">
        <v>54.39</v>
      </c>
      <c r="CN7" s="25">
        <v>51.8</v>
      </c>
      <c r="CO7" s="25">
        <v>51.12</v>
      </c>
      <c r="CP7" s="25">
        <v>49.05</v>
      </c>
      <c r="CQ7" s="25">
        <v>48.01</v>
      </c>
      <c r="CR7" s="25">
        <v>49.08</v>
      </c>
      <c r="CS7" s="25">
        <v>51.46</v>
      </c>
      <c r="CT7" s="25">
        <v>51.84</v>
      </c>
      <c r="CU7" s="25">
        <v>52.34</v>
      </c>
      <c r="CV7" s="25">
        <v>55</v>
      </c>
      <c r="CW7" s="25">
        <v>95</v>
      </c>
      <c r="CX7" s="25">
        <v>95</v>
      </c>
      <c r="CY7" s="25">
        <v>95</v>
      </c>
      <c r="CZ7" s="25">
        <v>95</v>
      </c>
      <c r="DA7" s="25">
        <v>95</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0.26</v>
      </c>
      <c r="EE7" s="25">
        <v>0.96</v>
      </c>
      <c r="EF7" s="25">
        <v>0</v>
      </c>
      <c r="EG7" s="25">
        <v>0.47</v>
      </c>
      <c r="EH7" s="25">
        <v>0.23</v>
      </c>
      <c r="EI7" s="25">
        <v>0.39</v>
      </c>
      <c r="EJ7" s="25">
        <v>0.61</v>
      </c>
      <c r="EK7" s="25">
        <v>0.4</v>
      </c>
      <c r="EL7" s="25">
        <v>0.59</v>
      </c>
      <c r="EM7" s="25">
        <v>0.5</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112</v>
      </c>
      <c r="D13" t="s">
        <v>111</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2025-02-21T08:59:27Z</cp:lastPrinted>
  <dcterms:created xsi:type="dcterms:W3CDTF">2025-01-24T06:39:46Z</dcterms:created>
  <dcterms:modified xsi:type="dcterms:W3CDTF">2025-02-27T06:59:04Z</dcterms:modified>
  <cp:category/>
</cp:coreProperties>
</file>