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F093609D-BF14-48D5-A69F-80E066D15A53}" xr6:coauthVersionLast="47" xr6:coauthVersionMax="47" xr10:uidLastSave="{00000000-0000-0000-0000-000000000000}"/>
  <workbookProtection workbookAlgorithmName="SHA-512" workbookHashValue="pSYsP4qlav2+wpp97bomGwEKn/nDGwr+1965rJW11jmFsEO0m03MKOrOETsqxLogdnIQkK2nyvdqmVZtxEC9aQ==" workbookSaltValue="+KBbWuh+zyuUcN9j3R/RIg==" workbookSpinCount="100000" lockStructure="1"/>
  <bookViews>
    <workbookView xWindow="-110" yWindow="-110" windowWidth="19420" windowHeight="1042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BB8" i="4" s="1"/>
  <c r="S6" i="5"/>
  <c r="AT8" i="4" s="1"/>
  <c r="R6" i="5"/>
  <c r="Q6" i="5"/>
  <c r="P6" i="5"/>
  <c r="P10" i="4" s="1"/>
  <c r="O6" i="5"/>
  <c r="N6" i="5"/>
  <c r="M6" i="5"/>
  <c r="AD8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W10" i="4"/>
  <c r="I10" i="4"/>
  <c r="B10" i="4"/>
  <c r="AL8" i="4"/>
  <c r="W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<sst xmlns="http://schemas.openxmlformats.org/spreadsheetml/2006/main" count="233" uniqueCount="117">
  <si>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</si>
  <si>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</si>
  <si>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</si>
  <si>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</si>
  <si>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</si>
  <si>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</si>
  <si>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</si>
  <si>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</si>
  <si>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</si>
  <si>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</si>
  <si>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</si>
  <si>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</si>
  <si>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</si>
  <si>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</si>
  <si>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</si>
  <si>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</si>
  <si>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</si>
  <si>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</si>
  <si>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</si>
  <si>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</si>
  <si>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</si>
  <si>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</si>
  <si>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</si>
  <si>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</si>
  <si>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</si>
  <si>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</si>
  <si>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</si>
  <si>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</si>
  <si>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</si>
  <si>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</si>
  <si>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</si>
  <si>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</si>
  <si>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</si>
  <si>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</si>
  <si>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</si>
  <si>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</si>
  <si>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</si>
  <si>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</si>
  <si>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</si>
  <si>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</si>
  <si>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</si>
  <si>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</si>
  <si>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</si>
  <si>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</si>
  <si>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</si>
  <si>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</si>
  <si>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</si>
  <si>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</si>
  <si>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</si>
  <si>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</si>
  <si>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</si>
  <si>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</si>
  <si>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</si>
  <si>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</si>
  <si>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</si>
  <si>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</si>
  <si>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</si>
  <si>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</si>
  <si>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</si>
  <si>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</si>
  <si>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</si>
  <si>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</si>
  <si>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</si>
  <si>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</si>
  <si>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</si>
  <si>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</si>
  <si>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</si>
  <si>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</si>
  <si>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</si>
  <si>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</si>
  <si>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</si>
  <si>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</si>
  <si>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</si>
  <si>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</si>
  <si>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</si>
  <si>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</si>
  <si>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</si>
  <si>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</si>
  <si>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</si>
  <si>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</si>
  <si>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</si>
  <si>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</si>
  <si>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</si>
  <si>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</si>
  <si>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</si>
  <si>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</si>
  <si>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</si>
  <si>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</si>
  <si>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</si>
  <si>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</si>
  <si>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</si>
  <si>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</si>
  <si>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</si>
  <si>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</si>
  <si>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</si>
  <si>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</si>
  <si>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長野原町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</si>
  <si>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</si>
  <si>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</si>
  <si>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</si>
  <si>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</si>
  <si>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</si>
  <si>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</si>
  <si>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</si>
  <si>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</si>
  <si>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</si>
  <si>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</si>
  <si>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</si>
  <si>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</si>
  <si>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</si>
  <si>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</si>
  <si>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</si>
  <si>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</si>
  <si>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</si>
  <si>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法非適用簡易水道事業の経営の健全性については、①収益的収支比率で100％以下が続いているため、料金収入以上に支出している状況が続いています。④の企業債残高は類似団体平均以下となっていますが、今後も償還期間が続くため、財政的に厳しい状況が続きます。効率性については⑦施設利用率が類似団体平均を超えており、⑥給水原価については、類似団体平均の４割程度のため、効率性の高い水道事業と言えますが、⑤料金回収率や⑧有収率は平均を下回っています。⑦施設利用率は100％超過が続いていたため、配水設備・配水能力を見直しながら、今よりも配水流量にゆとりが出るようにしたいと考えております。</t>
    <phoneticPr fontId="4"/>
  </si>
  <si>
    <t>老朽化の現状については、法非適用事業のため、固定資産台帳が整備されておらず、法定耐用年数以上の管路がどれだけあるのか不明です。ただし、八ッ場ダム建設における生活再建事業により、移転地区へ給配水する管路や水道施設が整備され、比較的新しい施設が多い状況となっております。上記以外の地区では、古い管路も多く、策定した経営戦略を基に計画的な管路・施設更新を行えるように準備して行きたいと考えております。</t>
    <phoneticPr fontId="4"/>
  </si>
  <si>
    <t>この事業については、企業債残高が類似団体平均以下ですが、今後も償還期間が続くため、財政的に厳しい状況が続きます。また令和６年度からは法適用事業となり、他の簡易水道事業と同様に企業会計にて経営することになります。策定した経営戦略を基に持続可能な経営と計画的な施設・管路の更新、水道料金の適正化、料金水準の見直し等、新たな課題が明らかになってきておりますが、健全経営が継続できるように今後も努めて行きたいと考えます。</t>
    <rPh sb="58" eb="60">
      <t>レイワ</t>
    </rPh>
    <rPh sb="69" eb="71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</si>
</sst>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6.69</c:v>
                </c:pt>
                <c:pt idx="2">
                  <c:v>0.14000000000000001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4-4E45-86FD-206BD56F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0.72</c:v>
                </c:pt>
                <c:pt idx="2">
                  <c:v>0.71</c:v>
                </c:pt>
                <c:pt idx="3">
                  <c:v>0.55000000000000004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4-4E45-86FD-206BD56F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108.36</c:v>
                </c:pt>
                <c:pt idx="1">
                  <c:v>101.33</c:v>
                </c:pt>
                <c:pt idx="2">
                  <c:v>100.73</c:v>
                </c:pt>
                <c:pt idx="3">
                  <c:v>95.96</c:v>
                </c:pt>
                <c:pt idx="4">
                  <c:v>94.77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1-44E0-B403-DAD2E7D04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58.88</c:v>
                </c:pt>
                <c:pt idx="3">
                  <c:v>58.16</c:v>
                </c:pt>
                <c:pt idx="4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1-44E0-B403-DAD2E7D04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64.290000000000006</c:v>
                </c:pt>
                <c:pt idx="1">
                  <c:v>68.17</c:v>
                </c:pt>
                <c:pt idx="2">
                  <c:v>67.760000000000005</c:v>
                </c:pt>
                <c:pt idx="3">
                  <c:v>69.290000000000006</c:v>
                </c:pt>
                <c:pt idx="4">
                  <c:v>68.510000000000005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6-45CB-8EB5-5E44C8ED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72.78</c:v>
                </c:pt>
                <c:pt idx="1">
                  <c:v>71.33</c:v>
                </c:pt>
                <c:pt idx="2">
                  <c:v>71.150000000000006</c:v>
                </c:pt>
                <c:pt idx="3">
                  <c:v>70.34</c:v>
                </c:pt>
                <c:pt idx="4">
                  <c:v>71.08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6-45CB-8EB5-5E44C8ED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94.89</c:v>
                </c:pt>
                <c:pt idx="1">
                  <c:v>78.709999999999994</c:v>
                </c:pt>
                <c:pt idx="2">
                  <c:v>83.85</c:v>
                </c:pt>
                <c:pt idx="3">
                  <c:v>62.69</c:v>
                </c:pt>
                <c:pt idx="4">
                  <c:v>74.89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E-4D8B-9F09-F11B26A4B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79.33</c:v>
                </c:pt>
                <c:pt idx="2">
                  <c:v>73.540000000000006</c:v>
                </c:pt>
                <c:pt idx="3">
                  <c:v>75.44</c:v>
                </c:pt>
                <c:pt idx="4">
                  <c:v>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E-4D8B-9F09-F11B26A4B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E-4FE0-A9ED-85A1CFDA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E-4FE0-A9ED-85A1CFDA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B-47B3-9491-02A49CC35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B-47B3-9491-02A49CC35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A-4896-B87C-1BC6212F4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A-4896-B87C-1BC6212F4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9-4D53-B6E6-324E88D5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9-4D53-B6E6-324E88D5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977</c:v>
                </c:pt>
                <c:pt idx="1">
                  <c:v>903.84</c:v>
                </c:pt>
                <c:pt idx="2">
                  <c:v>834.46</c:v>
                </c:pt>
                <c:pt idx="3">
                  <c:v>785.95</c:v>
                </c:pt>
                <c:pt idx="4">
                  <c:v>715.08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5-4B9F-86C1-5C6F3F65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1018.52</c:v>
                </c:pt>
                <c:pt idx="1">
                  <c:v>949.61</c:v>
                </c:pt>
                <c:pt idx="2">
                  <c:v>918.84</c:v>
                </c:pt>
                <c:pt idx="3">
                  <c:v>955.49</c:v>
                </c:pt>
                <c:pt idx="4">
                  <c:v>1017.9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5-4B9F-86C1-5C6F3F65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53.22</c:v>
                </c:pt>
                <c:pt idx="1">
                  <c:v>48.98</c:v>
                </c:pt>
                <c:pt idx="2">
                  <c:v>51.8</c:v>
                </c:pt>
                <c:pt idx="3">
                  <c:v>47.23</c:v>
                </c:pt>
                <c:pt idx="4">
                  <c:v>44.19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A-451A-B19F-6DA037A4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58.41</c:v>
                </c:pt>
                <c:pt idx="2">
                  <c:v>58.27</c:v>
                </c:pt>
                <c:pt idx="3">
                  <c:v>55.15</c:v>
                </c:pt>
                <c:pt idx="4">
                  <c:v>53.95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A-451A-B19F-6DA037A4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129.09</c:v>
                </c:pt>
                <c:pt idx="1">
                  <c:v>141.6</c:v>
                </c:pt>
                <c:pt idx="2">
                  <c:v>134.35</c:v>
                </c:pt>
                <c:pt idx="3">
                  <c:v>145.53</c:v>
                </c:pt>
                <c:pt idx="4">
                  <c:v>156.13999999999999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0-4EB3-90A9-D237FA43F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298.25</c:v>
                </c:pt>
                <c:pt idx="1">
                  <c:v>303.27999999999997</c:v>
                </c:pt>
                <c:pt idx="2">
                  <c:v>303.81</c:v>
                </c:pt>
                <c:pt idx="3">
                  <c:v>310.26</c:v>
                </c:pt>
                <c:pt idx="4">
                  <c:v>318.99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0-4EB3-90A9-D237FA43F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群馬県　長野原町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2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データ!$I$6</f>
        <v>法非適用</v>
      </c>
      <c r="C8" s="35"/>
      <c r="D8" s="35"/>
      <c r="E8" s="35"/>
      <c r="F8" s="35"/>
      <c r="G8" s="35"/>
      <c r="H8" s="35"/>
      <c r="I8" s="35" t="str">
        <f>データ!$J$6</f>
        <v>水道事業</v>
      </c>
      <c r="J8" s="35"/>
      <c r="K8" s="35"/>
      <c r="L8" s="35"/>
      <c r="M8" s="35"/>
      <c r="N8" s="35"/>
      <c r="O8" s="35"/>
      <c r="P8" s="35" t="str">
        <f>データ!$K$6</f>
        <v>簡易水道事業</v>
      </c>
      <c r="Q8" s="35"/>
      <c r="R8" s="35"/>
      <c r="S8" s="35"/>
      <c r="T8" s="35"/>
      <c r="U8" s="35"/>
      <c r="V8" s="35"/>
      <c r="W8" s="35" t="str">
        <f>データ!$L$6</f>
        <v>D3</v>
      </c>
      <c r="X8" s="35"/>
      <c r="Y8" s="35"/>
      <c r="Z8" s="35"/>
      <c r="AA8" s="35"/>
      <c r="AB8" s="35"/>
      <c r="AC8" s="35"/>
      <c r="AD8" s="35" t="str">
        <f>データ!$M$6</f>
        <v>非設置</v>
      </c>
      <c r="AE8" s="35"/>
      <c r="AF8" s="35"/>
      <c r="AG8" s="35"/>
      <c r="AH8" s="35"/>
      <c r="AI8" s="35"/>
      <c r="AJ8" s="35"/>
      <c r="AK8" s="2"/>
      <c r="AL8" s="36">
        <f>データ!$R$6</f>
        <v>5240</v>
      </c>
      <c r="AM8" s="36"/>
      <c r="AN8" s="36"/>
      <c r="AO8" s="36"/>
      <c r="AP8" s="36"/>
      <c r="AQ8" s="36"/>
      <c r="AR8" s="36"/>
      <c r="AS8" s="36"/>
      <c r="AT8" s="37">
        <f>データ!$S$6</f>
        <v>133.85</v>
      </c>
      <c r="AU8" s="37"/>
      <c r="AV8" s="37"/>
      <c r="AW8" s="37"/>
      <c r="AX8" s="37"/>
      <c r="AY8" s="37"/>
      <c r="AZ8" s="37"/>
      <c r="BA8" s="37"/>
      <c r="BB8" s="37">
        <f>データ!$T$6</f>
        <v>39.15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2"/>
      <c r="AE9" s="2"/>
      <c r="AF9" s="2"/>
      <c r="AG9" s="2"/>
      <c r="AH9" s="3"/>
      <c r="AI9" s="2"/>
      <c r="AJ9" s="2"/>
      <c r="AK9" s="2"/>
      <c r="AL9" s="31" t="s">
        <v>16</v>
      </c>
      <c r="AM9" s="31"/>
      <c r="AN9" s="31"/>
      <c r="AO9" s="31"/>
      <c r="AP9" s="31"/>
      <c r="AQ9" s="31"/>
      <c r="AR9" s="31"/>
      <c r="AS9" s="31"/>
      <c r="AT9" s="31" t="s">
        <v>17</v>
      </c>
      <c r="AU9" s="31"/>
      <c r="AV9" s="31"/>
      <c r="AW9" s="31"/>
      <c r="AX9" s="31"/>
      <c r="AY9" s="31"/>
      <c r="AZ9" s="31"/>
      <c r="BA9" s="31"/>
      <c r="BB9" s="31" t="s">
        <v>18</v>
      </c>
      <c r="BC9" s="31"/>
      <c r="BD9" s="31"/>
      <c r="BE9" s="31"/>
      <c r="BF9" s="31"/>
      <c r="BG9" s="31"/>
      <c r="BH9" s="31"/>
      <c r="BI9" s="31"/>
      <c r="BJ9" s="3"/>
      <c r="BK9" s="3"/>
      <c r="BL9" s="42" t="s">
        <v>19</v>
      </c>
      <c r="BM9" s="43"/>
      <c r="BN9" s="44" t="s">
        <v>20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2">
      <c r="A10" s="2"/>
      <c r="B10" s="37" t="str">
        <f>データ!$N$6</f>
        <v>-</v>
      </c>
      <c r="C10" s="37"/>
      <c r="D10" s="37"/>
      <c r="E10" s="37"/>
      <c r="F10" s="37"/>
      <c r="G10" s="37"/>
      <c r="H10" s="37"/>
      <c r="I10" s="37" t="str">
        <f>データ!$O$6</f>
        <v>該当数値なし</v>
      </c>
      <c r="J10" s="37"/>
      <c r="K10" s="37"/>
      <c r="L10" s="37"/>
      <c r="M10" s="37"/>
      <c r="N10" s="37"/>
      <c r="O10" s="37"/>
      <c r="P10" s="37">
        <f>データ!$P$6</f>
        <v>51.46</v>
      </c>
      <c r="Q10" s="37"/>
      <c r="R10" s="37"/>
      <c r="S10" s="37"/>
      <c r="T10" s="37"/>
      <c r="U10" s="37"/>
      <c r="V10" s="37"/>
      <c r="W10" s="36">
        <f>データ!$Q$6</f>
        <v>1320</v>
      </c>
      <c r="X10" s="36"/>
      <c r="Y10" s="36"/>
      <c r="Z10" s="36"/>
      <c r="AA10" s="36"/>
      <c r="AB10" s="36"/>
      <c r="AC10" s="36"/>
      <c r="AD10" s="2"/>
      <c r="AE10" s="2"/>
      <c r="AF10" s="2"/>
      <c r="AG10" s="2"/>
      <c r="AH10" s="2"/>
      <c r="AI10" s="2"/>
      <c r="AJ10" s="2"/>
      <c r="AK10" s="2"/>
      <c r="AL10" s="36">
        <f>データ!$U$6</f>
        <v>2672</v>
      </c>
      <c r="AM10" s="36"/>
      <c r="AN10" s="36"/>
      <c r="AO10" s="36"/>
      <c r="AP10" s="36"/>
      <c r="AQ10" s="36"/>
      <c r="AR10" s="36"/>
      <c r="AS10" s="36"/>
      <c r="AT10" s="37">
        <f>データ!$V$6</f>
        <v>6.45</v>
      </c>
      <c r="AU10" s="37"/>
      <c r="AV10" s="37"/>
      <c r="AW10" s="37"/>
      <c r="AX10" s="37"/>
      <c r="AY10" s="37"/>
      <c r="AZ10" s="37"/>
      <c r="BA10" s="37"/>
      <c r="BB10" s="37">
        <f>データ!$W$6</f>
        <v>414.26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21</v>
      </c>
      <c r="BM10" s="53"/>
      <c r="BN10" s="54" t="s">
        <v>22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4" t="s">
        <v>26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115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4" t="s">
        <v>28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6" t="s">
        <v>116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42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42</v>
      </c>
      <c r="N85" s="13" t="s">
        <v>42</v>
      </c>
      <c r="O85" s="13" t="str">
        <f>データ!EN6</f>
        <v>【0.40】</v>
      </c>
    </row>
  </sheetData>
  <sheetProtection algorithmName="SHA-512" hashValue="wGE/tbIAUZfaREE5EM228Ues/jwxQy78Er4w/URQ7+cDbaCk39xqf3pObSdXabNux2aMilL9IC+MKcm/DgOHzQ==" saltValue="0+K442gY9GFoyr2lVj9o1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15" t="s">
        <v>55</v>
      </c>
      <c r="B4" s="17"/>
      <c r="C4" s="17"/>
      <c r="D4" s="17"/>
      <c r="E4" s="17"/>
      <c r="F4" s="17"/>
      <c r="G4" s="17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2">
      <c r="A6" s="15" t="s">
        <v>95</v>
      </c>
      <c r="B6" s="20">
        <f>B7</f>
        <v>2023</v>
      </c>
      <c r="C6" s="20">
        <f t="shared" ref="C6:W6" si="3">C7</f>
        <v>104248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群馬県　長野原町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51.46</v>
      </c>
      <c r="Q6" s="21">
        <f t="shared" si="3"/>
        <v>1320</v>
      </c>
      <c r="R6" s="21">
        <f t="shared" si="3"/>
        <v>5240</v>
      </c>
      <c r="S6" s="21">
        <f t="shared" si="3"/>
        <v>133.85</v>
      </c>
      <c r="T6" s="21">
        <f t="shared" si="3"/>
        <v>39.15</v>
      </c>
      <c r="U6" s="21">
        <f t="shared" si="3"/>
        <v>2672</v>
      </c>
      <c r="V6" s="21">
        <f t="shared" si="3"/>
        <v>6.45</v>
      </c>
      <c r="W6" s="21">
        <f t="shared" si="3"/>
        <v>414.26</v>
      </c>
      <c r="X6" s="22">
        <f>IF(X7="",NA(),X7)</f>
        <v>94.89</v>
      </c>
      <c r="Y6" s="22">
        <f t="shared" ref="Y6:AG6" si="4">IF(Y7="",NA(),Y7)</f>
        <v>78.709999999999994</v>
      </c>
      <c r="Z6" s="22">
        <f t="shared" si="4"/>
        <v>83.85</v>
      </c>
      <c r="AA6" s="22">
        <f t="shared" si="4"/>
        <v>62.69</v>
      </c>
      <c r="AB6" s="22">
        <f t="shared" si="4"/>
        <v>74.89</v>
      </c>
      <c r="AC6" s="22">
        <f t="shared" si="4"/>
        <v>79.099999999999994</v>
      </c>
      <c r="AD6" s="22">
        <f t="shared" si="4"/>
        <v>79.33</v>
      </c>
      <c r="AE6" s="22">
        <f t="shared" si="4"/>
        <v>73.540000000000006</v>
      </c>
      <c r="AF6" s="22">
        <f t="shared" si="4"/>
        <v>75.44</v>
      </c>
      <c r="AG6" s="22">
        <f t="shared" si="4"/>
        <v>78.14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977</v>
      </c>
      <c r="BF6" s="22">
        <f t="shared" ref="BF6:BN6" si="7">IF(BF7="",NA(),BF7)</f>
        <v>903.84</v>
      </c>
      <c r="BG6" s="22">
        <f t="shared" si="7"/>
        <v>834.46</v>
      </c>
      <c r="BH6" s="22">
        <f t="shared" si="7"/>
        <v>785.95</v>
      </c>
      <c r="BI6" s="22">
        <f t="shared" si="7"/>
        <v>715.08</v>
      </c>
      <c r="BJ6" s="22">
        <f t="shared" si="7"/>
        <v>1018.52</v>
      </c>
      <c r="BK6" s="22">
        <f t="shared" si="7"/>
        <v>949.61</v>
      </c>
      <c r="BL6" s="22">
        <f t="shared" si="7"/>
        <v>918.84</v>
      </c>
      <c r="BM6" s="22">
        <f t="shared" si="7"/>
        <v>955.49</v>
      </c>
      <c r="BN6" s="22">
        <f t="shared" si="7"/>
        <v>1017.9</v>
      </c>
      <c r="BO6" s="21" t="str">
        <f>IF(BO7="","",IF(BO7="-","【-】","【"&amp;SUBSTITUTE(TEXT(BO7,"#,##0.00"),"-","△")&amp;"】"))</f>
        <v>【1,045.20】</v>
      </c>
      <c r="BP6" s="22">
        <f>IF(BP7="",NA(),BP7)</f>
        <v>53.22</v>
      </c>
      <c r="BQ6" s="22">
        <f t="shared" ref="BQ6:BY6" si="8">IF(BQ7="",NA(),BQ7)</f>
        <v>48.98</v>
      </c>
      <c r="BR6" s="22">
        <f t="shared" si="8"/>
        <v>51.8</v>
      </c>
      <c r="BS6" s="22">
        <f t="shared" si="8"/>
        <v>47.23</v>
      </c>
      <c r="BT6" s="22">
        <f t="shared" si="8"/>
        <v>44.19</v>
      </c>
      <c r="BU6" s="22">
        <f t="shared" si="8"/>
        <v>58.79</v>
      </c>
      <c r="BV6" s="22">
        <f t="shared" si="8"/>
        <v>58.41</v>
      </c>
      <c r="BW6" s="22">
        <f t="shared" si="8"/>
        <v>58.27</v>
      </c>
      <c r="BX6" s="22">
        <f t="shared" si="8"/>
        <v>55.15</v>
      </c>
      <c r="BY6" s="22">
        <f t="shared" si="8"/>
        <v>53.95</v>
      </c>
      <c r="BZ6" s="21" t="str">
        <f>IF(BZ7="","",IF(BZ7="-","【-】","【"&amp;SUBSTITUTE(TEXT(BZ7,"#,##0.00"),"-","△")&amp;"】"))</f>
        <v>【49.51】</v>
      </c>
      <c r="CA6" s="22">
        <f>IF(CA7="",NA(),CA7)</f>
        <v>129.09</v>
      </c>
      <c r="CB6" s="22">
        <f t="shared" ref="CB6:CJ6" si="9">IF(CB7="",NA(),CB7)</f>
        <v>141.6</v>
      </c>
      <c r="CC6" s="22">
        <f t="shared" si="9"/>
        <v>134.35</v>
      </c>
      <c r="CD6" s="22">
        <f t="shared" si="9"/>
        <v>145.53</v>
      </c>
      <c r="CE6" s="22">
        <f t="shared" si="9"/>
        <v>156.13999999999999</v>
      </c>
      <c r="CF6" s="22">
        <f t="shared" si="9"/>
        <v>298.25</v>
      </c>
      <c r="CG6" s="22">
        <f t="shared" si="9"/>
        <v>303.27999999999997</v>
      </c>
      <c r="CH6" s="22">
        <f t="shared" si="9"/>
        <v>303.81</v>
      </c>
      <c r="CI6" s="22">
        <f t="shared" si="9"/>
        <v>310.26</v>
      </c>
      <c r="CJ6" s="22">
        <f t="shared" si="9"/>
        <v>318.99</v>
      </c>
      <c r="CK6" s="21" t="str">
        <f>IF(CK7="","",IF(CK7="-","【-】","【"&amp;SUBSTITUTE(TEXT(CK7,"#,##0.00"),"-","△")&amp;"】"))</f>
        <v>【317.14】</v>
      </c>
      <c r="CL6" s="22">
        <f>IF(CL7="",NA(),CL7)</f>
        <v>108.36</v>
      </c>
      <c r="CM6" s="22">
        <f t="shared" ref="CM6:CU6" si="10">IF(CM7="",NA(),CM7)</f>
        <v>101.33</v>
      </c>
      <c r="CN6" s="22">
        <f t="shared" si="10"/>
        <v>100.73</v>
      </c>
      <c r="CO6" s="22">
        <f t="shared" si="10"/>
        <v>95.96</v>
      </c>
      <c r="CP6" s="22">
        <f t="shared" si="10"/>
        <v>94.77</v>
      </c>
      <c r="CQ6" s="22">
        <f t="shared" si="10"/>
        <v>56.04</v>
      </c>
      <c r="CR6" s="22">
        <f t="shared" si="10"/>
        <v>58.52</v>
      </c>
      <c r="CS6" s="22">
        <f t="shared" si="10"/>
        <v>58.88</v>
      </c>
      <c r="CT6" s="22">
        <f t="shared" si="10"/>
        <v>58.16</v>
      </c>
      <c r="CU6" s="22">
        <f t="shared" si="10"/>
        <v>55.9</v>
      </c>
      <c r="CV6" s="21" t="str">
        <f>IF(CV7="","",IF(CV7="-","【-】","【"&amp;SUBSTITUTE(TEXT(CV7,"#,##0.00"),"-","△")&amp;"】"))</f>
        <v>【55.00】</v>
      </c>
      <c r="CW6" s="22">
        <f>IF(CW7="",NA(),CW7)</f>
        <v>64.290000000000006</v>
      </c>
      <c r="CX6" s="22">
        <f t="shared" ref="CX6:DF6" si="11">IF(CX7="",NA(),CX7)</f>
        <v>68.17</v>
      </c>
      <c r="CY6" s="22">
        <f t="shared" si="11"/>
        <v>67.760000000000005</v>
      </c>
      <c r="CZ6" s="22">
        <f t="shared" si="11"/>
        <v>69.290000000000006</v>
      </c>
      <c r="DA6" s="22">
        <f t="shared" si="11"/>
        <v>68.510000000000005</v>
      </c>
      <c r="DB6" s="22">
        <f t="shared" si="11"/>
        <v>72.78</v>
      </c>
      <c r="DC6" s="22">
        <f t="shared" si="11"/>
        <v>71.33</v>
      </c>
      <c r="DD6" s="22">
        <f t="shared" si="11"/>
        <v>71.150000000000006</v>
      </c>
      <c r="DE6" s="22">
        <f t="shared" si="11"/>
        <v>70.34</v>
      </c>
      <c r="DF6" s="22">
        <f t="shared" si="11"/>
        <v>71.08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2">
        <f t="shared" ref="EE6:EM6" si="14">IF(EE7="",NA(),EE7)</f>
        <v>6.69</v>
      </c>
      <c r="EF6" s="22">
        <f t="shared" si="14"/>
        <v>0.14000000000000001</v>
      </c>
      <c r="EG6" s="21">
        <f t="shared" si="14"/>
        <v>0</v>
      </c>
      <c r="EH6" s="21">
        <f t="shared" si="14"/>
        <v>0</v>
      </c>
      <c r="EI6" s="22">
        <f t="shared" si="14"/>
        <v>0.71</v>
      </c>
      <c r="EJ6" s="22">
        <f t="shared" si="14"/>
        <v>0.72</v>
      </c>
      <c r="EK6" s="22">
        <f t="shared" si="14"/>
        <v>0.71</v>
      </c>
      <c r="EL6" s="22">
        <f t="shared" si="14"/>
        <v>0.55000000000000004</v>
      </c>
      <c r="EM6" s="22">
        <f t="shared" si="14"/>
        <v>0.44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2">
      <c r="A7" s="15"/>
      <c r="B7" s="24">
        <v>2023</v>
      </c>
      <c r="C7" s="24">
        <v>104248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51.46</v>
      </c>
      <c r="Q7" s="25">
        <v>1320</v>
      </c>
      <c r="R7" s="25">
        <v>5240</v>
      </c>
      <c r="S7" s="25">
        <v>133.85</v>
      </c>
      <c r="T7" s="25">
        <v>39.15</v>
      </c>
      <c r="U7" s="25">
        <v>2672</v>
      </c>
      <c r="V7" s="25">
        <v>6.45</v>
      </c>
      <c r="W7" s="25">
        <v>414.26</v>
      </c>
      <c r="X7" s="25">
        <v>94.89</v>
      </c>
      <c r="Y7" s="25">
        <v>78.709999999999994</v>
      </c>
      <c r="Z7" s="25">
        <v>83.85</v>
      </c>
      <c r="AA7" s="25">
        <v>62.69</v>
      </c>
      <c r="AB7" s="25">
        <v>74.89</v>
      </c>
      <c r="AC7" s="25">
        <v>79.099999999999994</v>
      </c>
      <c r="AD7" s="25">
        <v>79.33</v>
      </c>
      <c r="AE7" s="25">
        <v>73.540000000000006</v>
      </c>
      <c r="AF7" s="25">
        <v>75.44</v>
      </c>
      <c r="AG7" s="25">
        <v>78.14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977</v>
      </c>
      <c r="BF7" s="25">
        <v>903.84</v>
      </c>
      <c r="BG7" s="25">
        <v>834.46</v>
      </c>
      <c r="BH7" s="25">
        <v>785.95</v>
      </c>
      <c r="BI7" s="25">
        <v>715.08</v>
      </c>
      <c r="BJ7" s="25">
        <v>1018.52</v>
      </c>
      <c r="BK7" s="25">
        <v>949.61</v>
      </c>
      <c r="BL7" s="25">
        <v>918.84</v>
      </c>
      <c r="BM7" s="25">
        <v>955.49</v>
      </c>
      <c r="BN7" s="25">
        <v>1017.9</v>
      </c>
      <c r="BO7" s="25">
        <v>1045.2</v>
      </c>
      <c r="BP7" s="25">
        <v>53.22</v>
      </c>
      <c r="BQ7" s="25">
        <v>48.98</v>
      </c>
      <c r="BR7" s="25">
        <v>51.8</v>
      </c>
      <c r="BS7" s="25">
        <v>47.23</v>
      </c>
      <c r="BT7" s="25">
        <v>44.19</v>
      </c>
      <c r="BU7" s="25">
        <v>58.79</v>
      </c>
      <c r="BV7" s="25">
        <v>58.41</v>
      </c>
      <c r="BW7" s="25">
        <v>58.27</v>
      </c>
      <c r="BX7" s="25">
        <v>55.15</v>
      </c>
      <c r="BY7" s="25">
        <v>53.95</v>
      </c>
      <c r="BZ7" s="25">
        <v>49.51</v>
      </c>
      <c r="CA7" s="25">
        <v>129.09</v>
      </c>
      <c r="CB7" s="25">
        <v>141.6</v>
      </c>
      <c r="CC7" s="25">
        <v>134.35</v>
      </c>
      <c r="CD7" s="25">
        <v>145.53</v>
      </c>
      <c r="CE7" s="25">
        <v>156.13999999999999</v>
      </c>
      <c r="CF7" s="25">
        <v>298.25</v>
      </c>
      <c r="CG7" s="25">
        <v>303.27999999999997</v>
      </c>
      <c r="CH7" s="25">
        <v>303.81</v>
      </c>
      <c r="CI7" s="25">
        <v>310.26</v>
      </c>
      <c r="CJ7" s="25">
        <v>318.99</v>
      </c>
      <c r="CK7" s="25">
        <v>317.14</v>
      </c>
      <c r="CL7" s="25">
        <v>108.36</v>
      </c>
      <c r="CM7" s="25">
        <v>101.33</v>
      </c>
      <c r="CN7" s="25">
        <v>100.73</v>
      </c>
      <c r="CO7" s="25">
        <v>95.96</v>
      </c>
      <c r="CP7" s="25">
        <v>94.77</v>
      </c>
      <c r="CQ7" s="25">
        <v>56.04</v>
      </c>
      <c r="CR7" s="25">
        <v>58.52</v>
      </c>
      <c r="CS7" s="25">
        <v>58.88</v>
      </c>
      <c r="CT7" s="25">
        <v>58.16</v>
      </c>
      <c r="CU7" s="25">
        <v>55.9</v>
      </c>
      <c r="CV7" s="25">
        <v>55</v>
      </c>
      <c r="CW7" s="25">
        <v>64.290000000000006</v>
      </c>
      <c r="CX7" s="25">
        <v>68.17</v>
      </c>
      <c r="CY7" s="25">
        <v>67.760000000000005</v>
      </c>
      <c r="CZ7" s="25">
        <v>69.290000000000006</v>
      </c>
      <c r="DA7" s="25">
        <v>68.510000000000005</v>
      </c>
      <c r="DB7" s="25">
        <v>72.78</v>
      </c>
      <c r="DC7" s="25">
        <v>71.33</v>
      </c>
      <c r="DD7" s="25">
        <v>71.150000000000006</v>
      </c>
      <c r="DE7" s="25">
        <v>70.34</v>
      </c>
      <c r="DF7" s="25">
        <v>71.08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6.69</v>
      </c>
      <c r="EF7" s="25">
        <v>0.14000000000000001</v>
      </c>
      <c r="EG7" s="25">
        <v>0</v>
      </c>
      <c r="EH7" s="25">
        <v>0</v>
      </c>
      <c r="EI7" s="25">
        <v>0.71</v>
      </c>
      <c r="EJ7" s="25">
        <v>0.72</v>
      </c>
      <c r="EK7" s="25">
        <v>0.71</v>
      </c>
      <c r="EL7" s="25">
        <v>0.55000000000000004</v>
      </c>
      <c r="EM7" s="25">
        <v>0.44</v>
      </c>
      <c r="EN7" s="25">
        <v>0.4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46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2">
      <c r="B13" t="s">
        <v>111</v>
      </c>
      <c r="C13" t="s">
        <v>112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2025-01-24T06:39:46Z</dcterms:created>
  <dcterms:modified xsi:type="dcterms:W3CDTF">2025-02-27T07:01:55Z</dcterms:modified>
  <cp:category/>
</cp:coreProperties>
</file>