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EA3637F1-ECE9-435F-8112-600CFBDC3367}" xr6:coauthVersionLast="47" xr6:coauthVersionMax="47" xr10:uidLastSave="{00000000-0000-0000-0000-000000000000}"/>
  <workbookProtection workbookAlgorithmName="SHA-512" workbookHashValue="8Li/rWwqTScl752hGcBPtas+BvN9lSC8q9AD7seguYBnT+zsz+9hwcxjw5Cdg6qM4gCND06LJ6rMyD6A01tX5A==" workbookSaltValue="Ioifrjani6X1ylXlH/sB6w=="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W10" i="4" s="1"/>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BB10" i="4"/>
  <c r="B10" i="4"/>
  <c r="AD8" i="4"/>
  <c r="W8" i="4"/>
  <c r="P8" i="4"/>
  <c r="I8"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<sst xmlns="http://schemas.openxmlformats.org/spreadsheetml/2006/main" count="233" uniqueCount="116">
  <si>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</si>
  <si>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</si>
  <si>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</si>
  <si>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</si>
  <si>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</si>
  <si>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</si>
  <si>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</si>
  <si>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</si>
  <si>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</si>
  <si>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</si>
  <si>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</si>
  <si>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</si>
  <si>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</si>
  <si>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</si>
  <si>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</si>
  <si>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</si>
  <si>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</si>
  <si>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</si>
  <si>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</si>
  <si>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</si>
  <si>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</si>
  <si>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</si>
  <si>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</si>
  <si>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</si>
  <si>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</si>
  <si>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</si>
  <si>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</si>
  <si>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</si>
  <si>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</si>
  <si>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</si>
  <si>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</si>
  <si>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</si>
  <si>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</si>
  <si>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</si>
  <si>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</si>
  <si>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</si>
  <si>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</si>
  <si>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</si>
  <si>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</si>
  <si>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</si>
  <si>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</si>
  <si>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</si>
  <si>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</si>
  <si>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</si>
  <si>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</si>
  <si>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</si>
  <si>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</si>
  <si>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</si>
  <si>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</si>
  <si>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</si>
  <si>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</si>
  <si>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</si>
  <si>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</si>
  <si>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</si>
  <si>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</si>
  <si>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</si>
  <si>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</si>
  <si>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</si>
  <si>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</si>
  <si>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</si>
  <si>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</si>
  <si>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</si>
  <si>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</si>
  <si>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</si>
  <si>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</si>
  <si>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</si>
  <si>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</si>
  <si>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</si>
  <si>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</si>
  <si>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</si>
  <si>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</si>
  <si>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</si>
  <si>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</si>
  <si>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</si>
  <si>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</si>
  <si>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</si>
  <si>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</si>
  <si>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</si>
  <si>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</si>
  <si>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</si>
  <si>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</si>
  <si>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</si>
  <si>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</si>
  <si>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</si>
  <si>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</si>
  <si>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</si>
  <si>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</si>
  <si>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</si>
  <si>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</si>
  <si>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</si>
  <si>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</si>
  <si>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</si>
  <si>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</si>
  <si>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</si>
  <si>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</si>
  <si>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</si>
  <si>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</si>
  <si>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</si>
  <si>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</si>
  <si>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</si>
  <si>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</si>
  <si>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</si>
  <si>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</si>
  <si>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</si>
  <si>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</si>
  <si>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</si>
  <si>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</si>
  <si>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</si>
  <si>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</si>
  <si>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</si>
  <si>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</si>
  <si>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</si>
  <si>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</si>
  <si>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①有形固定資産減価償却率・・・該当数値なし
②管路経年化率・・・該当数値なし
③管路更新率・・・計画的な更新を行い経費の均等化を計れるようにする。</t>
    <rPh sb="1" eb="3">
      <t>ユウケイ</t>
    </rPh>
    <rPh sb="3" eb="7">
      <t>コテイシサン</t>
    </rPh>
    <rPh sb="7" eb="9">
      <t>ゲンカ</t>
    </rPh>
    <rPh sb="9" eb="11">
      <t>ショウキャク</t>
    </rPh>
    <rPh sb="11" eb="12">
      <t>リツ</t>
    </rPh>
    <rPh sb="15" eb="17">
      <t>ガイトウ</t>
    </rPh>
    <rPh sb="17" eb="19">
      <t>スウチ</t>
    </rPh>
    <rPh sb="23" eb="25">
      <t>カンロ</t>
    </rPh>
    <rPh sb="25" eb="27">
      <t>ケイネン</t>
    </rPh>
    <rPh sb="27" eb="28">
      <t>カ</t>
    </rPh>
    <rPh sb="28" eb="29">
      <t>リツ</t>
    </rPh>
    <rPh sb="32" eb="34">
      <t>ガイトウ</t>
    </rPh>
    <rPh sb="34" eb="36">
      <t>スウチ</t>
    </rPh>
    <rPh sb="40" eb="42">
      <t>カンロ</t>
    </rPh>
    <rPh sb="42" eb="44">
      <t>コウシン</t>
    </rPh>
    <rPh sb="44" eb="45">
      <t>リツ</t>
    </rPh>
    <rPh sb="48" eb="51">
      <t>ケイカクテキ</t>
    </rPh>
    <rPh sb="52" eb="54">
      <t>コウシン</t>
    </rPh>
    <rPh sb="55" eb="56">
      <t>オコナ</t>
    </rPh>
    <rPh sb="57" eb="59">
      <t>ケイヒ</t>
    </rPh>
    <rPh sb="60" eb="63">
      <t>キントウカ</t>
    </rPh>
    <rPh sb="64" eb="65">
      <t>ハカ</t>
    </rPh>
    <phoneticPr fontId="4"/>
  </si>
  <si>
    <t>「１．経営の健全性・効率性」は近年起債を発行しているため、繰入に頼りすぎない経営となっているが、給水人口の減少及び老朽化に対する費用の増加により今後も起債の発行が予想されるため、補助金や交付税など有利な財源確保に努める。
「２．老朽化の状況」は、昨年に引き続き更新投資がされていない状況で、費用の抑制の為の小規模な修繕で対応していた。今後は計画的に施設更新・管路更新等を検討する必要がある。</t>
    <rPh sb="3" eb="5">
      <t>ケイエイ</t>
    </rPh>
    <rPh sb="6" eb="9">
      <t>ケンゼンセイ</t>
    </rPh>
    <rPh sb="10" eb="13">
      <t>コウリツセイ</t>
    </rPh>
    <rPh sb="48" eb="50">
      <t>キュウスイ</t>
    </rPh>
    <rPh sb="50" eb="52">
      <t>ジンコウ</t>
    </rPh>
    <rPh sb="53" eb="55">
      <t>ゲンショウ</t>
    </rPh>
    <rPh sb="55" eb="56">
      <t>オヨ</t>
    </rPh>
    <rPh sb="57" eb="60">
      <t>ロウキュウカ</t>
    </rPh>
    <rPh sb="61" eb="62">
      <t>タイ</t>
    </rPh>
    <rPh sb="64" eb="66">
      <t>ヒヨウ</t>
    </rPh>
    <rPh sb="67" eb="69">
      <t>ゾウカ</t>
    </rPh>
    <rPh sb="72" eb="74">
      <t>コンゴ</t>
    </rPh>
    <rPh sb="75" eb="77">
      <t>キサイ</t>
    </rPh>
    <rPh sb="78" eb="80">
      <t>ハッコウ</t>
    </rPh>
    <rPh sb="81" eb="83">
      <t>ヨソウ</t>
    </rPh>
    <rPh sb="89" eb="92">
      <t>ホジョキン</t>
    </rPh>
    <rPh sb="93" eb="96">
      <t>コウフゼイ</t>
    </rPh>
    <rPh sb="98" eb="100">
      <t>ユウリ</t>
    </rPh>
    <rPh sb="101" eb="103">
      <t>ザイゲン</t>
    </rPh>
    <rPh sb="103" eb="105">
      <t>カクホ</t>
    </rPh>
    <rPh sb="106" eb="107">
      <t>ツト</t>
    </rPh>
    <rPh sb="114" eb="117">
      <t>ロウキュウカ</t>
    </rPh>
    <rPh sb="118" eb="120">
      <t>ジョウキョウ</t>
    </rPh>
    <rPh sb="123" eb="125">
      <t>サクネン</t>
    </rPh>
    <rPh sb="126" eb="127">
      <t>ヒ</t>
    </rPh>
    <rPh sb="128" eb="129">
      <t>ツヅ</t>
    </rPh>
    <rPh sb="130" eb="132">
      <t>コウシン</t>
    </rPh>
    <rPh sb="132" eb="134">
      <t>トウシ</t>
    </rPh>
    <rPh sb="141" eb="143">
      <t>ジョウキョウ</t>
    </rPh>
    <rPh sb="145" eb="147">
      <t>ヒヨウ</t>
    </rPh>
    <rPh sb="148" eb="150">
      <t>ヨクセイ</t>
    </rPh>
    <rPh sb="151" eb="152">
      <t>タメ</t>
    </rPh>
    <rPh sb="153" eb="156">
      <t>ショウキボ</t>
    </rPh>
    <rPh sb="157" eb="159">
      <t>シュウゼン</t>
    </rPh>
    <rPh sb="160" eb="162">
      <t>タイオウ</t>
    </rPh>
    <rPh sb="167" eb="169">
      <t>コンゴ</t>
    </rPh>
    <rPh sb="170" eb="173">
      <t>ケイカクテキ</t>
    </rPh>
    <rPh sb="174" eb="176">
      <t>シセツ</t>
    </rPh>
    <rPh sb="176" eb="178">
      <t>コウシン</t>
    </rPh>
    <rPh sb="179" eb="181">
      <t>カンロ</t>
    </rPh>
    <rPh sb="181" eb="183">
      <t>コウシン</t>
    </rPh>
    <rPh sb="183" eb="184">
      <t>トウ</t>
    </rPh>
    <rPh sb="185" eb="187">
      <t>ケントウ</t>
    </rPh>
    <rPh sb="189" eb="191">
      <t>ヒツヨウ</t>
    </rPh>
    <phoneticPr fontId="4"/>
  </si>
  <si>
    <t>①収益的収支比率・・・数年前から繰入金ではなく、企業債の新規借入により繰入に頼り過ぎない経営を行っている。交付税など有効的な財源確保に努める。
②累積欠損金比率・・・該当数値なし
③流動比率・・・・・・該当数値なし
④企業債残高対給水収益比率・・・類似団体平均値の３割程度と低い水準ではあるが、施設や管路の更新を視野に入れていかなければならないと考えている。
⑤料金回収率・・・類似団体平均値は上回っているが、100%を越えられるよう料金改定等検討する必要がある。
R5については打ち切り決算により料金収入が下がった事による減少。
⑥給水原価・・・数年前と比較すると下降傾向にはあるので、更なる費用の縮小が出来るよう努める
⑦施設利用率・・・類似団体平均値と比較すると利用率が悪く、施設の規模の見直しを検討する必要がある。
⑧有収率・・・１００％に近い数値なので、効率性は良いと考えられる。</t>
    <rPh sb="240" eb="241">
      <t>ウ</t>
    </rPh>
    <rPh sb="242" eb="243">
      <t>キ</t>
    </rPh>
    <rPh sb="244" eb="246">
      <t>ケッサン</t>
    </rPh>
    <rPh sb="249" eb="251">
      <t>リョウキン</t>
    </rPh>
    <rPh sb="251" eb="253">
      <t>シュウニュウ</t>
    </rPh>
    <rPh sb="254" eb="255">
      <t>サ</t>
    </rPh>
    <rPh sb="258" eb="259">
      <t>コト</t>
    </rPh>
    <rPh sb="262" eb="26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</si>
</sst>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1A-4AC4-A7EA-B5003A3260B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421A-4AC4-A7EA-B5003A3260B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49.54</c:v>
                </c:pt>
                <c:pt idx="1">
                  <c:v>50.43</c:v>
                </c:pt>
                <c:pt idx="2">
                  <c:v>48.68</c:v>
                </c:pt>
                <c:pt idx="3">
                  <c:v>48.4</c:v>
                </c:pt>
                <c:pt idx="4">
                  <c:v>46.55</c:v>
                </c:pt>
              </c:numCache>
            </c:numRef>
          </c:val>
          <c:extLst>
            <c:ext xmlns:c16="http://schemas.microsoft.com/office/drawing/2014/chart" uri="{C3380CC4-5D6E-409C-BE32-E72D297353CC}">
              <c16:uniqueId val="{00000000-5C91-4DAA-9711-CE80AB7157B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5C91-4DAA-9711-CE80AB7157B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97.56</c:v>
                </c:pt>
                <c:pt idx="1">
                  <c:v>97.56</c:v>
                </c:pt>
                <c:pt idx="2">
                  <c:v>97.56</c:v>
                </c:pt>
                <c:pt idx="3">
                  <c:v>97.56</c:v>
                </c:pt>
                <c:pt idx="4">
                  <c:v>97.56</c:v>
                </c:pt>
              </c:numCache>
            </c:numRef>
          </c:val>
          <c:extLst>
            <c:ext xmlns:c16="http://schemas.microsoft.com/office/drawing/2014/chart" uri="{C3380CC4-5D6E-409C-BE32-E72D297353CC}">
              <c16:uniqueId val="{00000000-A624-4544-8491-3DB5DD5FDBA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A624-4544-8491-3DB5DD5FDBA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185.73</c:v>
                </c:pt>
                <c:pt idx="1">
                  <c:v>114.21</c:v>
                </c:pt>
                <c:pt idx="2">
                  <c:v>73.56</c:v>
                </c:pt>
                <c:pt idx="3">
                  <c:v>84.61</c:v>
                </c:pt>
                <c:pt idx="4">
                  <c:v>68.11</c:v>
                </c:pt>
              </c:numCache>
            </c:numRef>
          </c:val>
          <c:extLst>
            <c:ext xmlns:c16="http://schemas.microsoft.com/office/drawing/2014/chart" uri="{C3380CC4-5D6E-409C-BE32-E72D297353CC}">
              <c16:uniqueId val="{00000000-B290-474D-9DD1-4AA19F5A7A0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B290-474D-9DD1-4AA19F5A7A0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AE-4685-B1B1-1CCBD20A706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AE-4685-B1B1-1CCBD20A706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0F-4AB3-A9FB-FD406662271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0F-4AB3-A9FB-FD406662271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00-4179-81B4-49E622B8540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00-4179-81B4-49E622B8540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64-4F6B-A23F-B8C1F6D7E54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64-4F6B-A23F-B8C1F6D7E54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256.11</c:v>
                </c:pt>
                <c:pt idx="1">
                  <c:v>197.19</c:v>
                </c:pt>
                <c:pt idx="2">
                  <c:v>288.33</c:v>
                </c:pt>
                <c:pt idx="3">
                  <c:v>278.68</c:v>
                </c:pt>
                <c:pt idx="4">
                  <c:v>384.75</c:v>
                </c:pt>
              </c:numCache>
            </c:numRef>
          </c:val>
          <c:extLst>
            <c:ext xmlns:c16="http://schemas.microsoft.com/office/drawing/2014/chart" uri="{C3380CC4-5D6E-409C-BE32-E72D297353CC}">
              <c16:uniqueId val="{00000000-65A7-4E03-89E4-6486B234E41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65A7-4E03-89E4-6486B234E41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68.900000000000006</c:v>
                </c:pt>
                <c:pt idx="1">
                  <c:v>66.209999999999994</c:v>
                </c:pt>
                <c:pt idx="2">
                  <c:v>68.09</c:v>
                </c:pt>
                <c:pt idx="3">
                  <c:v>80.489999999999995</c:v>
                </c:pt>
                <c:pt idx="4">
                  <c:v>64.19</c:v>
                </c:pt>
              </c:numCache>
            </c:numRef>
          </c:val>
          <c:extLst>
            <c:ext xmlns:c16="http://schemas.microsoft.com/office/drawing/2014/chart" uri="{C3380CC4-5D6E-409C-BE32-E72D297353CC}">
              <c16:uniqueId val="{00000000-FBE6-44A3-84C6-187557BE05F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FBE6-44A3-84C6-187557BE05F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163.80000000000001</c:v>
                </c:pt>
                <c:pt idx="1">
                  <c:v>186.87</c:v>
                </c:pt>
                <c:pt idx="2">
                  <c:v>185.3</c:v>
                </c:pt>
                <c:pt idx="3">
                  <c:v>152.07</c:v>
                </c:pt>
                <c:pt idx="4">
                  <c:v>160.97999999999999</c:v>
                </c:pt>
              </c:numCache>
            </c:numRef>
          </c:val>
          <c:extLst>
            <c:ext xmlns:c16="http://schemas.microsoft.com/office/drawing/2014/chart" uri="{C3380CC4-5D6E-409C-BE32-E72D297353CC}">
              <c16:uniqueId val="{00000000-3D33-4D42-B968-2457D546ADA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3D33-4D42-B968-2457D546ADA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群馬県　高山村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0">
        <f>データ!$R$6</f>
        <v>3268</v>
      </c>
      <c r="AM8" s="50"/>
      <c r="AN8" s="50"/>
      <c r="AO8" s="50"/>
      <c r="AP8" s="50"/>
      <c r="AQ8" s="50"/>
      <c r="AR8" s="50"/>
      <c r="AS8" s="50"/>
      <c r="AT8" s="49">
        <f>データ!$S$6</f>
        <v>64.180000000000007</v>
      </c>
      <c r="AU8" s="49"/>
      <c r="AV8" s="49"/>
      <c r="AW8" s="49"/>
      <c r="AX8" s="49"/>
      <c r="AY8" s="49"/>
      <c r="AZ8" s="49"/>
      <c r="BA8" s="49"/>
      <c r="BB8" s="49">
        <f>データ!$T$6</f>
        <v>50.92</v>
      </c>
      <c r="BC8" s="49"/>
      <c r="BD8" s="49"/>
      <c r="BE8" s="49"/>
      <c r="BF8" s="49"/>
      <c r="BG8" s="49"/>
      <c r="BH8" s="49"/>
      <c r="BI8" s="49"/>
      <c r="BJ8" s="3"/>
      <c r="BK8" s="3"/>
      <c r="BL8" s="60" t="s">
        <v>10</v>
      </c>
      <c r="BM8" s="61"/>
      <c r="BN8" s="62" t="s">
        <v>11</v>
      </c>
      <c r="BO8" s="62"/>
      <c r="BP8" s="62"/>
      <c r="BQ8" s="62"/>
      <c r="BR8" s="62"/>
      <c r="BS8" s="62"/>
      <c r="BT8" s="62"/>
      <c r="BU8" s="62"/>
      <c r="BV8" s="62"/>
      <c r="BW8" s="62"/>
      <c r="BX8" s="62"/>
      <c r="BY8" s="63"/>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2">
      <c r="A10" s="2"/>
      <c r="B10" s="49" t="str">
        <f>データ!$N$6</f>
        <v>-</v>
      </c>
      <c r="C10" s="49"/>
      <c r="D10" s="49"/>
      <c r="E10" s="49"/>
      <c r="F10" s="49"/>
      <c r="G10" s="49"/>
      <c r="H10" s="49"/>
      <c r="I10" s="49" t="str">
        <f>データ!$O$6</f>
        <v>該当数値なし</v>
      </c>
      <c r="J10" s="49"/>
      <c r="K10" s="49"/>
      <c r="L10" s="49"/>
      <c r="M10" s="49"/>
      <c r="N10" s="49"/>
      <c r="O10" s="49"/>
      <c r="P10" s="49">
        <f>データ!$P$6</f>
        <v>99.11</v>
      </c>
      <c r="Q10" s="49"/>
      <c r="R10" s="49"/>
      <c r="S10" s="49"/>
      <c r="T10" s="49"/>
      <c r="U10" s="49"/>
      <c r="V10" s="49"/>
      <c r="W10" s="50">
        <f>データ!$Q$6</f>
        <v>1320</v>
      </c>
      <c r="X10" s="50"/>
      <c r="Y10" s="50"/>
      <c r="Z10" s="50"/>
      <c r="AA10" s="50"/>
      <c r="AB10" s="50"/>
      <c r="AC10" s="50"/>
      <c r="AD10" s="2"/>
      <c r="AE10" s="2"/>
      <c r="AF10" s="2"/>
      <c r="AG10" s="2"/>
      <c r="AH10" s="2"/>
      <c r="AI10" s="2"/>
      <c r="AJ10" s="2"/>
      <c r="AK10" s="2"/>
      <c r="AL10" s="50">
        <f>データ!$U$6</f>
        <v>3225</v>
      </c>
      <c r="AM10" s="50"/>
      <c r="AN10" s="50"/>
      <c r="AO10" s="50"/>
      <c r="AP10" s="50"/>
      <c r="AQ10" s="50"/>
      <c r="AR10" s="50"/>
      <c r="AS10" s="50"/>
      <c r="AT10" s="49">
        <f>データ!$V$6</f>
        <v>15</v>
      </c>
      <c r="AU10" s="49"/>
      <c r="AV10" s="49"/>
      <c r="AW10" s="49"/>
      <c r="AX10" s="49"/>
      <c r="AY10" s="49"/>
      <c r="AZ10" s="49"/>
      <c r="BA10" s="49"/>
      <c r="BB10" s="49">
        <f>データ!$W$6</f>
        <v>215</v>
      </c>
      <c r="BC10" s="49"/>
      <c r="BD10" s="49"/>
      <c r="BE10" s="49"/>
      <c r="BF10" s="49"/>
      <c r="BG10" s="49"/>
      <c r="BH10" s="49"/>
      <c r="BI10" s="49"/>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2">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5" t="s">
        <v>25</v>
      </c>
      <c r="BM14" s="36"/>
      <c r="BN14" s="36"/>
      <c r="BO14" s="36"/>
      <c r="BP14" s="36"/>
      <c r="BQ14" s="36"/>
      <c r="BR14" s="36"/>
      <c r="BS14" s="36"/>
      <c r="BT14" s="36"/>
      <c r="BU14" s="36"/>
      <c r="BV14" s="36"/>
      <c r="BW14" s="36"/>
      <c r="BX14" s="36"/>
      <c r="BY14" s="36"/>
      <c r="BZ14" s="37"/>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lbpaAh3nH1BEngHOWUme92AG9RCGAsVemC79nuOwcHC5Tfs8PuC2Wt3RKf87w4mH/ML+fjDz6GwIb+t7K0m6Hg==" saltValue="nhroUESKfbZ0BKETHUNG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104281</v>
      </c>
      <c r="D6" s="20">
        <f t="shared" si="3"/>
        <v>47</v>
      </c>
      <c r="E6" s="20">
        <f t="shared" si="3"/>
        <v>1</v>
      </c>
      <c r="F6" s="20">
        <f t="shared" si="3"/>
        <v>0</v>
      </c>
      <c r="G6" s="20">
        <f t="shared" si="3"/>
        <v>0</v>
      </c>
      <c r="H6" s="20" t="str">
        <f t="shared" si="3"/>
        <v>群馬県　高山村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99.11</v>
      </c>
      <c r="Q6" s="21">
        <f t="shared" si="3"/>
        <v>1320</v>
      </c>
      <c r="R6" s="21">
        <f t="shared" si="3"/>
        <v>3268</v>
      </c>
      <c r="S6" s="21">
        <f t="shared" si="3"/>
        <v>64.180000000000007</v>
      </c>
      <c r="T6" s="21">
        <f t="shared" si="3"/>
        <v>50.92</v>
      </c>
      <c r="U6" s="21">
        <f t="shared" si="3"/>
        <v>3225</v>
      </c>
      <c r="V6" s="21">
        <f t="shared" si="3"/>
        <v>15</v>
      </c>
      <c r="W6" s="21">
        <f t="shared" si="3"/>
        <v>215</v>
      </c>
      <c r="X6" s="22">
        <f>IF(X7="",NA(),X7)</f>
        <v>185.73</v>
      </c>
      <c r="Y6" s="22">
        <f t="shared" ref="Y6:AG6" si="4">IF(Y7="",NA(),Y7)</f>
        <v>114.21</v>
      </c>
      <c r="Z6" s="22">
        <f t="shared" si="4"/>
        <v>73.56</v>
      </c>
      <c r="AA6" s="22">
        <f t="shared" si="4"/>
        <v>84.61</v>
      </c>
      <c r="AB6" s="22">
        <f t="shared" si="4"/>
        <v>68.11</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256.11</v>
      </c>
      <c r="BF6" s="22">
        <f t="shared" ref="BF6:BN6" si="7">IF(BF7="",NA(),BF7)</f>
        <v>197.19</v>
      </c>
      <c r="BG6" s="22">
        <f t="shared" si="7"/>
        <v>288.33</v>
      </c>
      <c r="BH6" s="22">
        <f t="shared" si="7"/>
        <v>278.68</v>
      </c>
      <c r="BI6" s="22">
        <f t="shared" si="7"/>
        <v>384.75</v>
      </c>
      <c r="BJ6" s="22">
        <f t="shared" si="7"/>
        <v>1018.52</v>
      </c>
      <c r="BK6" s="22">
        <f t="shared" si="7"/>
        <v>949.61</v>
      </c>
      <c r="BL6" s="22">
        <f t="shared" si="7"/>
        <v>918.84</v>
      </c>
      <c r="BM6" s="22">
        <f t="shared" si="7"/>
        <v>955.49</v>
      </c>
      <c r="BN6" s="22">
        <f t="shared" si="7"/>
        <v>1017.9</v>
      </c>
      <c r="BO6" s="21" t="str">
        <f>IF(BO7="","",IF(BO7="-","【-】","【"&amp;SUBSTITUTE(TEXT(BO7,"#,##0.00"),"-","△")&amp;"】"))</f>
        <v>【1,045.20】</v>
      </c>
      <c r="BP6" s="22">
        <f>IF(BP7="",NA(),BP7)</f>
        <v>68.900000000000006</v>
      </c>
      <c r="BQ6" s="22">
        <f t="shared" ref="BQ6:BY6" si="8">IF(BQ7="",NA(),BQ7)</f>
        <v>66.209999999999994</v>
      </c>
      <c r="BR6" s="22">
        <f t="shared" si="8"/>
        <v>68.09</v>
      </c>
      <c r="BS6" s="22">
        <f t="shared" si="8"/>
        <v>80.489999999999995</v>
      </c>
      <c r="BT6" s="22">
        <f t="shared" si="8"/>
        <v>64.19</v>
      </c>
      <c r="BU6" s="22">
        <f t="shared" si="8"/>
        <v>58.79</v>
      </c>
      <c r="BV6" s="22">
        <f t="shared" si="8"/>
        <v>58.41</v>
      </c>
      <c r="BW6" s="22">
        <f t="shared" si="8"/>
        <v>58.27</v>
      </c>
      <c r="BX6" s="22">
        <f t="shared" si="8"/>
        <v>55.15</v>
      </c>
      <c r="BY6" s="22">
        <f t="shared" si="8"/>
        <v>53.95</v>
      </c>
      <c r="BZ6" s="21" t="str">
        <f>IF(BZ7="","",IF(BZ7="-","【-】","【"&amp;SUBSTITUTE(TEXT(BZ7,"#,##0.00"),"-","△")&amp;"】"))</f>
        <v>【49.51】</v>
      </c>
      <c r="CA6" s="22">
        <f>IF(CA7="",NA(),CA7)</f>
        <v>163.80000000000001</v>
      </c>
      <c r="CB6" s="22">
        <f t="shared" ref="CB6:CJ6" si="9">IF(CB7="",NA(),CB7)</f>
        <v>186.87</v>
      </c>
      <c r="CC6" s="22">
        <f t="shared" si="9"/>
        <v>185.3</v>
      </c>
      <c r="CD6" s="22">
        <f t="shared" si="9"/>
        <v>152.07</v>
      </c>
      <c r="CE6" s="22">
        <f t="shared" si="9"/>
        <v>160.97999999999999</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49.54</v>
      </c>
      <c r="CM6" s="22">
        <f t="shared" ref="CM6:CU6" si="10">IF(CM7="",NA(),CM7)</f>
        <v>50.43</v>
      </c>
      <c r="CN6" s="22">
        <f t="shared" si="10"/>
        <v>48.68</v>
      </c>
      <c r="CO6" s="22">
        <f t="shared" si="10"/>
        <v>48.4</v>
      </c>
      <c r="CP6" s="22">
        <f t="shared" si="10"/>
        <v>46.55</v>
      </c>
      <c r="CQ6" s="22">
        <f t="shared" si="10"/>
        <v>56.04</v>
      </c>
      <c r="CR6" s="22">
        <f t="shared" si="10"/>
        <v>58.52</v>
      </c>
      <c r="CS6" s="22">
        <f t="shared" si="10"/>
        <v>58.88</v>
      </c>
      <c r="CT6" s="22">
        <f t="shared" si="10"/>
        <v>58.16</v>
      </c>
      <c r="CU6" s="22">
        <f t="shared" si="10"/>
        <v>55.9</v>
      </c>
      <c r="CV6" s="21" t="str">
        <f>IF(CV7="","",IF(CV7="-","【-】","【"&amp;SUBSTITUTE(TEXT(CV7,"#,##0.00"),"-","△")&amp;"】"))</f>
        <v>【55.00】</v>
      </c>
      <c r="CW6" s="22">
        <f>IF(CW7="",NA(),CW7)</f>
        <v>97.56</v>
      </c>
      <c r="CX6" s="22">
        <f t="shared" ref="CX6:DF6" si="11">IF(CX7="",NA(),CX7)</f>
        <v>97.56</v>
      </c>
      <c r="CY6" s="22">
        <f t="shared" si="11"/>
        <v>97.56</v>
      </c>
      <c r="CZ6" s="22">
        <f t="shared" si="11"/>
        <v>97.56</v>
      </c>
      <c r="DA6" s="22">
        <f t="shared" si="11"/>
        <v>97.56</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104281</v>
      </c>
      <c r="D7" s="24">
        <v>47</v>
      </c>
      <c r="E7" s="24">
        <v>1</v>
      </c>
      <c r="F7" s="24">
        <v>0</v>
      </c>
      <c r="G7" s="24">
        <v>0</v>
      </c>
      <c r="H7" s="24" t="s">
        <v>96</v>
      </c>
      <c r="I7" s="24" t="s">
        <v>97</v>
      </c>
      <c r="J7" s="24" t="s">
        <v>98</v>
      </c>
      <c r="K7" s="24" t="s">
        <v>99</v>
      </c>
      <c r="L7" s="24" t="s">
        <v>100</v>
      </c>
      <c r="M7" s="24" t="s">
        <v>101</v>
      </c>
      <c r="N7" s="25" t="s">
        <v>102</v>
      </c>
      <c r="O7" s="25" t="s">
        <v>103</v>
      </c>
      <c r="P7" s="25">
        <v>99.11</v>
      </c>
      <c r="Q7" s="25">
        <v>1320</v>
      </c>
      <c r="R7" s="25">
        <v>3268</v>
      </c>
      <c r="S7" s="25">
        <v>64.180000000000007</v>
      </c>
      <c r="T7" s="25">
        <v>50.92</v>
      </c>
      <c r="U7" s="25">
        <v>3225</v>
      </c>
      <c r="V7" s="25">
        <v>15</v>
      </c>
      <c r="W7" s="25">
        <v>215</v>
      </c>
      <c r="X7" s="25">
        <v>185.73</v>
      </c>
      <c r="Y7" s="25">
        <v>114.21</v>
      </c>
      <c r="Z7" s="25">
        <v>73.56</v>
      </c>
      <c r="AA7" s="25">
        <v>84.61</v>
      </c>
      <c r="AB7" s="25">
        <v>68.11</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256.11</v>
      </c>
      <c r="BF7" s="25">
        <v>197.19</v>
      </c>
      <c r="BG7" s="25">
        <v>288.33</v>
      </c>
      <c r="BH7" s="25">
        <v>278.68</v>
      </c>
      <c r="BI7" s="25">
        <v>384.75</v>
      </c>
      <c r="BJ7" s="25">
        <v>1018.52</v>
      </c>
      <c r="BK7" s="25">
        <v>949.61</v>
      </c>
      <c r="BL7" s="25">
        <v>918.84</v>
      </c>
      <c r="BM7" s="25">
        <v>955.49</v>
      </c>
      <c r="BN7" s="25">
        <v>1017.9</v>
      </c>
      <c r="BO7" s="25">
        <v>1045.2</v>
      </c>
      <c r="BP7" s="25">
        <v>68.900000000000006</v>
      </c>
      <c r="BQ7" s="25">
        <v>66.209999999999994</v>
      </c>
      <c r="BR7" s="25">
        <v>68.09</v>
      </c>
      <c r="BS7" s="25">
        <v>80.489999999999995</v>
      </c>
      <c r="BT7" s="25">
        <v>64.19</v>
      </c>
      <c r="BU7" s="25">
        <v>58.79</v>
      </c>
      <c r="BV7" s="25">
        <v>58.41</v>
      </c>
      <c r="BW7" s="25">
        <v>58.27</v>
      </c>
      <c r="BX7" s="25">
        <v>55.15</v>
      </c>
      <c r="BY7" s="25">
        <v>53.95</v>
      </c>
      <c r="BZ7" s="25">
        <v>49.51</v>
      </c>
      <c r="CA7" s="25">
        <v>163.80000000000001</v>
      </c>
      <c r="CB7" s="25">
        <v>186.87</v>
      </c>
      <c r="CC7" s="25">
        <v>185.3</v>
      </c>
      <c r="CD7" s="25">
        <v>152.07</v>
      </c>
      <c r="CE7" s="25">
        <v>160.97999999999999</v>
      </c>
      <c r="CF7" s="25">
        <v>298.25</v>
      </c>
      <c r="CG7" s="25">
        <v>303.27999999999997</v>
      </c>
      <c r="CH7" s="25">
        <v>303.81</v>
      </c>
      <c r="CI7" s="25">
        <v>310.26</v>
      </c>
      <c r="CJ7" s="25">
        <v>318.99</v>
      </c>
      <c r="CK7" s="25">
        <v>317.14</v>
      </c>
      <c r="CL7" s="25">
        <v>49.54</v>
      </c>
      <c r="CM7" s="25">
        <v>50.43</v>
      </c>
      <c r="CN7" s="25">
        <v>48.68</v>
      </c>
      <c r="CO7" s="25">
        <v>48.4</v>
      </c>
      <c r="CP7" s="25">
        <v>46.55</v>
      </c>
      <c r="CQ7" s="25">
        <v>56.04</v>
      </c>
      <c r="CR7" s="25">
        <v>58.52</v>
      </c>
      <c r="CS7" s="25">
        <v>58.88</v>
      </c>
      <c r="CT7" s="25">
        <v>58.16</v>
      </c>
      <c r="CU7" s="25">
        <v>55.9</v>
      </c>
      <c r="CV7" s="25">
        <v>55</v>
      </c>
      <c r="CW7" s="25">
        <v>97.56</v>
      </c>
      <c r="CX7" s="25">
        <v>97.56</v>
      </c>
      <c r="CY7" s="25">
        <v>97.56</v>
      </c>
      <c r="CZ7" s="25">
        <v>97.56</v>
      </c>
      <c r="DA7" s="25">
        <v>97.56</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2025-01-24T06:39:47Z</dcterms:created>
  <dcterms:modified xsi:type="dcterms:W3CDTF">2025-02-27T07:07:18Z</dcterms:modified>
  <cp:category/>
</cp:coreProperties>
</file>