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4_団体から\"/>
    </mc:Choice>
  </mc:AlternateContent>
  <xr:revisionPtr revIDLastSave="0" documentId="13_ncr:1_{20F82CCD-34D4-4D65-8B11-E245E418560C}" xr6:coauthVersionLast="47" xr6:coauthVersionMax="47" xr10:uidLastSave="{00000000-0000-0000-0000-000000000000}"/>
  <workbookProtection workbookAlgorithmName="SHA-512" workbookHashValue="EQso62JIskjHrmNw8oqeECI7wNr8cvrKH7pavPuzv8c9oIuE7rGdYj03N6lY0quWA9TdnrBu8KVJKbT9ZAEijA==" workbookSaltValue="iD55lQbARwKqwtAHk5+xKA==" workbookSpinCount="100000" lockStructure="1"/>
  <bookViews>
    <workbookView xWindow="-110" yWindow="-110" windowWidth="19420" windowHeight="104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AD10" i="4" s="1"/>
  <c r="Q6" i="5"/>
  <c r="W10" i="4" s="1"/>
  <c r="P6" i="5"/>
  <c r="O6" i="5"/>
  <c r="I10" i="4" s="1"/>
  <c r="N6" i="5"/>
  <c r="B10" i="4" s="1"/>
  <c r="M6" i="5"/>
  <c r="AD8" i="4" s="1"/>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L10" i="4"/>
  <c r="P10" i="4"/>
  <c r="I8" i="4"/>
  <c r="B8" i="4"/>
</calcChain>
</file>

<file path=xl/sharedStrings.xml><?xml version="1.0" encoding="utf-8"?>
<sst xmlns="http://schemas.openxmlformats.org/spreadsheetml/2006/main" count="241" uniqueCount="119">
  <si>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</si>
  <si>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</si>
  <si>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</si>
  <si>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</si>
  <si>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</si>
  <si>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</si>
  <si>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</si>
  <si>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</si>
  <si>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</si>
  <si>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</si>
  <si>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</si>
  <si>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</si>
  <si>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</si>
  <si>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</si>
  <si>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</si>
  <si>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</si>
  <si>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</si>
  <si>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</si>
  <si>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</si>
  <si>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</si>
  <si>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</si>
  <si>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</si>
  <si>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</si>
  <si>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</si>
  <si>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</si>
  <si>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</si>
  <si>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</si>
  <si>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</si>
  <si>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</si>
  <si>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</si>
  <si>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</si>
  <si>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</si>
  <si>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</si>
  <si>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</si>
  <si>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</si>
  <si>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</si>
  <si>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</si>
  <si>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</si>
  <si>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</si>
  <si>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</si>
  <si>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</si>
  <si>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</si>
  <si>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</si>
  <si>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</si>
  <si>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</si>
  <si>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</si>
  <si>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</si>
  <si>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</si>
  <si>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</si>
  <si>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</si>
  <si>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</si>
  <si>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</si>
  <si>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</si>
  <si>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</si>
  <si>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</si>
  <si>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</si>
  <si>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</si>
  <si>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</si>
  <si>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</si>
  <si>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</si>
  <si>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</si>
  <si>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</si>
  <si>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</si>
  <si>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</si>
  <si>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</si>
  <si>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</si>
  <si>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</si>
  <si>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</si>
  <si>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</si>
  <si>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</si>
  <si>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</si>
  <si>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</si>
  <si>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</si>
  <si>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</si>
  <si>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</si>
  <si>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</si>
  <si>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</si>
  <si>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</si>
  <si>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</si>
  <si>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</si>
  <si>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</si>
  <si>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</si>
  <si>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</si>
  <si>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</si>
  <si>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</si>
  <si>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</si>
  <si>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</si>
  <si>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</si>
  <si>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</si>
  <si>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</si>
  <si>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</si>
  <si>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</si>
  <si>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</si>
  <si>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</si>
  <si>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</si>
  <si>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</si>
  <si>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</si>
  <si>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</si>
  <si>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甘楽町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</si>
  <si>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</si>
  <si>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</si>
  <si>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</si>
  <si>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</si>
  <si>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</si>
  <si>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</si>
  <si>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</si>
  <si>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</si>
  <si>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</si>
  <si>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</si>
  <si>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</si>
  <si>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</si>
  <si>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</si>
  <si>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</si>
  <si>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</si>
  <si>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</si>
  <si>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</si>
  <si>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①農業集落排水区域である城南上野地区が特定環境保全公共下水道に接続となり料金収入は増加したが、それ以上に地方債償還金が増加したため収益的収支比率は減少した。
②－
③－
④地方債残高をすべて一般会計からの繰入金で賄っているため、計上されない。
⑤農業集落排水区域である城南上野地区が特定環境保全公共下水道に接続となり料金収入は増加したため経費回収率は増加となった。
⑥漏水調査などにより有収水量が増加したため汚水処理原価は減少した。
⑦本事業は、県営の処理施設で処理を行うため、施設利用率は算定されない。
⑧農業集落排水区域である城南上野地区が特定環境保全公共下水道に接続となり処理区域内人口も水洗便所設置人口も増加となり水洗化率も増加した。</t>
    <rPh sb="1" eb="3">
      <t>ノウギョウ</t>
    </rPh>
    <rPh sb="3" eb="5">
      <t>シュウラク</t>
    </rPh>
    <rPh sb="5" eb="7">
      <t>ハイスイ</t>
    </rPh>
    <rPh sb="7" eb="9">
      <t>クイキ</t>
    </rPh>
    <rPh sb="12" eb="14">
      <t>ジョウナン</t>
    </rPh>
    <rPh sb="14" eb="16">
      <t>ウエノ</t>
    </rPh>
    <rPh sb="16" eb="18">
      <t>チク</t>
    </rPh>
    <rPh sb="19" eb="21">
      <t>トクテイ</t>
    </rPh>
    <rPh sb="21" eb="23">
      <t>カンキョウ</t>
    </rPh>
    <rPh sb="23" eb="25">
      <t>ホゼン</t>
    </rPh>
    <rPh sb="25" eb="27">
      <t>コウキョウ</t>
    </rPh>
    <rPh sb="27" eb="30">
      <t>ゲスイドウ</t>
    </rPh>
    <rPh sb="31" eb="32">
      <t>セツ</t>
    </rPh>
    <rPh sb="32" eb="33">
      <t>ツヅ</t>
    </rPh>
    <rPh sb="36" eb="38">
      <t>リョウキン</t>
    </rPh>
    <rPh sb="38" eb="40">
      <t>シュウニュウ</t>
    </rPh>
    <rPh sb="41" eb="43">
      <t>ゾウカ</t>
    </rPh>
    <rPh sb="49" eb="51">
      <t>イジョウ</t>
    </rPh>
    <rPh sb="52" eb="55">
      <t>チホウサイ</t>
    </rPh>
    <rPh sb="55" eb="58">
      <t>ショウカンキン</t>
    </rPh>
    <rPh sb="59" eb="61">
      <t>ゾウカ</t>
    </rPh>
    <rPh sb="65" eb="68">
      <t>シュウエキテキ</t>
    </rPh>
    <rPh sb="68" eb="70">
      <t>シュウシ</t>
    </rPh>
    <rPh sb="70" eb="72">
      <t>ヒリツ</t>
    </rPh>
    <rPh sb="73" eb="75">
      <t>ゲンショウ</t>
    </rPh>
    <rPh sb="86" eb="89">
      <t>チホウサイ</t>
    </rPh>
    <rPh sb="89" eb="91">
      <t>ザンダカ</t>
    </rPh>
    <rPh sb="95" eb="97">
      <t>イッパン</t>
    </rPh>
    <rPh sb="97" eb="99">
      <t>カイケイ</t>
    </rPh>
    <rPh sb="102" eb="104">
      <t>クリイレ</t>
    </rPh>
    <rPh sb="104" eb="105">
      <t>キン</t>
    </rPh>
    <rPh sb="106" eb="107">
      <t>マカナ</t>
    </rPh>
    <rPh sb="114" eb="116">
      <t>ケイジョウ</t>
    </rPh>
    <rPh sb="169" eb="171">
      <t>ケイヒ</t>
    </rPh>
    <rPh sb="171" eb="173">
      <t>カイシュウ</t>
    </rPh>
    <rPh sb="173" eb="174">
      <t>リツ</t>
    </rPh>
    <rPh sb="175" eb="177">
      <t>ゾウカ</t>
    </rPh>
    <rPh sb="218" eb="219">
      <t>ホン</t>
    </rPh>
    <rPh sb="219" eb="221">
      <t>ジギョウ</t>
    </rPh>
    <rPh sb="223" eb="225">
      <t>ケンエイ</t>
    </rPh>
    <rPh sb="226" eb="228">
      <t>ショリ</t>
    </rPh>
    <rPh sb="228" eb="230">
      <t>シセツ</t>
    </rPh>
    <rPh sb="231" eb="233">
      <t>ショリ</t>
    </rPh>
    <rPh sb="234" eb="235">
      <t>オコナ</t>
    </rPh>
    <rPh sb="239" eb="241">
      <t>シセツ</t>
    </rPh>
    <rPh sb="241" eb="243">
      <t>リヨウ</t>
    </rPh>
    <rPh sb="243" eb="244">
      <t>リツ</t>
    </rPh>
    <rPh sb="245" eb="247">
      <t>サンテイ</t>
    </rPh>
    <rPh sb="289" eb="291">
      <t>ショリ</t>
    </rPh>
    <rPh sb="291" eb="293">
      <t>クイキ</t>
    </rPh>
    <rPh sb="293" eb="294">
      <t>ナイ</t>
    </rPh>
    <rPh sb="294" eb="296">
      <t>ジンコウ</t>
    </rPh>
    <rPh sb="297" eb="299">
      <t>スイセン</t>
    </rPh>
    <rPh sb="299" eb="301">
      <t>ベンジョ</t>
    </rPh>
    <rPh sb="301" eb="303">
      <t>セッチ</t>
    </rPh>
    <rPh sb="303" eb="305">
      <t>ジンコウ</t>
    </rPh>
    <rPh sb="306" eb="308">
      <t>ゾウカ</t>
    </rPh>
    <rPh sb="311" eb="314">
      <t>スイセンカ</t>
    </rPh>
    <rPh sb="314" eb="315">
      <t>リツ</t>
    </rPh>
    <rPh sb="316" eb="318">
      <t>ゾウカ</t>
    </rPh>
    <phoneticPr fontId="4"/>
  </si>
  <si>
    <t>①－
②－
③改良・更新の菅延長が減少したため管渠改善率は減少した。</t>
    <rPh sb="7" eb="9">
      <t>カイリョウ</t>
    </rPh>
    <rPh sb="10" eb="12">
      <t>コウシン</t>
    </rPh>
    <rPh sb="13" eb="14">
      <t>カン</t>
    </rPh>
    <rPh sb="14" eb="16">
      <t>エンチョウ</t>
    </rPh>
    <rPh sb="17" eb="19">
      <t>ゲンショウ</t>
    </rPh>
    <rPh sb="23" eb="25">
      <t>カンキョ</t>
    </rPh>
    <rPh sb="25" eb="27">
      <t>カイゼン</t>
    </rPh>
    <rPh sb="27" eb="28">
      <t>リツ</t>
    </rPh>
    <rPh sb="29" eb="31">
      <t>ゲンショウ</t>
    </rPh>
    <phoneticPr fontId="4"/>
  </si>
  <si>
    <t>本事業においては、農業集落排水区域が特環下水道に接続となっていることから、料金収入は増加したが、今後は管渠等の老朽化により修繕費の増加や、人口減少による料金収入の減少が見込まれる。起債の償還など一般会計からの繰入金により賄っていることから、今後は料金改定を視野に入れて、計画の見直しをしていく必要がある。</t>
    <rPh sb="0" eb="1">
      <t>ホン</t>
    </rPh>
    <rPh sb="1" eb="3">
      <t>ジギョウ</t>
    </rPh>
    <rPh sb="9" eb="11">
      <t>ノウギョウ</t>
    </rPh>
    <rPh sb="11" eb="13">
      <t>シュウラク</t>
    </rPh>
    <rPh sb="13" eb="15">
      <t>ハイスイ</t>
    </rPh>
    <rPh sb="15" eb="17">
      <t>クイキ</t>
    </rPh>
    <rPh sb="18" eb="20">
      <t>トッカン</t>
    </rPh>
    <rPh sb="20" eb="22">
      <t>ゲスイ</t>
    </rPh>
    <rPh sb="22" eb="23">
      <t>ドウ</t>
    </rPh>
    <rPh sb="24" eb="25">
      <t>セツ</t>
    </rPh>
    <rPh sb="25" eb="26">
      <t>ツヅ</t>
    </rPh>
    <rPh sb="37" eb="39">
      <t>リョウキン</t>
    </rPh>
    <rPh sb="39" eb="41">
      <t>シュウニュウ</t>
    </rPh>
    <rPh sb="42" eb="44">
      <t>ゾウカ</t>
    </rPh>
    <rPh sb="48" eb="50">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</si>
</sst>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2.4900000000000002</c:v>
                </c:pt>
                <c:pt idx="1">
                  <c:v>3.3</c:v>
                </c:pt>
                <c:pt idx="2">
                  <c:v>0.3</c:v>
                </c:pt>
                <c:pt idx="3">
                  <c:v>2.0499999999999998</c:v>
                </c:pt>
                <c:pt idx="4" formatCode="#,##0.00;&quot;△&quot;#,##0.00">
                  <c:v>0</c:v>
                </c:pt>
              </c:numCache>
            </c:numRef>
          </c:val>
          <c:extLst>
            <c:ext xmlns:c16="http://schemas.microsoft.com/office/drawing/2014/chart" uri="{C3380CC4-5D6E-409C-BE32-E72D297353CC}">
              <c16:uniqueId val="{00000000-C6CE-4D2D-B4A1-28023F5E7D1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C6CE-4D2D-B4A1-28023F5E7D1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220-4B08-8B27-9F69F8AE661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A220-4B08-8B27-9F69F8AE661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69.069999999999993</c:v>
                </c:pt>
                <c:pt idx="1">
                  <c:v>69.78</c:v>
                </c:pt>
                <c:pt idx="2">
                  <c:v>72.19</c:v>
                </c:pt>
                <c:pt idx="3">
                  <c:v>66.47</c:v>
                </c:pt>
                <c:pt idx="4">
                  <c:v>92.91</c:v>
                </c:pt>
              </c:numCache>
            </c:numRef>
          </c:val>
          <c:extLst>
            <c:ext xmlns:c16="http://schemas.microsoft.com/office/drawing/2014/chart" uri="{C3380CC4-5D6E-409C-BE32-E72D297353CC}">
              <c16:uniqueId val="{00000000-9412-41B1-A32B-5CBADFEC5E1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9412-41B1-A32B-5CBADFEC5E1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95.92</c:v>
                </c:pt>
                <c:pt idx="1">
                  <c:v>97.1</c:v>
                </c:pt>
                <c:pt idx="2">
                  <c:v>80.47</c:v>
                </c:pt>
                <c:pt idx="3">
                  <c:v>94.95</c:v>
                </c:pt>
                <c:pt idx="4">
                  <c:v>93.85</c:v>
                </c:pt>
              </c:numCache>
            </c:numRef>
          </c:val>
          <c:extLst>
            <c:ext xmlns:c16="http://schemas.microsoft.com/office/drawing/2014/chart" uri="{C3380CC4-5D6E-409C-BE32-E72D297353CC}">
              <c16:uniqueId val="{00000000-6428-4753-BCA6-B896248096D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28-4753-BCA6-B896248096D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DB7-4FC0-8916-C226C49ED9D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B7-4FC0-8916-C226C49ED9D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A9-43ED-9ED6-60FB54E05E4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A9-43ED-9ED6-60FB54E05E4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132-4D1D-B5E0-E235A53915B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32-4D1D-B5E0-E235A53915B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8BB-4AF1-866F-7B10BEAA377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BB-4AF1-866F-7B10BEAA377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172-4854-AB40-CF9638E4AF1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6172-4854-AB40-CF9638E4AF1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87.35</c:v>
                </c:pt>
                <c:pt idx="1">
                  <c:v>87.08</c:v>
                </c:pt>
                <c:pt idx="2">
                  <c:v>56.42</c:v>
                </c:pt>
                <c:pt idx="3">
                  <c:v>82.07</c:v>
                </c:pt>
                <c:pt idx="4">
                  <c:v>82.07</c:v>
                </c:pt>
              </c:numCache>
            </c:numRef>
          </c:val>
          <c:extLst>
            <c:ext xmlns:c16="http://schemas.microsoft.com/office/drawing/2014/chart" uri="{C3380CC4-5D6E-409C-BE32-E72D297353CC}">
              <c16:uniqueId val="{00000000-3A46-452B-9EB1-438642A7A2A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3A46-452B-9EB1-438642A7A2A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c:v>
                </c:pt>
                <c:pt idx="1">
                  <c:v>150</c:v>
                </c:pt>
                <c:pt idx="2">
                  <c:v>261.27</c:v>
                </c:pt>
                <c:pt idx="3">
                  <c:v>159.34</c:v>
                </c:pt>
                <c:pt idx="4">
                  <c:v>150</c:v>
                </c:pt>
              </c:numCache>
            </c:numRef>
          </c:val>
          <c:extLst>
            <c:ext xmlns:c16="http://schemas.microsoft.com/office/drawing/2014/chart" uri="{C3380CC4-5D6E-409C-BE32-E72D297353CC}">
              <c16:uniqueId val="{00000000-AD0A-464B-9012-2BD593B8D64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AD0A-464B-9012-2BD593B8D64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群馬県　甘楽町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法非適用</v>
      </c>
      <c r="C8" s="34"/>
      <c r="D8" s="34"/>
      <c r="E8" s="34"/>
      <c r="F8" s="34"/>
      <c r="G8" s="34"/>
      <c r="H8" s="34"/>
      <c r="I8" s="34" t="str">
        <f>データ!J6</f>
        <v>下水道事業</v>
      </c>
      <c r="J8" s="34"/>
      <c r="K8" s="34"/>
      <c r="L8" s="34"/>
      <c r="M8" s="34"/>
      <c r="N8" s="34"/>
      <c r="O8" s="34"/>
      <c r="P8" s="34" t="str">
        <f>データ!K6</f>
        <v>特定環境保全公共下水道</v>
      </c>
      <c r="Q8" s="34"/>
      <c r="R8" s="34"/>
      <c r="S8" s="34"/>
      <c r="T8" s="34"/>
      <c r="U8" s="34"/>
      <c r="V8" s="34"/>
      <c r="W8" s="34" t="str">
        <f>データ!L6</f>
        <v>D2</v>
      </c>
      <c r="X8" s="34"/>
      <c r="Y8" s="34"/>
      <c r="Z8" s="34"/>
      <c r="AA8" s="34"/>
      <c r="AB8" s="34"/>
      <c r="AC8" s="34"/>
      <c r="AD8" s="35" t="str">
        <f>データ!$M$6</f>
        <v>非設置</v>
      </c>
      <c r="AE8" s="35"/>
      <c r="AF8" s="35"/>
      <c r="AG8" s="35"/>
      <c r="AH8" s="35"/>
      <c r="AI8" s="35"/>
      <c r="AJ8" s="35"/>
      <c r="AK8" s="3"/>
      <c r="AL8" s="36">
        <f>データ!S6</f>
        <v>12494</v>
      </c>
      <c r="AM8" s="36"/>
      <c r="AN8" s="36"/>
      <c r="AO8" s="36"/>
      <c r="AP8" s="36"/>
      <c r="AQ8" s="36"/>
      <c r="AR8" s="36"/>
      <c r="AS8" s="36"/>
      <c r="AT8" s="37">
        <f>データ!T6</f>
        <v>58.61</v>
      </c>
      <c r="AU8" s="37"/>
      <c r="AV8" s="37"/>
      <c r="AW8" s="37"/>
      <c r="AX8" s="37"/>
      <c r="AY8" s="37"/>
      <c r="AZ8" s="37"/>
      <c r="BA8" s="37"/>
      <c r="BB8" s="37">
        <f>データ!U6</f>
        <v>213.17</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t="str">
        <f>データ!O6</f>
        <v>該当数値なし</v>
      </c>
      <c r="J10" s="37"/>
      <c r="K10" s="37"/>
      <c r="L10" s="37"/>
      <c r="M10" s="37"/>
      <c r="N10" s="37"/>
      <c r="O10" s="37"/>
      <c r="P10" s="37">
        <f>データ!P6</f>
        <v>35.96</v>
      </c>
      <c r="Q10" s="37"/>
      <c r="R10" s="37"/>
      <c r="S10" s="37"/>
      <c r="T10" s="37"/>
      <c r="U10" s="37"/>
      <c r="V10" s="37"/>
      <c r="W10" s="37">
        <f>データ!Q6</f>
        <v>89.67</v>
      </c>
      <c r="X10" s="37"/>
      <c r="Y10" s="37"/>
      <c r="Z10" s="37"/>
      <c r="AA10" s="37"/>
      <c r="AB10" s="37"/>
      <c r="AC10" s="37"/>
      <c r="AD10" s="36">
        <f>データ!R6</f>
        <v>2475</v>
      </c>
      <c r="AE10" s="36"/>
      <c r="AF10" s="36"/>
      <c r="AG10" s="36"/>
      <c r="AH10" s="36"/>
      <c r="AI10" s="36"/>
      <c r="AJ10" s="36"/>
      <c r="AK10" s="2"/>
      <c r="AL10" s="36">
        <f>データ!V6</f>
        <v>4483</v>
      </c>
      <c r="AM10" s="36"/>
      <c r="AN10" s="36"/>
      <c r="AO10" s="36"/>
      <c r="AP10" s="36"/>
      <c r="AQ10" s="36"/>
      <c r="AR10" s="36"/>
      <c r="AS10" s="36"/>
      <c r="AT10" s="37">
        <f>データ!W6</f>
        <v>2.73</v>
      </c>
      <c r="AU10" s="37"/>
      <c r="AV10" s="37"/>
      <c r="AW10" s="37"/>
      <c r="AX10" s="37"/>
      <c r="AY10" s="37"/>
      <c r="AZ10" s="37"/>
      <c r="BA10" s="37"/>
      <c r="BB10" s="37">
        <f>データ!X6</f>
        <v>1642.12</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116</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117</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118</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【1,156.82】</v>
      </c>
      <c r="I86" s="12" t="str">
        <f>データ!CA6</f>
        <v>【75.33】</v>
      </c>
      <c r="J86" s="12" t="str">
        <f>データ!CL6</f>
        <v>【215.73】</v>
      </c>
      <c r="K86" s="12" t="str">
        <f>データ!CW6</f>
        <v>【43.28】</v>
      </c>
      <c r="L86" s="12" t="str">
        <f>データ!DH6</f>
        <v>【86.21】</v>
      </c>
      <c r="M86" s="12" t="s">
        <v>44</v>
      </c>
      <c r="N86" s="12" t="s">
        <v>44</v>
      </c>
      <c r="O86" s="12" t="str">
        <f>データ!EO6</f>
        <v>【0.11】</v>
      </c>
    </row>
  </sheetData>
  <sheetProtection algorithmName="SHA-512" hashValue="aKTHBDZzu2GeR6H3uLszZw+pLtgD4x3CBoKVgD9rrs+pI4tIo5xNNR7p5UTTxd4NjDxZqO9BJPGTkyD5jDHWnQ==" saltValue="NgNDf84xuOZqfnWFxCjYI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103845</v>
      </c>
      <c r="D6" s="19">
        <f t="shared" si="3"/>
        <v>47</v>
      </c>
      <c r="E6" s="19">
        <f t="shared" si="3"/>
        <v>17</v>
      </c>
      <c r="F6" s="19">
        <f t="shared" si="3"/>
        <v>4</v>
      </c>
      <c r="G6" s="19">
        <f t="shared" si="3"/>
        <v>0</v>
      </c>
      <c r="H6" s="19" t="str">
        <f t="shared" si="3"/>
        <v>群馬県　甘楽町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35.96</v>
      </c>
      <c r="Q6" s="20">
        <f t="shared" si="3"/>
        <v>89.67</v>
      </c>
      <c r="R6" s="20">
        <f t="shared" si="3"/>
        <v>2475</v>
      </c>
      <c r="S6" s="20">
        <f t="shared" si="3"/>
        <v>12494</v>
      </c>
      <c r="T6" s="20">
        <f t="shared" si="3"/>
        <v>58.61</v>
      </c>
      <c r="U6" s="20">
        <f t="shared" si="3"/>
        <v>213.17</v>
      </c>
      <c r="V6" s="20">
        <f t="shared" si="3"/>
        <v>4483</v>
      </c>
      <c r="W6" s="20">
        <f t="shared" si="3"/>
        <v>2.73</v>
      </c>
      <c r="X6" s="20">
        <f t="shared" si="3"/>
        <v>1642.12</v>
      </c>
      <c r="Y6" s="21">
        <f>IF(Y7="",NA(),Y7)</f>
        <v>95.92</v>
      </c>
      <c r="Z6" s="21">
        <f t="shared" ref="Z6:AH6" si="4">IF(Z7="",NA(),Z7)</f>
        <v>97.1</v>
      </c>
      <c r="AA6" s="21">
        <f t="shared" si="4"/>
        <v>80.47</v>
      </c>
      <c r="AB6" s="21">
        <f t="shared" si="4"/>
        <v>94.95</v>
      </c>
      <c r="AC6" s="21">
        <f t="shared" si="4"/>
        <v>93.85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1206.79</v>
      </c>
      <c r="BL6" s="21">
        <f t="shared" si="7"/>
        <v>1258.43</v>
      </c>
      <c r="BM6" s="21">
        <f t="shared" si="7"/>
        <v>1163.75</v>
      </c>
      <c r="BN6" s="21">
        <f t="shared" si="7"/>
        <v>1195.47</v>
      </c>
      <c r="BO6" s="21">
        <f t="shared" si="7"/>
        <v>1168.69</v>
      </c>
      <c r="BP6" s="20" t="str">
        <f>IF(BP7="","",IF(BP7="-","【-】","【"&amp;SUBSTITUTE(TEXT(BP7,"#,##0.00"),"-","△")&amp;"】"))</f>
        <v>【1,156.82】</v>
      </c>
      <c r="BQ6" s="21">
        <f>IF(BQ7="",NA(),BQ7)</f>
        <v>87.35</v>
      </c>
      <c r="BR6" s="21">
        <f t="shared" ref="BR6:BZ6" si="8">IF(BR7="",NA(),BR7)</f>
        <v>87.08</v>
      </c>
      <c r="BS6" s="21">
        <f t="shared" si="8"/>
        <v>56.42</v>
      </c>
      <c r="BT6" s="21">
        <f t="shared" si="8"/>
        <v>82.07</v>
      </c>
      <c r="BU6" s="21">
        <f t="shared" si="8"/>
        <v>82.07</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150</v>
      </c>
      <c r="CC6" s="21">
        <f t="shared" ref="CC6:CK6" si="9">IF(CC7="",NA(),CC7)</f>
        <v>150</v>
      </c>
      <c r="CD6" s="21">
        <f t="shared" si="9"/>
        <v>261.27</v>
      </c>
      <c r="CE6" s="21">
        <f t="shared" si="9"/>
        <v>159.34</v>
      </c>
      <c r="CF6" s="21">
        <f t="shared" si="9"/>
        <v>150</v>
      </c>
      <c r="CG6" s="21">
        <f t="shared" si="9"/>
        <v>228.47</v>
      </c>
      <c r="CH6" s="21">
        <f t="shared" si="9"/>
        <v>224.88</v>
      </c>
      <c r="CI6" s="21">
        <f t="shared" si="9"/>
        <v>228.64</v>
      </c>
      <c r="CJ6" s="21">
        <f t="shared" si="9"/>
        <v>239.46</v>
      </c>
      <c r="CK6" s="21">
        <f t="shared" si="9"/>
        <v>233.15</v>
      </c>
      <c r="CL6" s="20" t="str">
        <f>IF(CL7="","",IF(CL7="-","【-】","【"&amp;SUBSTITUTE(TEXT(CL7,"#,##0.00"),"-","△")&amp;"】"))</f>
        <v>【215.73】</v>
      </c>
      <c r="CM6" s="21" t="str">
        <f>IF(CM7="",NA(),CM7)</f>
        <v>-</v>
      </c>
      <c r="CN6" s="21" t="str">
        <f t="shared" ref="CN6:CV6" si="10">IF(CN7="",NA(),CN7)</f>
        <v>-</v>
      </c>
      <c r="CO6" s="21" t="str">
        <f t="shared" si="10"/>
        <v>-</v>
      </c>
      <c r="CP6" s="21" t="str">
        <f t="shared" si="10"/>
        <v>-</v>
      </c>
      <c r="CQ6" s="21" t="str">
        <f t="shared" si="10"/>
        <v>-</v>
      </c>
      <c r="CR6" s="21">
        <f t="shared" si="10"/>
        <v>42.47</v>
      </c>
      <c r="CS6" s="21">
        <f t="shared" si="10"/>
        <v>42.4</v>
      </c>
      <c r="CT6" s="21">
        <f t="shared" si="10"/>
        <v>42.28</v>
      </c>
      <c r="CU6" s="21">
        <f t="shared" si="10"/>
        <v>41.06</v>
      </c>
      <c r="CV6" s="21">
        <f t="shared" si="10"/>
        <v>42.09</v>
      </c>
      <c r="CW6" s="20" t="str">
        <f>IF(CW7="","",IF(CW7="-","【-】","【"&amp;SUBSTITUTE(TEXT(CW7,"#,##0.00"),"-","△")&amp;"】"))</f>
        <v>【43.28】</v>
      </c>
      <c r="CX6" s="21">
        <f>IF(CX7="",NA(),CX7)</f>
        <v>69.069999999999993</v>
      </c>
      <c r="CY6" s="21">
        <f t="shared" ref="CY6:DG6" si="11">IF(CY7="",NA(),CY7)</f>
        <v>69.78</v>
      </c>
      <c r="CZ6" s="21">
        <f t="shared" si="11"/>
        <v>72.19</v>
      </c>
      <c r="DA6" s="21">
        <f t="shared" si="11"/>
        <v>66.47</v>
      </c>
      <c r="DB6" s="21">
        <f t="shared" si="11"/>
        <v>92.91</v>
      </c>
      <c r="DC6" s="21">
        <f t="shared" si="11"/>
        <v>83.75</v>
      </c>
      <c r="DD6" s="21">
        <f t="shared" si="11"/>
        <v>84.19</v>
      </c>
      <c r="DE6" s="21">
        <f t="shared" si="11"/>
        <v>84.34</v>
      </c>
      <c r="DF6" s="21">
        <f t="shared" si="11"/>
        <v>84.34</v>
      </c>
      <c r="DG6" s="21">
        <f t="shared" si="11"/>
        <v>84.73</v>
      </c>
      <c r="DH6" s="20" t="str">
        <f>IF(DH7="","",IF(DH7="-","【-】","【"&amp;SUBSTITUTE(TEXT(DH7,"#,##0.00"),"-","△")&amp;"】"))</f>
        <v>【86.21】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f>IF(EE7="",NA(),EE7)</f>
        <v>2.4900000000000002</v>
      </c>
      <c r="EF6" s="21">
        <f t="shared" ref="EF6:EN6" si="14">IF(EF7="",NA(),EF7)</f>
        <v>3.3</v>
      </c>
      <c r="EG6" s="21">
        <f t="shared" si="14"/>
        <v>0.3</v>
      </c>
      <c r="EH6" s="21">
        <f t="shared" si="14"/>
        <v>2.0499999999999998</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5" s="22" customFormat="1" x14ac:dyDescent="0.2">
      <c r="A7" s="14"/>
      <c r="B7" s="23">
        <v>2023</v>
      </c>
      <c r="C7" s="23">
        <v>103845</v>
      </c>
      <c r="D7" s="23">
        <v>47</v>
      </c>
      <c r="E7" s="23">
        <v>17</v>
      </c>
      <c r="F7" s="23">
        <v>4</v>
      </c>
      <c r="G7" s="23">
        <v>0</v>
      </c>
      <c r="H7" s="23" t="s">
        <v>98</v>
      </c>
      <c r="I7" s="23" t="s">
        <v>99</v>
      </c>
      <c r="J7" s="23" t="s">
        <v>100</v>
      </c>
      <c r="K7" s="23" t="s">
        <v>101</v>
      </c>
      <c r="L7" s="23" t="s">
        <v>102</v>
      </c>
      <c r="M7" s="23" t="s">
        <v>103</v>
      </c>
      <c r="N7" s="24" t="s">
        <v>104</v>
      </c>
      <c r="O7" s="24" t="s">
        <v>105</v>
      </c>
      <c r="P7" s="24">
        <v>35.96</v>
      </c>
      <c r="Q7" s="24">
        <v>89.67</v>
      </c>
      <c r="R7" s="24">
        <v>2475</v>
      </c>
      <c r="S7" s="24">
        <v>12494</v>
      </c>
      <c r="T7" s="24">
        <v>58.61</v>
      </c>
      <c r="U7" s="24">
        <v>213.17</v>
      </c>
      <c r="V7" s="24">
        <v>4483</v>
      </c>
      <c r="W7" s="24">
        <v>2.73</v>
      </c>
      <c r="X7" s="24">
        <v>1642.12</v>
      </c>
      <c r="Y7" s="24">
        <v>95.92</v>
      </c>
      <c r="Z7" s="24">
        <v>97.1</v>
      </c>
      <c r="AA7" s="24">
        <v>80.47</v>
      </c>
      <c r="AB7" s="24">
        <v>94.95</v>
      </c>
      <c r="AC7" s="24">
        <v>93.85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1206.79</v>
      </c>
      <c r="BL7" s="24">
        <v>1258.43</v>
      </c>
      <c r="BM7" s="24">
        <v>1163.75</v>
      </c>
      <c r="BN7" s="24">
        <v>1195.47</v>
      </c>
      <c r="BO7" s="24">
        <v>1168.69</v>
      </c>
      <c r="BP7" s="24">
        <v>1156.82</v>
      </c>
      <c r="BQ7" s="24">
        <v>87.35</v>
      </c>
      <c r="BR7" s="24">
        <v>87.08</v>
      </c>
      <c r="BS7" s="24">
        <v>56.42</v>
      </c>
      <c r="BT7" s="24">
        <v>82.07</v>
      </c>
      <c r="BU7" s="24">
        <v>82.07</v>
      </c>
      <c r="BV7" s="24">
        <v>71.84</v>
      </c>
      <c r="BW7" s="24">
        <v>73.36</v>
      </c>
      <c r="BX7" s="24">
        <v>72.599999999999994</v>
      </c>
      <c r="BY7" s="24">
        <v>69.430000000000007</v>
      </c>
      <c r="BZ7" s="24">
        <v>70.709999999999994</v>
      </c>
      <c r="CA7" s="24">
        <v>75.33</v>
      </c>
      <c r="CB7" s="24">
        <v>150</v>
      </c>
      <c r="CC7" s="24">
        <v>150</v>
      </c>
      <c r="CD7" s="24">
        <v>261.27</v>
      </c>
      <c r="CE7" s="24">
        <v>159.34</v>
      </c>
      <c r="CF7" s="24">
        <v>150</v>
      </c>
      <c r="CG7" s="24">
        <v>228.47</v>
      </c>
      <c r="CH7" s="24">
        <v>224.88</v>
      </c>
      <c r="CI7" s="24">
        <v>228.64</v>
      </c>
      <c r="CJ7" s="24">
        <v>239.46</v>
      </c>
      <c r="CK7" s="24">
        <v>233.15</v>
      </c>
      <c r="CL7" s="24">
        <v>215.73</v>
      </c>
      <c r="CM7" s="24" t="s">
        <v>104</v>
      </c>
      <c r="CN7" s="24" t="s">
        <v>104</v>
      </c>
      <c r="CO7" s="24" t="s">
        <v>104</v>
      </c>
      <c r="CP7" s="24" t="s">
        <v>104</v>
      </c>
      <c r="CQ7" s="24" t="s">
        <v>104</v>
      </c>
      <c r="CR7" s="24">
        <v>42.47</v>
      </c>
      <c r="CS7" s="24">
        <v>42.4</v>
      </c>
      <c r="CT7" s="24">
        <v>42.28</v>
      </c>
      <c r="CU7" s="24">
        <v>41.06</v>
      </c>
      <c r="CV7" s="24">
        <v>42.09</v>
      </c>
      <c r="CW7" s="24">
        <v>43.28</v>
      </c>
      <c r="CX7" s="24">
        <v>69.069999999999993</v>
      </c>
      <c r="CY7" s="24">
        <v>69.78</v>
      </c>
      <c r="CZ7" s="24">
        <v>72.19</v>
      </c>
      <c r="DA7" s="24">
        <v>66.47</v>
      </c>
      <c r="DB7" s="24">
        <v>92.91</v>
      </c>
      <c r="DC7" s="24">
        <v>83.75</v>
      </c>
      <c r="DD7" s="24">
        <v>84.19</v>
      </c>
      <c r="DE7" s="24">
        <v>84.34</v>
      </c>
      <c r="DF7" s="24">
        <v>84.34</v>
      </c>
      <c r="DG7" s="24">
        <v>84.73</v>
      </c>
      <c r="DH7" s="24">
        <v>86.21</v>
      </c>
      <c r="DI7" s="24"/>
      <c r="DJ7" s="24"/>
      <c r="DK7" s="24"/>
      <c r="DL7" s="24"/>
      <c r="DM7" s="24"/>
      <c r="DN7" s="24"/>
      <c r="DO7" s="24"/>
      <c r="DP7" s="24"/>
      <c r="DQ7" s="24"/>
      <c r="DR7" s="24"/>
      <c r="DS7" s="24"/>
      <c r="DT7" s="24"/>
      <c r="DU7" s="24"/>
      <c r="DV7" s="24"/>
      <c r="DW7" s="24"/>
      <c r="DX7" s="24"/>
      <c r="DY7" s="24"/>
      <c r="DZ7" s="24"/>
      <c r="EA7" s="24"/>
      <c r="EB7" s="24"/>
      <c r="EC7" s="24"/>
      <c r="ED7" s="24"/>
      <c r="EE7" s="24">
        <v>2.4900000000000002</v>
      </c>
      <c r="EF7" s="24">
        <v>3.3</v>
      </c>
      <c r="EG7" s="24">
        <v>0.3</v>
      </c>
      <c r="EH7" s="24">
        <v>2.0499999999999998</v>
      </c>
      <c r="EI7" s="24">
        <v>0</v>
      </c>
      <c r="EJ7" s="24">
        <v>0.36</v>
      </c>
      <c r="EK7" s="24">
        <v>0.39</v>
      </c>
      <c r="EL7" s="24">
        <v>0.1</v>
      </c>
      <c r="EM7" s="24">
        <v>0.08</v>
      </c>
      <c r="EN7" s="24">
        <v>0.06</v>
      </c>
      <c r="EO7" s="24">
        <v>0.11</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2025-02-03T06:59:52Z</cp:lastPrinted>
  <dcterms:created xsi:type="dcterms:W3CDTF">2025-01-24T07:30:42Z</dcterms:created>
  <dcterms:modified xsi:type="dcterms:W3CDTF">2025-02-27T06:56:26Z</dcterms:modified>
  <cp:category/>
</cp:coreProperties>
</file>