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6（R5決算）\04_団体から\"/>
    </mc:Choice>
  </mc:AlternateContent>
  <xr:revisionPtr revIDLastSave="0" documentId="13_ncr:1_{C19E4739-E1FA-4435-87C1-13D27D2F1683}" xr6:coauthVersionLast="47" xr6:coauthVersionMax="47" xr10:uidLastSave="{00000000-0000-0000-0000-000000000000}"/>
  <workbookProtection workbookAlgorithmName="SHA-512" workbookHashValue="3nWTrP3W1uCwnBqW4eIW2m2nyqEhp+4hrjrEF/4DvY0m3ZAWDVVKSyMnooVGAdcR7i31ZSHtzikCoPu4Tk4Chg==" workbookSaltValue="A2BOtMRpR4+r8G3EdTlkcA==" workbookSpinCount="100000" lockStructure="1"/>
  <bookViews>
    <workbookView xWindow="-110" yWindow="-110" windowWidth="19420" windowHeight="104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AL10" i="4"/>
  <c r="AD8" i="4"/>
  <c r="I8" i="4"/>
  <c r="B8" i="4"/>
</calcChain>
</file>

<file path=xl/sharedStrings.xml><?xml version="1.0" encoding="utf-8"?>
<sst xmlns="http://schemas.openxmlformats.org/spreadsheetml/2006/main" count="236" uniqueCount="118">
  <si>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</si>
  <si>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</si>
  <si>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</si>
  <si>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</si>
  <si>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</si>
  <si>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</si>
  <si>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</si>
  <si>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</si>
  <si>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</si>
  <si>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</si>
  <si>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</si>
  <si>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</si>
  <si>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</si>
  <si>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</si>
  <si>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</si>
  <si>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</si>
  <si>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</si>
  <si>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</si>
  <si>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</si>
  <si>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</si>
  <si>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</si>
  <si>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</si>
  <si>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</si>
  <si>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</si>
  <si>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</si>
  <si>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</si>
  <si>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</si>
  <si>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</si>
  <si>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</si>
  <si>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</si>
  <si>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</si>
  <si>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</si>
  <si>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</si>
  <si>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</si>
  <si>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</si>
  <si>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</si>
  <si>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</si>
  <si>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</si>
  <si>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</si>
  <si>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</si>
  <si>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</si>
  <si>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</si>
  <si>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</si>
  <si>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</si>
  <si>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</si>
  <si>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</si>
  <si>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</si>
  <si>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</si>
  <si>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</si>
  <si>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</si>
  <si>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</si>
  <si>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</si>
  <si>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</si>
  <si>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</si>
  <si>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</si>
  <si>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</si>
  <si>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</si>
  <si>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</si>
  <si>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</si>
  <si>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</si>
  <si>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</si>
  <si>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</si>
  <si>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</si>
  <si>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</si>
  <si>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</si>
  <si>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</si>
  <si>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</si>
  <si>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</si>
  <si>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</si>
  <si>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</si>
  <si>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</si>
  <si>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</si>
  <si>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</si>
  <si>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</si>
  <si>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</si>
  <si>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</si>
  <si>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</si>
  <si>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</si>
  <si>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</si>
  <si>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</si>
  <si>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</si>
  <si>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</si>
  <si>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</si>
  <si>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</si>
  <si>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</si>
  <si>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</si>
  <si>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</si>
  <si>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</si>
  <si>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</si>
  <si>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</si>
  <si>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</si>
  <si>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</si>
  <si>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</si>
  <si>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</si>
  <si>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</si>
  <si>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</si>
  <si>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</si>
  <si>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川場村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</si>
  <si>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</si>
  <si>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</si>
  <si>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</si>
  <si>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</si>
  <si>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</si>
  <si>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</si>
  <si>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</si>
  <si>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</si>
  <si>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</si>
  <si>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</si>
  <si>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</si>
  <si>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</si>
  <si>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</si>
  <si>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</si>
  <si>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</si>
  <si>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</si>
  <si>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</si>
  <si>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増加してきている修繕費に対して、収入が増加していないため、厳しい経営状況となっている。また、経営の大部分を繰入金で賄っており、一般会計への負担も増大している。
　令和3年度末に料金の改定を行ったものの、現状経費回収率はかなり低迷しているため、経営戦略等に基づき、徐々に料金改定を行っていく必要がある。
　ストックマネジメント計画による計画的な維持管理をし、経費の平準化にも努める。
　</t>
    <rPh sb="1" eb="3">
      <t>ゾウカ</t>
    </rPh>
    <rPh sb="9" eb="12">
      <t>シュウゼンヒ</t>
    </rPh>
    <rPh sb="13" eb="14">
      <t>タイ</t>
    </rPh>
    <rPh sb="17" eb="19">
      <t>シュウニュウ</t>
    </rPh>
    <rPh sb="20" eb="22">
      <t>ゾウカ</t>
    </rPh>
    <rPh sb="104" eb="106">
      <t>ゲンジョウ</t>
    </rPh>
    <rPh sb="106" eb="108">
      <t>ケイヒ</t>
    </rPh>
    <rPh sb="108" eb="111">
      <t>カイシュウリツ</t>
    </rPh>
    <rPh sb="115" eb="117">
      <t>テイメイ</t>
    </rPh>
    <rPh sb="124" eb="126">
      <t>ケイエイ</t>
    </rPh>
    <rPh sb="126" eb="128">
      <t>センリャク</t>
    </rPh>
    <rPh sb="128" eb="129">
      <t>トウ</t>
    </rPh>
    <rPh sb="130" eb="131">
      <t>モト</t>
    </rPh>
    <rPh sb="134" eb="136">
      <t>ジョジョ</t>
    </rPh>
    <rPh sb="137" eb="139">
      <t>リョウキン</t>
    </rPh>
    <rPh sb="139" eb="141">
      <t>カイテイ</t>
    </rPh>
    <rPh sb="142" eb="143">
      <t>オコナ</t>
    </rPh>
    <rPh sb="147" eb="149">
      <t>ヒツヨウ</t>
    </rPh>
    <phoneticPr fontId="4"/>
  </si>
  <si>
    <t>　浄化センターは、経年劣化により修繕箇所が増加している。令和4年度から電気設備の更新工事を繰り越しており、令和5年度に実施した。
 ストックマネジメント計画が更新の時期を迎えるため、先に計画の更新を実施、今後の維持管理の目安とする。
　管渠については耐用年数を迎えてはいないが、点検・調査を行っていくことで、異常箇所を早期に発見し、維持管理に努めていく。</t>
    <rPh sb="35" eb="37">
      <t>デンキ</t>
    </rPh>
    <rPh sb="37" eb="39">
      <t>セツビ</t>
    </rPh>
    <rPh sb="40" eb="42">
      <t>コウシン</t>
    </rPh>
    <rPh sb="42" eb="44">
      <t>コウジ</t>
    </rPh>
    <rPh sb="45" eb="46">
      <t>ク</t>
    </rPh>
    <rPh sb="47" eb="48">
      <t>コ</t>
    </rPh>
    <rPh sb="53" eb="55">
      <t>レイワ</t>
    </rPh>
    <rPh sb="56" eb="58">
      <t>ネンド</t>
    </rPh>
    <rPh sb="128" eb="130">
      <t>タイヨウ</t>
    </rPh>
    <rPh sb="130" eb="132">
      <t>ネンスウ</t>
    </rPh>
    <rPh sb="133" eb="134">
      <t>ムカ</t>
    </rPh>
    <phoneticPr fontId="4"/>
  </si>
  <si>
    <t>「収益的収支比率」は前年と比較し、約9％低下している。これは、公営企業会計への移行に伴う打ち切り決算により、令和5年度第4期分の下水道料金約1,070万円が未収となったことが要因である。
「経費回収率」は約4％低下しているが、これは「収益的収支比率」と同じく公営企業会計への移行に伴う打ち切り決算により、令和5年度第4期分の下水道料金が未収となったことが要因である。
「汚水処理原価」は修繕箇所の増加や、機器の更新により増加しており、今後、管渠の更新時期にさしかかるとさらに増加することが予想される。
「企業債残高対事業規模比率」は、地方債の償還をすべて一般会計負担としているため、比率は生じない。
「施設利用率」については人口減少に伴う処理水量の減少により、低下していると考えられる。
「水洗化率」については、令和5年度に下水道への新規加入が10件あったため、上昇している。
　経営の健全性・効率性については、経営の大部分を繰入金で賄っている現状であり、健全性・効率性ともに良くない状態が続いている。　　　　　　</t>
    <rPh sb="17" eb="18">
      <t>ヤク</t>
    </rPh>
    <rPh sb="20" eb="22">
      <t>テイカ</t>
    </rPh>
    <rPh sb="31" eb="33">
      <t>コウエイ</t>
    </rPh>
    <rPh sb="33" eb="35">
      <t>キギョウ</t>
    </rPh>
    <rPh sb="35" eb="37">
      <t>カイケイ</t>
    </rPh>
    <rPh sb="39" eb="41">
      <t>イコウ</t>
    </rPh>
    <rPh sb="42" eb="43">
      <t>トモナ</t>
    </rPh>
    <rPh sb="44" eb="45">
      <t>ウ</t>
    </rPh>
    <rPh sb="46" eb="47">
      <t>キ</t>
    </rPh>
    <rPh sb="48" eb="50">
      <t>ケッサン</t>
    </rPh>
    <rPh sb="54" eb="56">
      <t>レイワ</t>
    </rPh>
    <rPh sb="57" eb="59">
      <t>ネンド</t>
    </rPh>
    <rPh sb="59" eb="60">
      <t>ダイ</t>
    </rPh>
    <rPh sb="61" eb="63">
      <t>キブン</t>
    </rPh>
    <rPh sb="64" eb="67">
      <t>ゲスイドウ</t>
    </rPh>
    <rPh sb="67" eb="69">
      <t>リョウキン</t>
    </rPh>
    <rPh sb="69" eb="70">
      <t>ヤク</t>
    </rPh>
    <rPh sb="75" eb="77">
      <t>マンエン</t>
    </rPh>
    <rPh sb="78" eb="80">
      <t>ミシュウ</t>
    </rPh>
    <rPh sb="87" eb="89">
      <t>ヨウイン</t>
    </rPh>
    <rPh sb="103" eb="104">
      <t>ヤク</t>
    </rPh>
    <rPh sb="106" eb="108">
      <t>テイカ</t>
    </rPh>
    <rPh sb="118" eb="121">
      <t>シュウエキテキ</t>
    </rPh>
    <rPh sb="121" eb="123">
      <t>シュウシ</t>
    </rPh>
    <rPh sb="123" eb="125">
      <t>ヒリツ</t>
    </rPh>
    <rPh sb="127" eb="128">
      <t>オナ</t>
    </rPh>
    <rPh sb="204" eb="206">
      <t>キキ</t>
    </rPh>
    <rPh sb="207" eb="209">
      <t>コウシン</t>
    </rPh>
    <rPh sb="212" eb="214">
      <t>ゾウカ</t>
    </rPh>
    <rPh sb="222" eb="224">
      <t>カンキョ</t>
    </rPh>
    <rPh sb="225" eb="227">
      <t>コウシン</t>
    </rPh>
    <rPh sb="227" eb="229">
      <t>ジキ</t>
    </rPh>
    <rPh sb="334" eb="336">
      <t>テイカ</t>
    </rPh>
    <rPh sb="341" eb="342">
      <t>カンガ</t>
    </rPh>
    <rPh sb="362" eb="364">
      <t>レイワ</t>
    </rPh>
    <rPh sb="365" eb="367">
      <t>ネンド</t>
    </rPh>
    <rPh sb="368" eb="370">
      <t>ゲスイ</t>
    </rPh>
    <rPh sb="370" eb="371">
      <t>ミチ</t>
    </rPh>
    <rPh sb="373" eb="375">
      <t>シンキ</t>
    </rPh>
    <rPh sb="380" eb="381">
      <t>ケン</t>
    </rPh>
    <rPh sb="387" eb="389">
      <t>ジョウショウ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</si>
</sst>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E-4461-96EC-550EB13F9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E-4461-96EC-550EB13F9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48.6</c:v>
                </c:pt>
                <c:pt idx="1">
                  <c:v>50.35</c:v>
                </c:pt>
                <c:pt idx="2">
                  <c:v>51.45</c:v>
                </c:pt>
                <c:pt idx="3">
                  <c:v>51.55</c:v>
                </c:pt>
                <c:pt idx="4">
                  <c:v>48.65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C-429B-8885-45D683087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C-429B-8885-45D683087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81.97</c:v>
                </c:pt>
                <c:pt idx="1">
                  <c:v>83.42</c:v>
                </c:pt>
                <c:pt idx="2">
                  <c:v>91.54</c:v>
                </c:pt>
                <c:pt idx="3">
                  <c:v>92.3</c:v>
                </c:pt>
                <c:pt idx="4">
                  <c:v>92.59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5-4814-82DF-BA38120D4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5-4814-82DF-BA38120D4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38.659999999999997</c:v>
                </c:pt>
                <c:pt idx="1">
                  <c:v>40.159999999999997</c:v>
                </c:pt>
                <c:pt idx="2">
                  <c:v>38.92</c:v>
                </c:pt>
                <c:pt idx="3">
                  <c:v>34.82</c:v>
                </c:pt>
                <c:pt idx="4">
                  <c:v>25.74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1-4847-808E-BAB560934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41-4847-808E-BAB560934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6-4B1E-81E3-8F405E265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26-4B1E-81E3-8F405E265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1-436C-9DA3-BC854CB79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1-436C-9DA3-BC854CB79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9-4FC7-8052-2FF6EAA19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B9-4FC7-8052-2FF6EAA19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A-4CE9-9922-6FD9EB07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0A-4CE9-9922-6FD9EB07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D-44E5-B0F8-CD5648DC5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9D-44E5-B0F8-CD5648DC5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19.84</c:v>
                </c:pt>
                <c:pt idx="1">
                  <c:v>19.63</c:v>
                </c:pt>
                <c:pt idx="2">
                  <c:v>18.91</c:v>
                </c:pt>
                <c:pt idx="3">
                  <c:v>23.14</c:v>
                </c:pt>
                <c:pt idx="4">
                  <c:v>18.07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7-4504-8936-374017335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7-4504-8936-374017335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449.33</c:v>
                </c:pt>
                <c:pt idx="1">
                  <c:v>467.48</c:v>
                </c:pt>
                <c:pt idx="2">
                  <c:v>484.88</c:v>
                </c:pt>
                <c:pt idx="3">
                  <c:v>376.82</c:v>
                </c:pt>
                <c:pt idx="4">
                  <c:v>459.7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F-4E32-8A15-03B832045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DF-4E32-8A15-03B832045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群馬県　川場村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9" t="str">
        <f>データ!I6</f>
        <v>法非適用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特定環境保全公共下水道</v>
      </c>
      <c r="Q8" s="39"/>
      <c r="R8" s="39"/>
      <c r="S8" s="39"/>
      <c r="T8" s="39"/>
      <c r="U8" s="39"/>
      <c r="V8" s="39"/>
      <c r="W8" s="39" t="str">
        <f>データ!L6</f>
        <v>D2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3066</v>
      </c>
      <c r="AM8" s="41"/>
      <c r="AN8" s="41"/>
      <c r="AO8" s="41"/>
      <c r="AP8" s="41"/>
      <c r="AQ8" s="41"/>
      <c r="AR8" s="41"/>
      <c r="AS8" s="41"/>
      <c r="AT8" s="34">
        <f>データ!T6</f>
        <v>85.25</v>
      </c>
      <c r="AU8" s="34"/>
      <c r="AV8" s="34"/>
      <c r="AW8" s="34"/>
      <c r="AX8" s="34"/>
      <c r="AY8" s="34"/>
      <c r="AZ8" s="34"/>
      <c r="BA8" s="34"/>
      <c r="BB8" s="34">
        <f>データ!U6</f>
        <v>35.96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 t="str">
        <f>データ!O6</f>
        <v>該当数値なし</v>
      </c>
      <c r="J10" s="34"/>
      <c r="K10" s="34"/>
      <c r="L10" s="34"/>
      <c r="M10" s="34"/>
      <c r="N10" s="34"/>
      <c r="O10" s="34"/>
      <c r="P10" s="34">
        <f>データ!P6</f>
        <v>88.47</v>
      </c>
      <c r="Q10" s="34"/>
      <c r="R10" s="34"/>
      <c r="S10" s="34"/>
      <c r="T10" s="34"/>
      <c r="U10" s="34"/>
      <c r="V10" s="34"/>
      <c r="W10" s="34">
        <f>データ!Q6</f>
        <v>96.78</v>
      </c>
      <c r="X10" s="34"/>
      <c r="Y10" s="34"/>
      <c r="Z10" s="34"/>
      <c r="AA10" s="34"/>
      <c r="AB10" s="34"/>
      <c r="AC10" s="34"/>
      <c r="AD10" s="41">
        <f>データ!R6</f>
        <v>1760</v>
      </c>
      <c r="AE10" s="41"/>
      <c r="AF10" s="41"/>
      <c r="AG10" s="41"/>
      <c r="AH10" s="41"/>
      <c r="AI10" s="41"/>
      <c r="AJ10" s="41"/>
      <c r="AK10" s="2"/>
      <c r="AL10" s="41">
        <f>データ!V6</f>
        <v>2685</v>
      </c>
      <c r="AM10" s="41"/>
      <c r="AN10" s="41"/>
      <c r="AO10" s="41"/>
      <c r="AP10" s="41"/>
      <c r="AQ10" s="41"/>
      <c r="AR10" s="41"/>
      <c r="AS10" s="41"/>
      <c r="AT10" s="34">
        <f>データ!W6</f>
        <v>1.58</v>
      </c>
      <c r="AU10" s="34"/>
      <c r="AV10" s="34"/>
      <c r="AW10" s="34"/>
      <c r="AX10" s="34"/>
      <c r="AY10" s="34"/>
      <c r="AZ10" s="34"/>
      <c r="BA10" s="34"/>
      <c r="BB10" s="34">
        <f>データ!X6</f>
        <v>1699.37</v>
      </c>
      <c r="BC10" s="34"/>
      <c r="BD10" s="34"/>
      <c r="BE10" s="34"/>
      <c r="BF10" s="34"/>
      <c r="BG10" s="34"/>
      <c r="BH10" s="34"/>
      <c r="BI10" s="34"/>
      <c r="BJ10" s="2"/>
      <c r="BK10" s="2"/>
      <c r="BL10" s="66" t="s">
        <v>22</v>
      </c>
      <c r="BM10" s="67"/>
      <c r="BN10" s="68" t="s">
        <v>23</v>
      </c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24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2">
      <c r="A14" s="2"/>
      <c r="B14" s="54" t="s">
        <v>25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0" t="s">
        <v>117</v>
      </c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2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0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2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0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2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0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2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0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2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0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2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2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0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2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0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2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0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2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0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2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0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2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0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2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0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2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0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2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0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2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0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0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2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0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2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0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2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0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2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0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2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0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2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0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2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0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2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0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2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0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2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0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2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3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5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0" t="s">
        <v>116</v>
      </c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2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0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2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0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2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0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2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0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2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0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2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0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2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0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2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0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2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0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2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0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2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0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2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0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2"/>
    </row>
    <row r="60" spans="1:78" ht="13.5" customHeight="1" x14ac:dyDescent="0.2">
      <c r="A60" s="2"/>
      <c r="B60" s="57" t="s">
        <v>28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0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2"/>
    </row>
    <row r="61" spans="1:78" ht="13.5" customHeight="1" x14ac:dyDescent="0.2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0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2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0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2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3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5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0" t="s">
        <v>115</v>
      </c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2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0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2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0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2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0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2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0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2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0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2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0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2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0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2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0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2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0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2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0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2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0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2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0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2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0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2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0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2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0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2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3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5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【1,156.82】</v>
      </c>
      <c r="I86" s="12" t="str">
        <f>データ!CA6</f>
        <v>【75.33】</v>
      </c>
      <c r="J86" s="12" t="str">
        <f>データ!CL6</f>
        <v>【215.73】</v>
      </c>
      <c r="K86" s="12" t="str">
        <f>データ!CW6</f>
        <v>【43.28】</v>
      </c>
      <c r="L86" s="12" t="str">
        <f>データ!DH6</f>
        <v>【86.21】</v>
      </c>
      <c r="M86" s="12" t="s">
        <v>43</v>
      </c>
      <c r="N86" s="12" t="s">
        <v>43</v>
      </c>
      <c r="O86" s="12" t="str">
        <f>データ!EO6</f>
        <v>【0.11】</v>
      </c>
    </row>
  </sheetData>
  <sheetProtection algorithmName="SHA-512" hashValue="UUhAIPlI/UWqI2qw+4tGYUz7g12a2AN+y5ZzZoV/rHWxoVXXjy9NnhAKPPoAEV/xOGVBFgR7n8/3d0xWu6uViA==" saltValue="88/Y362dEy9wgEihFacBg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54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55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56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57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58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59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60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61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62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63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64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65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66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67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2">
      <c r="A6" s="14" t="s">
        <v>96</v>
      </c>
      <c r="B6" s="19">
        <f>B7</f>
        <v>2023</v>
      </c>
      <c r="C6" s="19">
        <f t="shared" ref="C6:X6" si="3">C7</f>
        <v>104442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群馬県　川場村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88.47</v>
      </c>
      <c r="Q6" s="20">
        <f t="shared" si="3"/>
        <v>96.78</v>
      </c>
      <c r="R6" s="20">
        <f t="shared" si="3"/>
        <v>1760</v>
      </c>
      <c r="S6" s="20">
        <f t="shared" si="3"/>
        <v>3066</v>
      </c>
      <c r="T6" s="20">
        <f t="shared" si="3"/>
        <v>85.25</v>
      </c>
      <c r="U6" s="20">
        <f t="shared" si="3"/>
        <v>35.96</v>
      </c>
      <c r="V6" s="20">
        <f t="shared" si="3"/>
        <v>2685</v>
      </c>
      <c r="W6" s="20">
        <f t="shared" si="3"/>
        <v>1.58</v>
      </c>
      <c r="X6" s="20">
        <f t="shared" si="3"/>
        <v>1699.37</v>
      </c>
      <c r="Y6" s="21">
        <f>IF(Y7="",NA(),Y7)</f>
        <v>38.659999999999997</v>
      </c>
      <c r="Z6" s="21">
        <f t="shared" ref="Z6:AH6" si="4">IF(Z7="",NA(),Z7)</f>
        <v>40.159999999999997</v>
      </c>
      <c r="AA6" s="21">
        <f t="shared" si="4"/>
        <v>38.92</v>
      </c>
      <c r="AB6" s="21">
        <f t="shared" si="4"/>
        <v>34.82</v>
      </c>
      <c r="AC6" s="21">
        <f t="shared" si="4"/>
        <v>25.74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19.84</v>
      </c>
      <c r="BR6" s="21">
        <f t="shared" ref="BR6:BZ6" si="8">IF(BR7="",NA(),BR7)</f>
        <v>19.63</v>
      </c>
      <c r="BS6" s="21">
        <f t="shared" si="8"/>
        <v>18.91</v>
      </c>
      <c r="BT6" s="21">
        <f t="shared" si="8"/>
        <v>23.14</v>
      </c>
      <c r="BU6" s="21">
        <f t="shared" si="8"/>
        <v>18.07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449.33</v>
      </c>
      <c r="CC6" s="21">
        <f t="shared" ref="CC6:CK6" si="9">IF(CC7="",NA(),CC7)</f>
        <v>467.48</v>
      </c>
      <c r="CD6" s="21">
        <f t="shared" si="9"/>
        <v>484.88</v>
      </c>
      <c r="CE6" s="21">
        <f t="shared" si="9"/>
        <v>376.82</v>
      </c>
      <c r="CF6" s="21">
        <f t="shared" si="9"/>
        <v>459.7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>
        <f>IF(CM7="",NA(),CM7)</f>
        <v>48.6</v>
      </c>
      <c r="CN6" s="21">
        <f t="shared" ref="CN6:CV6" si="10">IF(CN7="",NA(),CN7)</f>
        <v>50.35</v>
      </c>
      <c r="CO6" s="21">
        <f t="shared" si="10"/>
        <v>51.45</v>
      </c>
      <c r="CP6" s="21">
        <f t="shared" si="10"/>
        <v>51.55</v>
      </c>
      <c r="CQ6" s="21">
        <f t="shared" si="10"/>
        <v>48.65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81.97</v>
      </c>
      <c r="CY6" s="21">
        <f t="shared" ref="CY6:DG6" si="11">IF(CY7="",NA(),CY7)</f>
        <v>83.42</v>
      </c>
      <c r="CZ6" s="21">
        <f t="shared" si="11"/>
        <v>91.54</v>
      </c>
      <c r="DA6" s="21">
        <f t="shared" si="11"/>
        <v>92.3</v>
      </c>
      <c r="DB6" s="21">
        <f t="shared" si="11"/>
        <v>92.59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5" s="22" customFormat="1" x14ac:dyDescent="0.2">
      <c r="A7" s="14"/>
      <c r="B7" s="23">
        <v>2023</v>
      </c>
      <c r="C7" s="23">
        <v>104442</v>
      </c>
      <c r="D7" s="23">
        <v>47</v>
      </c>
      <c r="E7" s="23">
        <v>17</v>
      </c>
      <c r="F7" s="23">
        <v>4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88.47</v>
      </c>
      <c r="Q7" s="24">
        <v>96.78</v>
      </c>
      <c r="R7" s="24">
        <v>1760</v>
      </c>
      <c r="S7" s="24">
        <v>3066</v>
      </c>
      <c r="T7" s="24">
        <v>85.25</v>
      </c>
      <c r="U7" s="24">
        <v>35.96</v>
      </c>
      <c r="V7" s="24">
        <v>2685</v>
      </c>
      <c r="W7" s="24">
        <v>1.58</v>
      </c>
      <c r="X7" s="24">
        <v>1699.37</v>
      </c>
      <c r="Y7" s="24">
        <v>38.659999999999997</v>
      </c>
      <c r="Z7" s="24">
        <v>40.159999999999997</v>
      </c>
      <c r="AA7" s="24">
        <v>38.92</v>
      </c>
      <c r="AB7" s="24">
        <v>34.82</v>
      </c>
      <c r="AC7" s="24">
        <v>25.74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>
        <v>19.84</v>
      </c>
      <c r="BR7" s="24">
        <v>19.63</v>
      </c>
      <c r="BS7" s="24">
        <v>18.91</v>
      </c>
      <c r="BT7" s="24">
        <v>23.14</v>
      </c>
      <c r="BU7" s="24">
        <v>18.07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>
        <v>449.33</v>
      </c>
      <c r="CC7" s="24">
        <v>467.48</v>
      </c>
      <c r="CD7" s="24">
        <v>484.88</v>
      </c>
      <c r="CE7" s="24">
        <v>376.82</v>
      </c>
      <c r="CF7" s="24">
        <v>459.7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>
        <v>48.6</v>
      </c>
      <c r="CN7" s="24">
        <v>50.35</v>
      </c>
      <c r="CO7" s="24">
        <v>51.45</v>
      </c>
      <c r="CP7" s="24">
        <v>51.55</v>
      </c>
      <c r="CQ7" s="24">
        <v>48.65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>
        <v>81.97</v>
      </c>
      <c r="CY7" s="24">
        <v>83.42</v>
      </c>
      <c r="CZ7" s="24">
        <v>91.54</v>
      </c>
      <c r="DA7" s="24">
        <v>92.3</v>
      </c>
      <c r="DB7" s="24">
        <v>92.59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2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2025-02-26T06:20:58Z</cp:lastPrinted>
  <dcterms:created xsi:type="dcterms:W3CDTF">2025-01-24T07:30:46Z</dcterms:created>
  <dcterms:modified xsi:type="dcterms:W3CDTF">2025-02-27T08:32:29Z</dcterms:modified>
  <cp:category/>
</cp:coreProperties>
</file>