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63505013-3E34-485D-A6FA-13D824DF0D4C}" xr6:coauthVersionLast="47" xr6:coauthVersionMax="47" xr10:uidLastSave="{00000000-0000-0000-0000-000000000000}"/>
  <workbookProtection workbookAlgorithmName="SHA-512" workbookHashValue="PleOYJw1TvGSQ5EEJRVgxTc1fL9b47oa7u3s+RGRSlMiNFcmVaLJL5RRRTrl3tIT4BJZHRY7YsUBgdrNMSUKOw==" workbookSaltValue="RC31dU5PScaerUBjKR5dm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<sst xmlns="http://schemas.openxmlformats.org/spreadsheetml/2006/main" count="236" uniqueCount="116">
  <si>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</si>
  <si>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</si>
  <si>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</si>
  <si>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</si>
  <si>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</si>
  <si>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</si>
  <si>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</si>
  <si>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</si>
  <si>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</si>
  <si>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</si>
  <si>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</si>
  <si>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</si>
  <si>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</si>
  <si>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</si>
  <si>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</si>
  <si>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</si>
  <si>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</si>
  <si>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</si>
  <si>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</si>
  <si>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</si>
  <si>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</si>
  <si>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</si>
  <si>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</si>
  <si>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</si>
  <si>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</si>
  <si>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</si>
  <si>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</si>
  <si>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</si>
  <si>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</si>
  <si>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</si>
  <si>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</si>
  <si>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</si>
  <si>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</si>
  <si>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</si>
  <si>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</si>
  <si>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</si>
  <si>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</si>
  <si>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</si>
  <si>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</si>
  <si>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</si>
  <si>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</si>
  <si>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</si>
  <si>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</si>
  <si>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</si>
  <si>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</si>
  <si>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</si>
  <si>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</si>
  <si>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</si>
  <si>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</si>
  <si>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</si>
  <si>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</si>
  <si>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</si>
  <si>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</si>
  <si>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</si>
  <si>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群馬県　みどり市</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</si>
  <si>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</si>
  <si>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</si>
  <si>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</si>
  <si>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</si>
  <si>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</si>
  <si>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</si>
  <si>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</si>
  <si>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</si>
  <si>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</si>
  <si>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</si>
  <si>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</si>
  <si>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</si>
  <si>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</si>
  <si>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</si>
  <si>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</si>
  <si>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</si>
  <si>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</si>
  <si>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</si>
  <si>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</si>
  <si>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</si>
  <si>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</si>
  <si>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</si>
  <si>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</si>
  <si>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</si>
  <si>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</si>
  <si>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</si>
  <si>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</si>
  <si>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</si>
  <si>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</si>
  <si>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</si>
  <si>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</si>
  <si>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</si>
  <si>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</si>
  <si>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</si>
  <si>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</si>
  <si>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</si>
  <si>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</si>
  <si>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</si>
  <si>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</si>
  <si>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</si>
  <si>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</si>
  <si>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</si>
  <si>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</si>
  <si>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</si>
  <si>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</si>
  <si>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</si>
  <si>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</si>
  <si>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</si>
  <si>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</si>
  <si>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</si>
  <si>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</si>
  <si>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</si>
  <si>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</si>
  <si>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</si>
  <si>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</si>
  <si>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</si>
  <si>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</si>
  <si>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</si>
  <si>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xml:space="preserve">
供用開始後25年が経過し、機械器具類が耐用年数を達しており、老朽化による維持修繕等の経費が増加している。処理場においては、更新費用を平準化し、計画的な改修を進めていく。管渠については、将来の人口減少を見据えて、更新投資に充てる財源の確保をする必要がある。</t>
    <rPh sb="1" eb="3">
      <t>キョウヨウ</t>
    </rPh>
    <rPh sb="3" eb="5">
      <t>カイシ</t>
    </rPh>
    <rPh sb="5" eb="6">
      <t>ゴ</t>
    </rPh>
    <rPh sb="8" eb="9">
      <t>ネン</t>
    </rPh>
    <rPh sb="10" eb="12">
      <t>ケイカ</t>
    </rPh>
    <rPh sb="14" eb="16">
      <t>キカイ</t>
    </rPh>
    <rPh sb="16" eb="18">
      <t>キグ</t>
    </rPh>
    <rPh sb="18" eb="19">
      <t>ルイ</t>
    </rPh>
    <rPh sb="20" eb="22">
      <t>タイヨウ</t>
    </rPh>
    <rPh sb="22" eb="24">
      <t>ネンスウ</t>
    </rPh>
    <rPh sb="25" eb="26">
      <t>タッ</t>
    </rPh>
    <rPh sb="31" eb="34">
      <t>ロウキュウカ</t>
    </rPh>
    <rPh sb="37" eb="39">
      <t>イジ</t>
    </rPh>
    <phoneticPr fontId="1"/>
  </si>
  <si>
    <t>①収益的収支比率は100%を超えて黒字となっているが、過疎化が進んでいる地域であることから、使用料収入の増加は見込めず、一般会計からの繰入金に依存しているため、更なる経営改善が必要である。　　　　　　　　　　　④企業債残高対事業規模比率は、借入から年数が経過し起債残高は徐々に減少しているが、事業開始から年数が経過し、今後更新工事が必要になる可能性がある。一般会計からの繰入金に依存することなく、使用料収入で賄うことができるよう、料金改定を視野に入れた経営改善に取り組む必要がある。　　　　　　　　　　　　　　　　　　　　⑤経費回収率は、過疎化により使用料収入の増加が見込めず修繕費等も増加傾向にあるため、引き続き経費節減に努め、料金改定を視野に入れた経営改善に取り組む必要がある。　　　　　　　　　　　　　　　　　　　　　　　　　　　　　　　⑥汚水処理原価について、施設の老朽化に伴う改修費用等の増加により高くなっており、また類似団体平均値よりも高い状況である。　　　　　　　　　　　　　　　　　　　　　　　　　　⑦施設利用率について、過疎化が進んでいる地域であるため、有収水量も減少傾向で、類似団体平均値よりも低い状況となっている。今後も有収水量の増加は見込めないことから、経営改善を行う必要がある。
⑧水洗化率について、処理区域内の人口減少に伴い、接続人口も減少していることから、水洗化率向上の余地はない。</t>
    <rPh sb="1" eb="4">
      <t>シュウエキテキ</t>
    </rPh>
    <rPh sb="4" eb="6">
      <t>シュウシ</t>
    </rPh>
    <rPh sb="6" eb="8">
      <t>ヒリツ</t>
    </rPh>
    <rPh sb="14" eb="15">
      <t>コ</t>
    </rPh>
    <rPh sb="17" eb="19">
      <t>クロジ</t>
    </rPh>
    <rPh sb="27" eb="30">
      <t>カソカ</t>
    </rPh>
    <rPh sb="31" eb="32">
      <t>スス</t>
    </rPh>
    <rPh sb="36" eb="38">
      <t>チイキ</t>
    </rPh>
    <rPh sb="46" eb="49">
      <t>シヨウリョウ</t>
    </rPh>
    <rPh sb="49" eb="51">
      <t>シュウニュウ</t>
    </rPh>
    <rPh sb="52" eb="54">
      <t>ゾウカ</t>
    </rPh>
    <rPh sb="55" eb="57">
      <t>ミコ</t>
    </rPh>
    <rPh sb="60" eb="62">
      <t>イッパン</t>
    </rPh>
    <rPh sb="62" eb="64">
      <t>カイケイ</t>
    </rPh>
    <rPh sb="67" eb="70">
      <t>クリイレキン</t>
    </rPh>
    <rPh sb="71" eb="73">
      <t>イゾン</t>
    </rPh>
    <rPh sb="80" eb="81">
      <t>サラ</t>
    </rPh>
    <rPh sb="83" eb="85">
      <t>ケイエイ</t>
    </rPh>
    <rPh sb="85" eb="87">
      <t>カイゼン</t>
    </rPh>
    <rPh sb="88" eb="90">
      <t>ヒツヨウ</t>
    </rPh>
    <rPh sb="106" eb="109">
      <t>キギョウサイ</t>
    </rPh>
    <rPh sb="109" eb="111">
      <t>ザンダカ</t>
    </rPh>
    <rPh sb="111" eb="112">
      <t>タイ</t>
    </rPh>
    <rPh sb="112" eb="114">
      <t>ジギョウ</t>
    </rPh>
    <rPh sb="114" eb="116">
      <t>キボ</t>
    </rPh>
    <rPh sb="116" eb="118">
      <t>ヒリツ</t>
    </rPh>
    <rPh sb="120" eb="122">
      <t>カリイレ</t>
    </rPh>
    <rPh sb="124" eb="126">
      <t>ネンスウ</t>
    </rPh>
    <rPh sb="127" eb="129">
      <t>ケイカ</t>
    </rPh>
    <rPh sb="130" eb="132">
      <t>キサイ</t>
    </rPh>
    <rPh sb="132" eb="134">
      <t>ザンダカ</t>
    </rPh>
    <rPh sb="135" eb="137">
      <t>ジョジョ</t>
    </rPh>
    <rPh sb="138" eb="140">
      <t>ゲンショウ</t>
    </rPh>
    <rPh sb="146" eb="148">
      <t>ジギョウ</t>
    </rPh>
    <rPh sb="148" eb="150">
      <t>カイシ</t>
    </rPh>
    <rPh sb="152" eb="154">
      <t>ネンスウ</t>
    </rPh>
    <rPh sb="155" eb="157">
      <t>ケイカ</t>
    </rPh>
    <rPh sb="159" eb="161">
      <t>コンゴ</t>
    </rPh>
    <rPh sb="161" eb="163">
      <t>コウシン</t>
    </rPh>
    <rPh sb="163" eb="165">
      <t>コウジ</t>
    </rPh>
    <rPh sb="166" eb="168">
      <t>ヒツヨウ</t>
    </rPh>
    <rPh sb="171" eb="174">
      <t>カノウセイ</t>
    </rPh>
    <rPh sb="178" eb="180">
      <t>イッパン</t>
    </rPh>
    <rPh sb="180" eb="182">
      <t>カイケイ</t>
    </rPh>
    <rPh sb="185" eb="188">
      <t>クリイレキン</t>
    </rPh>
    <rPh sb="189" eb="191">
      <t>イゾン</t>
    </rPh>
    <rPh sb="198" eb="201">
      <t>シヨウリョウ</t>
    </rPh>
    <rPh sb="201" eb="203">
      <t>シュウニュウ</t>
    </rPh>
    <rPh sb="204" eb="205">
      <t>マカナ</t>
    </rPh>
    <rPh sb="215" eb="217">
      <t>リョウキン</t>
    </rPh>
    <rPh sb="217" eb="219">
      <t>カイテイ</t>
    </rPh>
    <rPh sb="220" eb="222">
      <t>シヤ</t>
    </rPh>
    <rPh sb="223" eb="224">
      <t>イ</t>
    </rPh>
    <rPh sb="226" eb="228">
      <t>ケイエイ</t>
    </rPh>
    <rPh sb="228" eb="230">
      <t>カイゼン</t>
    </rPh>
    <rPh sb="231" eb="232">
      <t>ト</t>
    </rPh>
    <rPh sb="233" eb="234">
      <t>ク</t>
    </rPh>
    <rPh sb="235" eb="237">
      <t>ヒツヨウ</t>
    </rPh>
    <rPh sb="262" eb="264">
      <t>ケイヒ</t>
    </rPh>
    <rPh sb="264" eb="267">
      <t>カイシュウリツ</t>
    </rPh>
    <rPh sb="269" eb="272">
      <t>カソカ</t>
    </rPh>
    <rPh sb="275" eb="278">
      <t>シヨウリョウ</t>
    </rPh>
    <rPh sb="278" eb="280">
      <t>シュウニュウ</t>
    </rPh>
    <rPh sb="281" eb="283">
      <t>ゾウカ</t>
    </rPh>
    <rPh sb="284" eb="286">
      <t>ミコ</t>
    </rPh>
    <rPh sb="288" eb="291">
      <t>シュウゼンヒ</t>
    </rPh>
    <rPh sb="291" eb="292">
      <t>トウ</t>
    </rPh>
    <rPh sb="293" eb="295">
      <t>ゾウカ</t>
    </rPh>
    <rPh sb="295" eb="297">
      <t>ケイコウ</t>
    </rPh>
    <rPh sb="303" eb="304">
      <t>ヒ</t>
    </rPh>
    <rPh sb="305" eb="306">
      <t>ツヅ</t>
    </rPh>
    <rPh sb="307" eb="309">
      <t>ケイヒ</t>
    </rPh>
    <rPh sb="309" eb="311">
      <t>セツゲン</t>
    </rPh>
    <rPh sb="312" eb="313">
      <t>ツト</t>
    </rPh>
    <rPh sb="315" eb="317">
      <t>リョウキン</t>
    </rPh>
    <rPh sb="317" eb="319">
      <t>カイテイ</t>
    </rPh>
    <rPh sb="320" eb="322">
      <t>シヤ</t>
    </rPh>
    <rPh sb="323" eb="324">
      <t>イ</t>
    </rPh>
    <rPh sb="326" eb="328">
      <t>ケイエイ</t>
    </rPh>
    <rPh sb="328" eb="330">
      <t>カイゼン</t>
    </rPh>
    <rPh sb="331" eb="332">
      <t>ト</t>
    </rPh>
    <rPh sb="333" eb="334">
      <t>ク</t>
    </rPh>
    <rPh sb="335" eb="337">
      <t>ヒツヨウ</t>
    </rPh>
    <rPh sb="373" eb="375">
      <t>オスイ</t>
    </rPh>
    <rPh sb="375" eb="377">
      <t>ショリ</t>
    </rPh>
    <rPh sb="377" eb="379">
      <t>ゲンカ</t>
    </rPh>
    <rPh sb="384" eb="386">
      <t>シセツ</t>
    </rPh>
    <rPh sb="387" eb="390">
      <t>ロウキュウカ</t>
    </rPh>
    <rPh sb="391" eb="392">
      <t>トモナ</t>
    </rPh>
    <rPh sb="393" eb="395">
      <t>カイシュウ</t>
    </rPh>
    <rPh sb="395" eb="397">
      <t>ヒヨウ</t>
    </rPh>
    <rPh sb="397" eb="398">
      <t>トウ</t>
    </rPh>
    <rPh sb="399" eb="401">
      <t>ゾウカ</t>
    </rPh>
    <rPh sb="404" eb="405">
      <t>タカ</t>
    </rPh>
    <rPh sb="414" eb="416">
      <t>ルイジ</t>
    </rPh>
    <rPh sb="416" eb="418">
      <t>ダンタイ</t>
    </rPh>
    <rPh sb="418" eb="421">
      <t>ヘイキンチ</t>
    </rPh>
    <rPh sb="424" eb="425">
      <t>タカ</t>
    </rPh>
    <rPh sb="426" eb="428">
      <t>ジョウキョウ</t>
    </rPh>
    <rPh sb="459" eb="461">
      <t>シセツ</t>
    </rPh>
    <rPh sb="461" eb="464">
      <t>リヨウリツ</t>
    </rPh>
    <rPh sb="469" eb="472">
      <t>カソカ</t>
    </rPh>
    <rPh sb="473" eb="474">
      <t>スス</t>
    </rPh>
    <rPh sb="478" eb="480">
      <t>チイキ</t>
    </rPh>
    <rPh sb="488" eb="490">
      <t>スイリョウ</t>
    </rPh>
    <rPh sb="491" eb="493">
      <t>ゲンショウ</t>
    </rPh>
    <rPh sb="493" eb="495">
      <t>ケイコウ</t>
    </rPh>
    <rPh sb="497" eb="499">
      <t>ルイジ</t>
    </rPh>
    <rPh sb="499" eb="501">
      <t>ダンタイ</t>
    </rPh>
    <rPh sb="501" eb="504">
      <t>ヘイキンチ</t>
    </rPh>
    <rPh sb="507" eb="508">
      <t>ヒク</t>
    </rPh>
    <rPh sb="509" eb="511">
      <t>ジョウキョウ</t>
    </rPh>
    <rPh sb="518" eb="520">
      <t>コンゴ</t>
    </rPh>
    <rPh sb="521" eb="522">
      <t>ユウ</t>
    </rPh>
    <rPh sb="522" eb="523">
      <t>オサ</t>
    </rPh>
    <rPh sb="523" eb="525">
      <t>スイリョウ</t>
    </rPh>
    <rPh sb="526" eb="528">
      <t>ゾウカ</t>
    </rPh>
    <rPh sb="529" eb="531">
      <t>ミコ</t>
    </rPh>
    <rPh sb="539" eb="541">
      <t>ケイエイ</t>
    </rPh>
    <rPh sb="541" eb="543">
      <t>カイゼン</t>
    </rPh>
    <rPh sb="544" eb="545">
      <t>オコナ</t>
    </rPh>
    <rPh sb="546" eb="548">
      <t>ヒツヨウ</t>
    </rPh>
    <rPh sb="554" eb="557">
      <t>スイセンカ</t>
    </rPh>
    <rPh sb="557" eb="558">
      <t>リツ</t>
    </rPh>
    <rPh sb="563" eb="565">
      <t>ショリ</t>
    </rPh>
    <rPh sb="565" eb="568">
      <t>クイキナイ</t>
    </rPh>
    <rPh sb="569" eb="571">
      <t>ジンコウ</t>
    </rPh>
    <rPh sb="571" eb="573">
      <t>ゲンショウ</t>
    </rPh>
    <rPh sb="574" eb="575">
      <t>トモナ</t>
    </rPh>
    <rPh sb="577" eb="579">
      <t>セツゾク</t>
    </rPh>
    <rPh sb="579" eb="581">
      <t>ジンコウ</t>
    </rPh>
    <rPh sb="582" eb="584">
      <t>ゲンショウ</t>
    </rPh>
    <rPh sb="593" eb="596">
      <t>スイセンカ</t>
    </rPh>
    <rPh sb="596" eb="597">
      <t>リツ</t>
    </rPh>
    <rPh sb="597" eb="599">
      <t>コウジョウ</t>
    </rPh>
    <rPh sb="600" eb="602">
      <t>ヨチ</t>
    </rPh>
    <phoneticPr fontId="1"/>
  </si>
  <si>
    <t xml:space="preserve">
本市の農業集落排水事業は、水洗化率が80%台を推移しており、類似団体平均値より低い。過疎化による人口減少で有収水量の増加が見込めないため、一般会計からの繰入金に頼らざる得ない状況にある。引き続き、維持管理費の縮減に取り組むとともに、将来の人口減少を見据えて、料金改定も視野に検討をしていく必要がある。</t>
    <rPh sb="117" eb="119">
      <t>ショウライ</t>
    </rPh>
    <rPh sb="120" eb="122">
      <t>ジンコウ</t>
    </rPh>
    <rPh sb="122" eb="124">
      <t>ゲンショウ</t>
    </rPh>
    <rPh sb="125" eb="127">
      <t>ミス</t>
    </rPh>
    <rPh sb="130" eb="132">
      <t>リョウキン</t>
    </rPh>
    <rPh sb="132" eb="134">
      <t>カイテイ</t>
    </rPh>
    <rPh sb="135" eb="137">
      <t>シヤ</t>
    </rPh>
    <rPh sb="138" eb="140">
      <t>ケントウ</t>
    </rPh>
    <rPh sb="145" eb="14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</si>
</sst>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4-466A-A4E9-3ED9DAA6B9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6D4-466A-A4E9-3ED9DAA6B9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101.42</c:v>
                </c:pt>
                <c:pt idx="1">
                  <c:v>105.02</c:v>
                </c:pt>
                <c:pt idx="2">
                  <c:v>92</c:v>
                </c:pt>
                <c:pt idx="3">
                  <c:v>99</c:v>
                </c:pt>
                <c:pt idx="4">
                  <c:v>101.31</c:v>
                </c:pt>
              </c:numCache>
            </c:numRef>
          </c:val>
          <c:extLst>
            <c:ext xmlns:c16="http://schemas.microsoft.com/office/drawing/2014/chart" uri="{C3380CC4-5D6E-409C-BE32-E72D297353CC}">
              <c16:uniqueId val="{00000000-29A4-4CFC-8F8C-09C4DE910B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A4-4CFC-8F8C-09C4DE910B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A-44AA-9287-329F0DFE55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A-44AA-9287-329F0DFE55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41-488D-92CA-B205DB85E6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41-488D-92CA-B205DB85E6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C-47CF-AA3A-BB037CCF63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C-47CF-AA3A-BB037CCF63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E-43FC-B7F3-2EC7DCE6B6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E-43FC-B7F3-2EC7DCE6B6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8E-4ACC-8A6B-2290F6A684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E8E-4ACC-8A6B-2290F6A684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22.01</c:v>
                </c:pt>
                <c:pt idx="1">
                  <c:v>21.76</c:v>
                </c:pt>
                <c:pt idx="2">
                  <c:v>18.43</c:v>
                </c:pt>
                <c:pt idx="3">
                  <c:v>18.75</c:v>
                </c:pt>
                <c:pt idx="4">
                  <c:v>14.56</c:v>
                </c:pt>
              </c:numCache>
            </c:numRef>
          </c:val>
          <c:extLst>
            <c:ext xmlns:c16="http://schemas.microsoft.com/office/drawing/2014/chart" uri="{C3380CC4-5D6E-409C-BE32-E72D297353CC}">
              <c16:uniqueId val="{00000000-5C43-45AA-AAD8-2492CBA0B9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C43-45AA-AAD8-2492CBA0B9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591.55999999999995</c:v>
                </c:pt>
                <c:pt idx="1">
                  <c:v>589.74</c:v>
                </c:pt>
                <c:pt idx="2">
                  <c:v>695.95</c:v>
                </c:pt>
                <c:pt idx="3">
                  <c:v>696.81</c:v>
                </c:pt>
                <c:pt idx="4">
                  <c:v>894.34</c:v>
                </c:pt>
              </c:numCache>
            </c:numRef>
          </c:val>
          <c:extLst>
            <c:ext xmlns:c16="http://schemas.microsoft.com/office/drawing/2014/chart" uri="{C3380CC4-5D6E-409C-BE32-E72D297353CC}">
              <c16:uniqueId val="{00000000-31B7-403F-B39D-B85B9A7E38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1B7-403F-B39D-B85B9A7E38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37.28</c:v>
                </c:pt>
                <c:pt idx="1">
                  <c:v>36.78</c:v>
                </c:pt>
                <c:pt idx="2">
                  <c:v>30.73</c:v>
                </c:pt>
                <c:pt idx="3">
                  <c:v>40.049999999999997</c:v>
                </c:pt>
                <c:pt idx="4">
                  <c:v>31.99</c:v>
                </c:pt>
              </c:numCache>
            </c:numRef>
          </c:val>
          <c:extLst>
            <c:ext xmlns:c16="http://schemas.microsoft.com/office/drawing/2014/chart" uri="{C3380CC4-5D6E-409C-BE32-E72D297353CC}">
              <c16:uniqueId val="{00000000-5037-40EB-BF09-07C1C904E0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037-40EB-BF09-07C1C904E0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83.71</c:v>
                </c:pt>
                <c:pt idx="1">
                  <c:v>85.34</c:v>
                </c:pt>
                <c:pt idx="2">
                  <c:v>85.12</c:v>
                </c:pt>
                <c:pt idx="3">
                  <c:v>80.319999999999993</c:v>
                </c:pt>
                <c:pt idx="4">
                  <c:v>84.1</c:v>
                </c:pt>
              </c:numCache>
            </c:numRef>
          </c:val>
          <c:extLst>
            <c:ext xmlns:c16="http://schemas.microsoft.com/office/drawing/2014/chart" uri="{C3380CC4-5D6E-409C-BE32-E72D297353CC}">
              <c16:uniqueId val="{00000000-FCBC-4346-ABC6-6FC6B2E403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CBC-4346-ABC6-6FC6B2E403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群馬県　みどり市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48921</v>
      </c>
      <c r="AM8" s="35"/>
      <c r="AN8" s="35"/>
      <c r="AO8" s="35"/>
      <c r="AP8" s="35"/>
      <c r="AQ8" s="35"/>
      <c r="AR8" s="35"/>
      <c r="AS8" s="35"/>
      <c r="AT8" s="36">
        <f>データ!T6</f>
        <v>208.42</v>
      </c>
      <c r="AU8" s="36"/>
      <c r="AV8" s="36"/>
      <c r="AW8" s="36"/>
      <c r="AX8" s="36"/>
      <c r="AY8" s="36"/>
      <c r="AZ8" s="36"/>
      <c r="BA8" s="36"/>
      <c r="BB8" s="36">
        <f>データ!U6</f>
        <v>234.72</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22</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1.43</v>
      </c>
      <c r="Q10" s="36"/>
      <c r="R10" s="36"/>
      <c r="S10" s="36"/>
      <c r="T10" s="36"/>
      <c r="U10" s="36"/>
      <c r="V10" s="36"/>
      <c r="W10" s="36">
        <f>データ!Q6</f>
        <v>99.72</v>
      </c>
      <c r="X10" s="36"/>
      <c r="Y10" s="36"/>
      <c r="Z10" s="36"/>
      <c r="AA10" s="36"/>
      <c r="AB10" s="36"/>
      <c r="AC10" s="36"/>
      <c r="AD10" s="35">
        <f>データ!R6</f>
        <v>2310</v>
      </c>
      <c r="AE10" s="35"/>
      <c r="AF10" s="35"/>
      <c r="AG10" s="35"/>
      <c r="AH10" s="35"/>
      <c r="AI10" s="35"/>
      <c r="AJ10" s="35"/>
      <c r="AK10" s="2"/>
      <c r="AL10" s="35">
        <f>データ!V6</f>
        <v>698</v>
      </c>
      <c r="AM10" s="35"/>
      <c r="AN10" s="35"/>
      <c r="AO10" s="35"/>
      <c r="AP10" s="35"/>
      <c r="AQ10" s="35"/>
      <c r="AR10" s="35"/>
      <c r="AS10" s="35"/>
      <c r="AT10" s="36">
        <f>データ!W6</f>
        <v>0.42</v>
      </c>
      <c r="AU10" s="36"/>
      <c r="AV10" s="36"/>
      <c r="AW10" s="36"/>
      <c r="AX10" s="36"/>
      <c r="AY10" s="36"/>
      <c r="AZ10" s="36"/>
      <c r="BA10" s="36"/>
      <c r="BB10" s="36">
        <f>データ!X6</f>
        <v>1661.9</v>
      </c>
      <c r="BC10" s="36"/>
      <c r="BD10" s="36"/>
      <c r="BE10" s="36"/>
      <c r="BF10" s="36"/>
      <c r="BG10" s="36"/>
      <c r="BH10" s="36"/>
      <c r="BI10" s="36"/>
      <c r="BJ10" s="2"/>
      <c r="BK10" s="2"/>
      <c r="BL10" s="67" t="s">
        <v>36</v>
      </c>
      <c r="BM10" s="68"/>
      <c r="BN10" s="69" t="s">
        <v>37</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39</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40</v>
      </c>
      <c r="BM14" s="56"/>
      <c r="BN14" s="56"/>
      <c r="BO14" s="56"/>
      <c r="BP14" s="56"/>
      <c r="BQ14" s="56"/>
      <c r="BR14" s="56"/>
      <c r="BS14" s="56"/>
      <c r="BT14" s="56"/>
      <c r="BU14" s="56"/>
      <c r="BV14" s="56"/>
      <c r="BW14" s="56"/>
      <c r="BX14" s="56"/>
      <c r="BY14" s="56"/>
      <c r="BZ14" s="57"/>
    </row>
    <row r="15" spans="1:78" ht="13.5" customHeight="1" x14ac:dyDescent="0.2">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42</v>
      </c>
      <c r="BM45" s="56"/>
      <c r="BN45" s="56"/>
      <c r="BO45" s="56"/>
      <c r="BP45" s="56"/>
      <c r="BQ45" s="56"/>
      <c r="BR45" s="56"/>
      <c r="BS45" s="56"/>
      <c r="BT45" s="56"/>
      <c r="BU45" s="56"/>
      <c r="BV45" s="56"/>
      <c r="BW45" s="56"/>
      <c r="BX45" s="56"/>
      <c r="BY45" s="56"/>
      <c r="BZ45" s="5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1"/>
      <c r="BM58" s="62"/>
      <c r="BN58" s="62"/>
      <c r="BO58" s="62"/>
      <c r="BP58" s="62"/>
      <c r="BQ58" s="62"/>
      <c r="BR58" s="62"/>
      <c r="BS58" s="62"/>
      <c r="BT58" s="62"/>
      <c r="BU58" s="62"/>
      <c r="BV58" s="62"/>
      <c r="BW58" s="62"/>
      <c r="BX58" s="62"/>
      <c r="BY58" s="62"/>
      <c r="BZ58" s="6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1"/>
      <c r="BM59" s="62"/>
      <c r="BN59" s="62"/>
      <c r="BO59" s="62"/>
      <c r="BP59" s="62"/>
      <c r="BQ59" s="62"/>
      <c r="BR59" s="62"/>
      <c r="BS59" s="62"/>
      <c r="BT59" s="62"/>
      <c r="BU59" s="62"/>
      <c r="BV59" s="62"/>
      <c r="BW59" s="62"/>
      <c r="BX59" s="62"/>
      <c r="BY59" s="62"/>
      <c r="BZ59" s="63"/>
    </row>
    <row r="60" spans="1:78" ht="13.5" customHeight="1" x14ac:dyDescent="0.2">
      <c r="A60" s="2"/>
      <c r="B60" s="52" t="s">
        <v>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1"/>
      <c r="BM60" s="62"/>
      <c r="BN60" s="62"/>
      <c r="BO60" s="62"/>
      <c r="BP60" s="62"/>
      <c r="BQ60" s="62"/>
      <c r="BR60" s="62"/>
      <c r="BS60" s="62"/>
      <c r="BT60" s="62"/>
      <c r="BU60" s="62"/>
      <c r="BV60" s="62"/>
      <c r="BW60" s="62"/>
      <c r="BX60" s="62"/>
      <c r="BY60" s="62"/>
      <c r="BZ60" s="63"/>
    </row>
    <row r="61" spans="1:78" ht="13.5" customHeight="1" x14ac:dyDescent="0.2">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12</v>
      </c>
      <c r="BM64" s="56"/>
      <c r="BN64" s="56"/>
      <c r="BO64" s="56"/>
      <c r="BP64" s="56"/>
      <c r="BQ64" s="56"/>
      <c r="BR64" s="56"/>
      <c r="BS64" s="56"/>
      <c r="BT64" s="56"/>
      <c r="BU64" s="56"/>
      <c r="BV64" s="56"/>
      <c r="BW64" s="56"/>
      <c r="BX64" s="56"/>
      <c r="BY64" s="56"/>
      <c r="BZ64" s="5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1"/>
      <c r="BM80" s="62"/>
      <c r="BN80" s="62"/>
      <c r="BO80" s="62"/>
      <c r="BP80" s="62"/>
      <c r="BQ80" s="62"/>
      <c r="BR80" s="62"/>
      <c r="BS80" s="62"/>
      <c r="BT80" s="62"/>
      <c r="BU80" s="62"/>
      <c r="BV80" s="62"/>
      <c r="BW80" s="62"/>
      <c r="BX80" s="62"/>
      <c r="BY80" s="62"/>
      <c r="BZ80" s="63"/>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1"/>
      <c r="BM81" s="62"/>
      <c r="BN81" s="62"/>
      <c r="BO81" s="62"/>
      <c r="BP81" s="62"/>
      <c r="BQ81" s="62"/>
      <c r="BR81" s="62"/>
      <c r="BS81" s="62"/>
      <c r="BT81" s="62"/>
      <c r="BU81" s="62"/>
      <c r="BV81" s="62"/>
      <c r="BW81" s="62"/>
      <c r="BX81" s="62"/>
      <c r="BY81" s="62"/>
      <c r="BZ81" s="63"/>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4"/>
      <c r="BM82" s="65"/>
      <c r="BN82" s="65"/>
      <c r="BO82" s="65"/>
      <c r="BP82" s="65"/>
      <c r="BQ82" s="65"/>
      <c r="BR82" s="65"/>
      <c r="BS82" s="65"/>
      <c r="BT82" s="65"/>
      <c r="BU82" s="65"/>
      <c r="BV82" s="65"/>
      <c r="BW82" s="65"/>
      <c r="BX82" s="65"/>
      <c r="BY82" s="65"/>
      <c r="BZ82" s="66"/>
    </row>
    <row r="83" spans="1:78" x14ac:dyDescent="0.2">
      <c r="C83" s="45" t="s">
        <v>43</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2">
      <c r="C84" s="2"/>
    </row>
    <row r="85" spans="1:78" hidden="1" x14ac:dyDescent="0.2">
      <c r="B85" s="6" t="s">
        <v>44</v>
      </c>
      <c r="C85" s="6"/>
      <c r="D85" s="6"/>
      <c r="E85" s="6" t="s">
        <v>46</v>
      </c>
      <c r="F85" s="6" t="s">
        <v>47</v>
      </c>
      <c r="G85" s="6" t="s">
        <v>48</v>
      </c>
      <c r="H85" s="6" t="s">
        <v>41</v>
      </c>
      <c r="I85" s="6" t="s">
        <v>11</v>
      </c>
      <c r="J85" s="6" t="s">
        <v>49</v>
      </c>
      <c r="K85" s="6" t="s">
        <v>50</v>
      </c>
      <c r="L85" s="6" t="s">
        <v>4</v>
      </c>
      <c r="M85" s="6" t="s">
        <v>34</v>
      </c>
      <c r="N85" s="6" t="s">
        <v>51</v>
      </c>
      <c r="O85" s="6" t="s">
        <v>53</v>
      </c>
    </row>
    <row r="86" spans="1:78" hidden="1" x14ac:dyDescent="0.2">
      <c r="B86" s="6"/>
      <c r="C86" s="6"/>
      <c r="D86" s="6"/>
      <c r="E86" s="6" t="str">
        <f>データ!AI6</f>
        <v/>
      </c>
      <c r="F86" s="6" t="s">
        <v>38</v>
      </c>
      <c r="G86" s="6" t="s">
        <v>38</v>
      </c>
      <c r="H86" s="6" t="str">
        <f>データ!BP6</f>
        <v>【785.10】</v>
      </c>
      <c r="I86" s="6" t="str">
        <f>データ!CA6</f>
        <v>【56.93】</v>
      </c>
      <c r="J86" s="6" t="str">
        <f>データ!CL6</f>
        <v>【271.15】</v>
      </c>
      <c r="K86" s="6" t="str">
        <f>データ!CW6</f>
        <v>【49.87】</v>
      </c>
      <c r="L86" s="6" t="str">
        <f>データ!DH6</f>
        <v>【87.54】</v>
      </c>
      <c r="M86" s="6" t="s">
        <v>38</v>
      </c>
      <c r="N86" s="6" t="s">
        <v>38</v>
      </c>
      <c r="O86" s="6" t="str">
        <f>データ!EO6</f>
        <v>【0.02】</v>
      </c>
    </row>
  </sheetData>
  <sheetProtection algorithmName="SHA-512" hashValue="rXj8ESmsv5I2lidiBOKzMFDeyKjE6mCnQGHqmfOD5aB1jgXQVJLs4ZpIOAbFCF0EDZ8DtSOG8NO/ZLGvekxbZw==" saltValue="rrIrCqpELvMOXmkT8VYxD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2</v>
      </c>
      <c r="C3" s="16" t="s">
        <v>59</v>
      </c>
      <c r="D3" s="16" t="s">
        <v>60</v>
      </c>
      <c r="E3" s="16" t="s">
        <v>7</v>
      </c>
      <c r="F3" s="16" t="s">
        <v>6</v>
      </c>
      <c r="G3" s="16" t="s">
        <v>27</v>
      </c>
      <c r="H3" s="71" t="s">
        <v>56</v>
      </c>
      <c r="I3" s="72"/>
      <c r="J3" s="72"/>
      <c r="K3" s="72"/>
      <c r="L3" s="72"/>
      <c r="M3" s="72"/>
      <c r="N3" s="72"/>
      <c r="O3" s="72"/>
      <c r="P3" s="72"/>
      <c r="Q3" s="72"/>
      <c r="R3" s="72"/>
      <c r="S3" s="72"/>
      <c r="T3" s="72"/>
      <c r="U3" s="72"/>
      <c r="V3" s="72"/>
      <c r="W3" s="72"/>
      <c r="X3" s="73"/>
      <c r="Y3" s="77"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61</v>
      </c>
      <c r="B4" s="17"/>
      <c r="C4" s="17"/>
      <c r="D4" s="17"/>
      <c r="E4" s="17"/>
      <c r="F4" s="17"/>
      <c r="G4" s="17"/>
      <c r="H4" s="74"/>
      <c r="I4" s="75"/>
      <c r="J4" s="75"/>
      <c r="K4" s="75"/>
      <c r="L4" s="75"/>
      <c r="M4" s="75"/>
      <c r="N4" s="75"/>
      <c r="O4" s="75"/>
      <c r="P4" s="75"/>
      <c r="Q4" s="75"/>
      <c r="R4" s="75"/>
      <c r="S4" s="75"/>
      <c r="T4" s="75"/>
      <c r="U4" s="75"/>
      <c r="V4" s="75"/>
      <c r="W4" s="75"/>
      <c r="X4" s="76"/>
      <c r="Y4" s="78" t="s">
        <v>26</v>
      </c>
      <c r="Z4" s="78"/>
      <c r="AA4" s="78"/>
      <c r="AB4" s="78"/>
      <c r="AC4" s="78"/>
      <c r="AD4" s="78"/>
      <c r="AE4" s="78"/>
      <c r="AF4" s="78"/>
      <c r="AG4" s="78"/>
      <c r="AH4" s="78"/>
      <c r="AI4" s="78"/>
      <c r="AJ4" s="78" t="s">
        <v>45</v>
      </c>
      <c r="AK4" s="78"/>
      <c r="AL4" s="78"/>
      <c r="AM4" s="78"/>
      <c r="AN4" s="78"/>
      <c r="AO4" s="78"/>
      <c r="AP4" s="78"/>
      <c r="AQ4" s="78"/>
      <c r="AR4" s="78"/>
      <c r="AS4" s="78"/>
      <c r="AT4" s="78"/>
      <c r="AU4" s="78" t="s">
        <v>29</v>
      </c>
      <c r="AV4" s="78"/>
      <c r="AW4" s="78"/>
      <c r="AX4" s="78"/>
      <c r="AY4" s="78"/>
      <c r="AZ4" s="78"/>
      <c r="BA4" s="78"/>
      <c r="BB4" s="78"/>
      <c r="BC4" s="78"/>
      <c r="BD4" s="78"/>
      <c r="BE4" s="78"/>
      <c r="BF4" s="78" t="s">
        <v>63</v>
      </c>
      <c r="BG4" s="78"/>
      <c r="BH4" s="78"/>
      <c r="BI4" s="78"/>
      <c r="BJ4" s="78"/>
      <c r="BK4" s="78"/>
      <c r="BL4" s="78"/>
      <c r="BM4" s="78"/>
      <c r="BN4" s="78"/>
      <c r="BO4" s="78"/>
      <c r="BP4" s="78"/>
      <c r="BQ4" s="78" t="s">
        <v>0</v>
      </c>
      <c r="BR4" s="78"/>
      <c r="BS4" s="78"/>
      <c r="BT4" s="78"/>
      <c r="BU4" s="78"/>
      <c r="BV4" s="78"/>
      <c r="BW4" s="78"/>
      <c r="BX4" s="78"/>
      <c r="BY4" s="78"/>
      <c r="BZ4" s="78"/>
      <c r="CA4" s="78"/>
      <c r="CB4" s="78" t="s">
        <v>62</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79</v>
      </c>
      <c r="S5" s="22" t="s">
        <v>80</v>
      </c>
      <c r="T5" s="22" t="s">
        <v>81</v>
      </c>
      <c r="U5" s="22" t="s">
        <v>64</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44</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5" s="13" customFormat="1" x14ac:dyDescent="0.2">
      <c r="A6" s="14" t="s">
        <v>96</v>
      </c>
      <c r="B6" s="19">
        <f t="shared" ref="B6:X6" si="1">B7</f>
        <v>2023</v>
      </c>
      <c r="C6" s="19">
        <f t="shared" si="1"/>
        <v>102121</v>
      </c>
      <c r="D6" s="19">
        <f t="shared" si="1"/>
        <v>47</v>
      </c>
      <c r="E6" s="19">
        <f t="shared" si="1"/>
        <v>17</v>
      </c>
      <c r="F6" s="19">
        <f t="shared" si="1"/>
        <v>5</v>
      </c>
      <c r="G6" s="19">
        <f t="shared" si="1"/>
        <v>0</v>
      </c>
      <c r="H6" s="19" t="str">
        <f t="shared" si="1"/>
        <v>群馬県　みどり市</v>
      </c>
      <c r="I6" s="19" t="str">
        <f t="shared" si="1"/>
        <v>法非適用</v>
      </c>
      <c r="J6" s="19" t="str">
        <f t="shared" si="1"/>
        <v>下水道事業</v>
      </c>
      <c r="K6" s="19" t="str">
        <f t="shared" si="1"/>
        <v>農業集落排水</v>
      </c>
      <c r="L6" s="19" t="str">
        <f t="shared" si="1"/>
        <v>F2</v>
      </c>
      <c r="M6" s="19" t="str">
        <f t="shared" si="1"/>
        <v>非設置</v>
      </c>
      <c r="N6" s="23" t="str">
        <f t="shared" si="1"/>
        <v>-</v>
      </c>
      <c r="O6" s="23" t="str">
        <f t="shared" si="1"/>
        <v>該当数値なし</v>
      </c>
      <c r="P6" s="23">
        <f t="shared" si="1"/>
        <v>1.43</v>
      </c>
      <c r="Q6" s="23">
        <f t="shared" si="1"/>
        <v>99.72</v>
      </c>
      <c r="R6" s="23">
        <f t="shared" si="1"/>
        <v>2310</v>
      </c>
      <c r="S6" s="23">
        <f t="shared" si="1"/>
        <v>48921</v>
      </c>
      <c r="T6" s="23">
        <f t="shared" si="1"/>
        <v>208.42</v>
      </c>
      <c r="U6" s="23">
        <f t="shared" si="1"/>
        <v>234.72</v>
      </c>
      <c r="V6" s="23">
        <f t="shared" si="1"/>
        <v>698</v>
      </c>
      <c r="W6" s="23">
        <f t="shared" si="1"/>
        <v>0.42</v>
      </c>
      <c r="X6" s="23">
        <f t="shared" si="1"/>
        <v>1661.9</v>
      </c>
      <c r="Y6" s="27">
        <f t="shared" ref="Y6:AH6" si="2">IF(Y7="",NA(),Y7)</f>
        <v>101.42</v>
      </c>
      <c r="Z6" s="27">
        <f t="shared" si="2"/>
        <v>105.02</v>
      </c>
      <c r="AA6" s="27">
        <f t="shared" si="2"/>
        <v>92</v>
      </c>
      <c r="AB6" s="27">
        <f t="shared" si="2"/>
        <v>99</v>
      </c>
      <c r="AC6" s="27">
        <f t="shared" si="2"/>
        <v>101.31</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3">
        <f t="shared" ref="BF6:BO6" si="5">IF(BF7="",NA(),BF7)</f>
        <v>0</v>
      </c>
      <c r="BG6" s="23">
        <f t="shared" si="5"/>
        <v>0</v>
      </c>
      <c r="BH6" s="23">
        <f t="shared" si="5"/>
        <v>0</v>
      </c>
      <c r="BI6" s="23">
        <f t="shared" si="5"/>
        <v>0</v>
      </c>
      <c r="BJ6" s="23">
        <f t="shared" si="5"/>
        <v>0</v>
      </c>
      <c r="BK6" s="27">
        <f t="shared" si="5"/>
        <v>826.83</v>
      </c>
      <c r="BL6" s="27">
        <f t="shared" si="5"/>
        <v>867.83</v>
      </c>
      <c r="BM6" s="27">
        <f t="shared" si="5"/>
        <v>791.76</v>
      </c>
      <c r="BN6" s="27">
        <f t="shared" si="5"/>
        <v>900.82</v>
      </c>
      <c r="BO6" s="27">
        <f t="shared" si="5"/>
        <v>839.21</v>
      </c>
      <c r="BP6" s="23" t="str">
        <f>IF(BP7="","",IF(BP7="-","【-】","【"&amp;SUBSTITUTE(TEXT(BP7,"#,##0.00"),"-","△")&amp;"】"))</f>
        <v>【785.10】</v>
      </c>
      <c r="BQ6" s="27">
        <f t="shared" ref="BQ6:BZ6" si="6">IF(BQ7="",NA(),BQ7)</f>
        <v>22.01</v>
      </c>
      <c r="BR6" s="27">
        <f t="shared" si="6"/>
        <v>21.76</v>
      </c>
      <c r="BS6" s="27">
        <f t="shared" si="6"/>
        <v>18.43</v>
      </c>
      <c r="BT6" s="27">
        <f t="shared" si="6"/>
        <v>18.75</v>
      </c>
      <c r="BU6" s="27">
        <f t="shared" si="6"/>
        <v>14.56</v>
      </c>
      <c r="BV6" s="27">
        <f t="shared" si="6"/>
        <v>57.31</v>
      </c>
      <c r="BW6" s="27">
        <f t="shared" si="6"/>
        <v>57.08</v>
      </c>
      <c r="BX6" s="27">
        <f t="shared" si="6"/>
        <v>56.26</v>
      </c>
      <c r="BY6" s="27">
        <f t="shared" si="6"/>
        <v>52.94</v>
      </c>
      <c r="BZ6" s="27">
        <f t="shared" si="6"/>
        <v>52.05</v>
      </c>
      <c r="CA6" s="23" t="str">
        <f>IF(CA7="","",IF(CA7="-","【-】","【"&amp;SUBSTITUTE(TEXT(CA7,"#,##0.00"),"-","△")&amp;"】"))</f>
        <v>【56.93】</v>
      </c>
      <c r="CB6" s="27">
        <f t="shared" ref="CB6:CK6" si="7">IF(CB7="",NA(),CB7)</f>
        <v>591.55999999999995</v>
      </c>
      <c r="CC6" s="27">
        <f t="shared" si="7"/>
        <v>589.74</v>
      </c>
      <c r="CD6" s="27">
        <f t="shared" si="7"/>
        <v>695.95</v>
      </c>
      <c r="CE6" s="27">
        <f t="shared" si="7"/>
        <v>696.81</v>
      </c>
      <c r="CF6" s="27">
        <f t="shared" si="7"/>
        <v>894.34</v>
      </c>
      <c r="CG6" s="27">
        <f t="shared" si="7"/>
        <v>273.52</v>
      </c>
      <c r="CH6" s="27">
        <f t="shared" si="7"/>
        <v>274.99</v>
      </c>
      <c r="CI6" s="27">
        <f t="shared" si="7"/>
        <v>282.08999999999997</v>
      </c>
      <c r="CJ6" s="27">
        <f t="shared" si="7"/>
        <v>303.27999999999997</v>
      </c>
      <c r="CK6" s="27">
        <f t="shared" si="7"/>
        <v>301.86</v>
      </c>
      <c r="CL6" s="23" t="str">
        <f>IF(CL7="","",IF(CL7="-","【-】","【"&amp;SUBSTITUTE(TEXT(CL7,"#,##0.00"),"-","△")&amp;"】"))</f>
        <v>【271.15】</v>
      </c>
      <c r="CM6" s="27">
        <f t="shared" ref="CM6:CV6" si="8">IF(CM7="",NA(),CM7)</f>
        <v>37.28</v>
      </c>
      <c r="CN6" s="27">
        <f t="shared" si="8"/>
        <v>36.78</v>
      </c>
      <c r="CO6" s="27">
        <f t="shared" si="8"/>
        <v>30.73</v>
      </c>
      <c r="CP6" s="27">
        <f t="shared" si="8"/>
        <v>40.049999999999997</v>
      </c>
      <c r="CQ6" s="27">
        <f t="shared" si="8"/>
        <v>31.99</v>
      </c>
      <c r="CR6" s="27">
        <f t="shared" si="8"/>
        <v>50.14</v>
      </c>
      <c r="CS6" s="27">
        <f t="shared" si="8"/>
        <v>54.83</v>
      </c>
      <c r="CT6" s="27">
        <f t="shared" si="8"/>
        <v>66.53</v>
      </c>
      <c r="CU6" s="27">
        <f t="shared" si="8"/>
        <v>52.35</v>
      </c>
      <c r="CV6" s="27">
        <f t="shared" si="8"/>
        <v>46.25</v>
      </c>
      <c r="CW6" s="23" t="str">
        <f>IF(CW7="","",IF(CW7="-","【-】","【"&amp;SUBSTITUTE(TEXT(CW7,"#,##0.00"),"-","△")&amp;"】"))</f>
        <v>【49.87】</v>
      </c>
      <c r="CX6" s="27">
        <f t="shared" ref="CX6:DG6" si="9">IF(CX7="",NA(),CX7)</f>
        <v>83.71</v>
      </c>
      <c r="CY6" s="27">
        <f t="shared" si="9"/>
        <v>85.34</v>
      </c>
      <c r="CZ6" s="27">
        <f t="shared" si="9"/>
        <v>85.12</v>
      </c>
      <c r="DA6" s="27">
        <f t="shared" si="9"/>
        <v>80.319999999999993</v>
      </c>
      <c r="DB6" s="27">
        <f t="shared" si="9"/>
        <v>84.1</v>
      </c>
      <c r="DC6" s="27">
        <f t="shared" si="9"/>
        <v>84.98</v>
      </c>
      <c r="DD6" s="27">
        <f t="shared" si="9"/>
        <v>84.7</v>
      </c>
      <c r="DE6" s="27">
        <f t="shared" si="9"/>
        <v>84.67</v>
      </c>
      <c r="DF6" s="27">
        <f t="shared" si="9"/>
        <v>84.39</v>
      </c>
      <c r="DG6" s="27">
        <f t="shared" si="9"/>
        <v>83.96</v>
      </c>
      <c r="DH6" s="23" t="str">
        <f>IF(DH7="","",IF(DH7="-","【-】","【"&amp;SUBSTITUTE(TEXT(DH7,"#,##0.00"),"-","△")&amp;"】"))</f>
        <v>【87.54】</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0.02</v>
      </c>
      <c r="EK6" s="27">
        <f t="shared" si="12"/>
        <v>0.25</v>
      </c>
      <c r="EL6" s="27">
        <f t="shared" si="12"/>
        <v>0.05</v>
      </c>
      <c r="EM6" s="27">
        <f t="shared" si="12"/>
        <v>0.03</v>
      </c>
      <c r="EN6" s="27">
        <f t="shared" si="12"/>
        <v>0.03</v>
      </c>
      <c r="EO6" s="23" t="str">
        <f>IF(EO7="","",IF(EO7="-","【-】","【"&amp;SUBSTITUTE(TEXT(EO7,"#,##0.00"),"-","△")&amp;"】"))</f>
        <v>【0.02】</v>
      </c>
    </row>
    <row r="7" spans="1:145" s="13" customFormat="1" x14ac:dyDescent="0.2">
      <c r="A7" s="14"/>
      <c r="B7" s="20">
        <v>2023</v>
      </c>
      <c r="C7" s="20">
        <v>102121</v>
      </c>
      <c r="D7" s="20">
        <v>47</v>
      </c>
      <c r="E7" s="20">
        <v>17</v>
      </c>
      <c r="F7" s="20">
        <v>5</v>
      </c>
      <c r="G7" s="20">
        <v>0</v>
      </c>
      <c r="H7" s="20" t="s">
        <v>54</v>
      </c>
      <c r="I7" s="20" t="s">
        <v>97</v>
      </c>
      <c r="J7" s="20" t="s">
        <v>98</v>
      </c>
      <c r="K7" s="20" t="s">
        <v>99</v>
      </c>
      <c r="L7" s="20" t="s">
        <v>100</v>
      </c>
      <c r="M7" s="20" t="s">
        <v>101</v>
      </c>
      <c r="N7" s="24" t="s">
        <v>38</v>
      </c>
      <c r="O7" s="24" t="s">
        <v>102</v>
      </c>
      <c r="P7" s="24">
        <v>1.43</v>
      </c>
      <c r="Q7" s="24">
        <v>99.72</v>
      </c>
      <c r="R7" s="24">
        <v>2310</v>
      </c>
      <c r="S7" s="24">
        <v>48921</v>
      </c>
      <c r="T7" s="24">
        <v>208.42</v>
      </c>
      <c r="U7" s="24">
        <v>234.72</v>
      </c>
      <c r="V7" s="24">
        <v>698</v>
      </c>
      <c r="W7" s="24">
        <v>0.42</v>
      </c>
      <c r="X7" s="24">
        <v>1661.9</v>
      </c>
      <c r="Y7" s="24">
        <v>101.42</v>
      </c>
      <c r="Z7" s="24">
        <v>105.02</v>
      </c>
      <c r="AA7" s="24">
        <v>92</v>
      </c>
      <c r="AB7" s="24">
        <v>99</v>
      </c>
      <c r="AC7" s="24">
        <v>101.31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22.01</v>
      </c>
      <c r="BR7" s="24">
        <v>21.76</v>
      </c>
      <c r="BS7" s="24">
        <v>18.43</v>
      </c>
      <c r="BT7" s="24">
        <v>18.75</v>
      </c>
      <c r="BU7" s="24">
        <v>14.56</v>
      </c>
      <c r="BV7" s="24">
        <v>57.31</v>
      </c>
      <c r="BW7" s="24">
        <v>57.08</v>
      </c>
      <c r="BX7" s="24">
        <v>56.26</v>
      </c>
      <c r="BY7" s="24">
        <v>52.94</v>
      </c>
      <c r="BZ7" s="24">
        <v>52.05</v>
      </c>
      <c r="CA7" s="24">
        <v>56.93</v>
      </c>
      <c r="CB7" s="24">
        <v>591.55999999999995</v>
      </c>
      <c r="CC7" s="24">
        <v>589.74</v>
      </c>
      <c r="CD7" s="24">
        <v>695.95</v>
      </c>
      <c r="CE7" s="24">
        <v>696.81</v>
      </c>
      <c r="CF7" s="24">
        <v>894.34</v>
      </c>
      <c r="CG7" s="24">
        <v>273.52</v>
      </c>
      <c r="CH7" s="24">
        <v>274.99</v>
      </c>
      <c r="CI7" s="24">
        <v>282.08999999999997</v>
      </c>
      <c r="CJ7" s="24">
        <v>303.27999999999997</v>
      </c>
      <c r="CK7" s="24">
        <v>301.86</v>
      </c>
      <c r="CL7" s="24">
        <v>271.14999999999998</v>
      </c>
      <c r="CM7" s="24">
        <v>37.28</v>
      </c>
      <c r="CN7" s="24">
        <v>36.78</v>
      </c>
      <c r="CO7" s="24">
        <v>30.73</v>
      </c>
      <c r="CP7" s="24">
        <v>40.049999999999997</v>
      </c>
      <c r="CQ7" s="24">
        <v>31.99</v>
      </c>
      <c r="CR7" s="24">
        <v>50.14</v>
      </c>
      <c r="CS7" s="24">
        <v>54.83</v>
      </c>
      <c r="CT7" s="24">
        <v>66.53</v>
      </c>
      <c r="CU7" s="24">
        <v>52.35</v>
      </c>
      <c r="CV7" s="24">
        <v>46.25</v>
      </c>
      <c r="CW7" s="24">
        <v>49.87</v>
      </c>
      <c r="CX7" s="24">
        <v>83.71</v>
      </c>
      <c r="CY7" s="24">
        <v>85.34</v>
      </c>
      <c r="CZ7" s="24">
        <v>85.12</v>
      </c>
      <c r="DA7" s="24">
        <v>80.319999999999993</v>
      </c>
      <c r="DB7" s="24">
        <v>84.1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2025-02-05T01:27:59Z</cp:lastPrinted>
  <dcterms:created xsi:type="dcterms:W3CDTF">2025-01-24T07:33:52Z</dcterms:created>
  <dcterms:modified xsi:type="dcterms:W3CDTF">2025-02-27T08:03:33Z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2025-02-05T01:51:56Z</vt:filetime>
  </property>
</Properties>
</file>