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0294B095-C950-429A-BD6E-A510AE36BDDD}" xr6:coauthVersionLast="47" xr6:coauthVersionMax="47" xr10:uidLastSave="{00000000-0000-0000-0000-000000000000}"/>
  <workbookProtection workbookAlgorithmName="SHA-512" workbookHashValue="hGn0b+nG0YFW+CNBg06gemChl0qgJL9sTt+BsgfhYDuTtiDqWSdWmogchwa3++ITMbOEadW9qE3X7x93yB38UQ==" workbookSaltValue="NtPCm2bc/J0YaOWsXDlxsg=="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10" i="4"/>
  <c r="AL8" i="4"/>
  <c r="P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<sst xmlns="http://schemas.openxmlformats.org/spreadsheetml/2006/main" count="236" uniqueCount="119">
  <si>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</si>
  <si>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</si>
  <si>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</si>
  <si>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</si>
  <si>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</si>
  <si>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</si>
  <si>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</si>
  <si>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</si>
  <si>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</si>
  <si>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</si>
  <si>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</si>
  <si>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</si>
  <si>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</si>
  <si>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</si>
  <si>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</si>
  <si>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</si>
  <si>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</si>
  <si>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</si>
  <si>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</si>
  <si>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</si>
  <si>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</si>
  <si>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</si>
  <si>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</si>
  <si>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</si>
  <si>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</si>
  <si>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</si>
  <si>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</si>
  <si>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</si>
  <si>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</si>
  <si>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</si>
  <si>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</si>
  <si>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</si>
  <si>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</si>
  <si>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</si>
  <si>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</si>
  <si>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</si>
  <si>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</si>
  <si>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</si>
  <si>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</si>
  <si>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</si>
  <si>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</si>
  <si>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</si>
  <si>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</si>
  <si>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</si>
  <si>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</si>
  <si>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</si>
  <si>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</si>
  <si>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</si>
  <si>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</si>
  <si>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</si>
  <si>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</si>
  <si>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</si>
  <si>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</si>
  <si>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</si>
  <si>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</si>
  <si>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</si>
  <si>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</si>
  <si>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</si>
  <si>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</si>
  <si>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</si>
  <si>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</si>
  <si>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</si>
  <si>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</si>
  <si>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</si>
  <si>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</si>
  <si>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</si>
  <si>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</si>
  <si>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</si>
  <si>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</si>
  <si>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</si>
  <si>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</si>
  <si>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</si>
  <si>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</si>
  <si>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</si>
  <si>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</si>
  <si>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</si>
  <si>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</si>
  <si>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</si>
  <si>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</si>
  <si>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</si>
  <si>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</si>
  <si>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</si>
  <si>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</si>
  <si>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</si>
  <si>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</si>
  <si>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</si>
  <si>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</si>
  <si>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</si>
  <si>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</si>
  <si>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</si>
  <si>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</si>
  <si>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</si>
  <si>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</si>
  <si>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</si>
  <si>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</si>
  <si>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</si>
  <si>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</si>
  <si>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</si>
  <si>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</si>
  <si>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</si>
  <si>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</si>
  <si>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</si>
  <si>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</si>
  <si>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</si>
  <si>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</si>
  <si>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</si>
  <si>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</si>
  <si>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</si>
  <si>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</si>
  <si>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</si>
  <si>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</si>
  <si>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</si>
  <si>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</si>
  <si>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</si>
  <si>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</si>
  <si>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</si>
  <si>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最古施設は平成12年に供用開始しており、管渠は比較的老朽度は低い状況ですが、マンホールポンプ・処理施設などは部品交換等修繕対応が発生しており、最適整備構想等に基づき適切な更新を図ります。</t>
    <phoneticPr fontId="4"/>
  </si>
  <si>
    <t>汚水処理原価が類似団体平均値以上であり経費回収率も類似団体より低い事から、加入率増による使用料収入増加とともに施設利用率と水洗化率の改善のため引き続き加入推進が必要です。今後も法適化移行の課題整理等を行うとともに、移行後の中長期的な計画や経営戦略の見直しに向けた取り組みが必要です。</t>
    <phoneticPr fontId="4"/>
  </si>
  <si>
    <t>①収益的収支比率は110.48%となり、使用料収入の減等により前年度と比較し若干減少となりました。使用料では賄えない部分は一般会計からの繰入金で補填している状況です。④企業債残高はありませんが、使用料だけでは賄えない部分を一般会計からの繰入金で補填し事業実施している状況です。⑤経費回収率が類似団体の平均値を下回っており、今後も加入率増加と共に使用料収入確保の検討が必要です。⑥汚水処理原価は維持修繕費等の支出にともない若干増加しました。⑦施設利用率及び⑧水洗化率とも年度ごとに数％の増減で、ほぼ横ばいのため今後も引き続き加入率増加の検討が必要です。</t>
    <rPh sb="20" eb="23">
      <t>シヨウリョウ</t>
    </rPh>
    <rPh sb="23" eb="25">
      <t>シュウニュウ</t>
    </rPh>
    <rPh sb="26" eb="27">
      <t>ゲン</t>
    </rPh>
    <rPh sb="27" eb="28">
      <t>ナド</t>
    </rPh>
    <rPh sb="31" eb="34">
      <t>ゼンネンド</t>
    </rPh>
    <rPh sb="35" eb="37">
      <t>ヒカク</t>
    </rPh>
    <rPh sb="40" eb="42">
      <t>ゲンショウ</t>
    </rPh>
    <rPh sb="49" eb="51">
      <t>シヨウ</t>
    </rPh>
    <rPh sb="51" eb="52">
      <t>リョウ</t>
    </rPh>
    <rPh sb="54" eb="55">
      <t>マカナ</t>
    </rPh>
    <rPh sb="58" eb="60">
      <t>ブブン</t>
    </rPh>
    <rPh sb="61" eb="63">
      <t>イッパン</t>
    </rPh>
    <rPh sb="63" eb="65">
      <t>カイケイ</t>
    </rPh>
    <rPh sb="68" eb="70">
      <t>クリイレ</t>
    </rPh>
    <rPh sb="70" eb="71">
      <t>キン</t>
    </rPh>
    <rPh sb="72" eb="74">
      <t>ホテン</t>
    </rPh>
    <rPh sb="78" eb="80">
      <t>ジョウキョウ</t>
    </rPh>
    <rPh sb="212" eb="21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</si>
</sst>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E2-4362-9A5F-FFDE385B6A3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FE2-4362-9A5F-FFDE385B6A3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28.27</c:v>
                </c:pt>
                <c:pt idx="1">
                  <c:v>27.67</c:v>
                </c:pt>
                <c:pt idx="2">
                  <c:v>25.96</c:v>
                </c:pt>
                <c:pt idx="3">
                  <c:v>25.88</c:v>
                </c:pt>
                <c:pt idx="4">
                  <c:v>26.47</c:v>
                </c:pt>
              </c:numCache>
            </c:numRef>
          </c:val>
          <c:extLst>
            <c:ext xmlns:c16="http://schemas.microsoft.com/office/drawing/2014/chart" uri="{C3380CC4-5D6E-409C-BE32-E72D297353CC}">
              <c16:uniqueId val="{00000000-300D-4239-83D3-9709935BFC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00D-4239-83D3-9709935BFC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49.95</c:v>
                </c:pt>
                <c:pt idx="1">
                  <c:v>51.24</c:v>
                </c:pt>
                <c:pt idx="2">
                  <c:v>51.71</c:v>
                </c:pt>
                <c:pt idx="3">
                  <c:v>52.99</c:v>
                </c:pt>
                <c:pt idx="4">
                  <c:v>53.7</c:v>
                </c:pt>
              </c:numCache>
            </c:numRef>
          </c:val>
          <c:extLst>
            <c:ext xmlns:c16="http://schemas.microsoft.com/office/drawing/2014/chart" uri="{C3380CC4-5D6E-409C-BE32-E72D297353CC}">
              <c16:uniqueId val="{00000000-1CB8-4303-B6E3-5638B6A82DB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CB8-4303-B6E3-5638B6A82DB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102.93</c:v>
                </c:pt>
                <c:pt idx="1">
                  <c:v>98.08</c:v>
                </c:pt>
                <c:pt idx="2">
                  <c:v>98.84</c:v>
                </c:pt>
                <c:pt idx="3">
                  <c:v>118.97</c:v>
                </c:pt>
                <c:pt idx="4">
                  <c:v>110.48</c:v>
                </c:pt>
              </c:numCache>
            </c:numRef>
          </c:val>
          <c:extLst>
            <c:ext xmlns:c16="http://schemas.microsoft.com/office/drawing/2014/chart" uri="{C3380CC4-5D6E-409C-BE32-E72D297353CC}">
              <c16:uniqueId val="{00000000-AB18-497D-B4ED-429AC4BF2F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18-497D-B4ED-429AC4BF2F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48-47E3-80A8-574138CD0A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48-47E3-80A8-574138CD0A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A1-4F05-BAB6-B040DFAD28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A1-4F05-BAB6-B040DFAD28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13-4C67-A492-EBFD106A8D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13-4C67-A492-EBFD106A8D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74-40FF-A7EF-5A37F8487DE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74-40FF-A7EF-5A37F8487DE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E2-4587-B936-CFB53ABDC3F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E8E2-4587-B936-CFB53ABDC3F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16.5</c:v>
                </c:pt>
                <c:pt idx="1">
                  <c:v>15.03</c:v>
                </c:pt>
                <c:pt idx="2">
                  <c:v>15.56</c:v>
                </c:pt>
                <c:pt idx="3">
                  <c:v>21.52</c:v>
                </c:pt>
                <c:pt idx="4">
                  <c:v>16.670000000000002</c:v>
                </c:pt>
              </c:numCache>
            </c:numRef>
          </c:val>
          <c:extLst>
            <c:ext xmlns:c16="http://schemas.microsoft.com/office/drawing/2014/chart" uri="{C3380CC4-5D6E-409C-BE32-E72D297353CC}">
              <c16:uniqueId val="{00000000-CA31-4830-986B-495F6CED7C8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CA31-4830-986B-495F6CED7C8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669.15</c:v>
                </c:pt>
                <c:pt idx="1">
                  <c:v>766.34</c:v>
                </c:pt>
                <c:pt idx="2">
                  <c:v>727.33</c:v>
                </c:pt>
                <c:pt idx="3">
                  <c:v>537.08000000000004</c:v>
                </c:pt>
                <c:pt idx="4">
                  <c:v>660.56</c:v>
                </c:pt>
              </c:numCache>
            </c:numRef>
          </c:val>
          <c:extLst>
            <c:ext xmlns:c16="http://schemas.microsoft.com/office/drawing/2014/chart" uri="{C3380CC4-5D6E-409C-BE32-E72D297353CC}">
              <c16:uniqueId val="{00000000-AD35-489C-9CBB-825836E997B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AD35-489C-9CBB-825836E997B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7265625" defaultRowHeight="13" x14ac:dyDescent="0.2"/>
  <cols>
    <col min="1" max="1" width="2.726562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長野原町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5240</v>
      </c>
      <c r="AM8" s="45"/>
      <c r="AN8" s="45"/>
      <c r="AO8" s="45"/>
      <c r="AP8" s="45"/>
      <c r="AQ8" s="45"/>
      <c r="AR8" s="45"/>
      <c r="AS8" s="45"/>
      <c r="AT8" s="44">
        <f>データ!T6</f>
        <v>133.85</v>
      </c>
      <c r="AU8" s="44"/>
      <c r="AV8" s="44"/>
      <c r="AW8" s="44"/>
      <c r="AX8" s="44"/>
      <c r="AY8" s="44"/>
      <c r="AZ8" s="44"/>
      <c r="BA8" s="44"/>
      <c r="BB8" s="44">
        <f>データ!U6</f>
        <v>39.15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33.57</v>
      </c>
      <c r="Q10" s="44"/>
      <c r="R10" s="44"/>
      <c r="S10" s="44"/>
      <c r="T10" s="44"/>
      <c r="U10" s="44"/>
      <c r="V10" s="44"/>
      <c r="W10" s="44">
        <f>データ!Q6</f>
        <v>100</v>
      </c>
      <c r="X10" s="44"/>
      <c r="Y10" s="44"/>
      <c r="Z10" s="44"/>
      <c r="AA10" s="44"/>
      <c r="AB10" s="44"/>
      <c r="AC10" s="44"/>
      <c r="AD10" s="45">
        <f>データ!R6</f>
        <v>2200</v>
      </c>
      <c r="AE10" s="45"/>
      <c r="AF10" s="45"/>
      <c r="AG10" s="45"/>
      <c r="AH10" s="45"/>
      <c r="AI10" s="45"/>
      <c r="AJ10" s="45"/>
      <c r="AK10" s="2"/>
      <c r="AL10" s="45">
        <f>データ!V6</f>
        <v>1743</v>
      </c>
      <c r="AM10" s="45"/>
      <c r="AN10" s="45"/>
      <c r="AO10" s="45"/>
      <c r="AP10" s="45"/>
      <c r="AQ10" s="45"/>
      <c r="AR10" s="45"/>
      <c r="AS10" s="45"/>
      <c r="AT10" s="44">
        <f>データ!W6</f>
        <v>7.51</v>
      </c>
      <c r="AU10" s="44"/>
      <c r="AV10" s="44"/>
      <c r="AW10" s="44"/>
      <c r="AX10" s="44"/>
      <c r="AY10" s="44"/>
      <c r="AZ10" s="44"/>
      <c r="BA10" s="44"/>
      <c r="BB10" s="44">
        <f>データ!X6</f>
        <v>232.09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118</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zU29KMj8bO43k2M8dkXZL8GAaF7Suu6ZxwUBJy+IEuDbKtAv98DgUhngJeYmX0F6Pfmnbe/E/WdfSiUNqOKmcw==" saltValue="ks50zs8feKZY1+gvbO3d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8164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104248</v>
      </c>
      <c r="D6" s="19">
        <f t="shared" si="3"/>
        <v>47</v>
      </c>
      <c r="E6" s="19">
        <f t="shared" si="3"/>
        <v>17</v>
      </c>
      <c r="F6" s="19">
        <f t="shared" si="3"/>
        <v>5</v>
      </c>
      <c r="G6" s="19">
        <f t="shared" si="3"/>
        <v>0</v>
      </c>
      <c r="H6" s="19" t="str">
        <f t="shared" si="3"/>
        <v>群馬県　長野原町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33.57</v>
      </c>
      <c r="Q6" s="20">
        <f t="shared" si="3"/>
        <v>100</v>
      </c>
      <c r="R6" s="20">
        <f t="shared" si="3"/>
        <v>2200</v>
      </c>
      <c r="S6" s="20">
        <f t="shared" si="3"/>
        <v>5240</v>
      </c>
      <c r="T6" s="20">
        <f t="shared" si="3"/>
        <v>133.85</v>
      </c>
      <c r="U6" s="20">
        <f t="shared" si="3"/>
        <v>39.15</v>
      </c>
      <c r="V6" s="20">
        <f t="shared" si="3"/>
        <v>1743</v>
      </c>
      <c r="W6" s="20">
        <f t="shared" si="3"/>
        <v>7.51</v>
      </c>
      <c r="X6" s="20">
        <f t="shared" si="3"/>
        <v>232.09</v>
      </c>
      <c r="Y6" s="21">
        <f>IF(Y7="",NA(),Y7)</f>
        <v>102.93</v>
      </c>
      <c r="Z6" s="21">
        <f t="shared" ref="Z6:AH6" si="4">IF(Z7="",NA(),Z7)</f>
        <v>98.08</v>
      </c>
      <c r="AA6" s="21">
        <f t="shared" si="4"/>
        <v>98.84</v>
      </c>
      <c r="AB6" s="21">
        <f t="shared" si="4"/>
        <v>118.97</v>
      </c>
      <c r="AC6" s="21">
        <f t="shared" si="4"/>
        <v>110.48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16.5</v>
      </c>
      <c r="BR6" s="21">
        <f t="shared" ref="BR6:BZ6" si="8">IF(BR7="",NA(),BR7)</f>
        <v>15.03</v>
      </c>
      <c r="BS6" s="21">
        <f t="shared" si="8"/>
        <v>15.56</v>
      </c>
      <c r="BT6" s="21">
        <f t="shared" si="8"/>
        <v>21.52</v>
      </c>
      <c r="BU6" s="21">
        <f t="shared" si="8"/>
        <v>16.670000000000002</v>
      </c>
      <c r="BV6" s="21">
        <f t="shared" si="8"/>
        <v>57.31</v>
      </c>
      <c r="BW6" s="21">
        <f t="shared" si="8"/>
        <v>57.08</v>
      </c>
      <c r="BX6" s="21">
        <f t="shared" si="8"/>
        <v>56.26</v>
      </c>
      <c r="BY6" s="21">
        <f t="shared" si="8"/>
        <v>52.94</v>
      </c>
      <c r="BZ6" s="21">
        <f t="shared" si="8"/>
        <v>52.05</v>
      </c>
      <c r="CA6" s="20" t="str">
        <f>IF(CA7="","",IF(CA7="-","【-】","【"&amp;SUBSTITUTE(TEXT(CA7,"#,##0.00"),"-","△")&amp;"】"))</f>
        <v>【56.93】</v>
      </c>
      <c r="CB6" s="21">
        <f>IF(CB7="",NA(),CB7)</f>
        <v>669.15</v>
      </c>
      <c r="CC6" s="21">
        <f t="shared" ref="CC6:CK6" si="9">IF(CC7="",NA(),CC7)</f>
        <v>766.34</v>
      </c>
      <c r="CD6" s="21">
        <f t="shared" si="9"/>
        <v>727.33</v>
      </c>
      <c r="CE6" s="21">
        <f t="shared" si="9"/>
        <v>537.08000000000004</v>
      </c>
      <c r="CF6" s="21">
        <f t="shared" si="9"/>
        <v>660.56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28.27</v>
      </c>
      <c r="CN6" s="21">
        <f t="shared" ref="CN6:CV6" si="10">IF(CN7="",NA(),CN7)</f>
        <v>27.67</v>
      </c>
      <c r="CO6" s="21">
        <f t="shared" si="10"/>
        <v>25.96</v>
      </c>
      <c r="CP6" s="21">
        <f t="shared" si="10"/>
        <v>25.88</v>
      </c>
      <c r="CQ6" s="21">
        <f t="shared" si="10"/>
        <v>26.47</v>
      </c>
      <c r="CR6" s="21">
        <f t="shared" si="10"/>
        <v>50.14</v>
      </c>
      <c r="CS6" s="21">
        <f t="shared" si="10"/>
        <v>54.83</v>
      </c>
      <c r="CT6" s="21">
        <f t="shared" si="10"/>
        <v>66.53</v>
      </c>
      <c r="CU6" s="21">
        <f t="shared" si="10"/>
        <v>52.35</v>
      </c>
      <c r="CV6" s="21">
        <f t="shared" si="10"/>
        <v>46.25</v>
      </c>
      <c r="CW6" s="20" t="str">
        <f>IF(CW7="","",IF(CW7="-","【-】","【"&amp;SUBSTITUTE(TEXT(CW7,"#,##0.00"),"-","△")&amp;"】"))</f>
        <v>【49.87】</v>
      </c>
      <c r="CX6" s="21">
        <f>IF(CX7="",NA(),CX7)</f>
        <v>49.95</v>
      </c>
      <c r="CY6" s="21">
        <f t="shared" ref="CY6:DG6" si="11">IF(CY7="",NA(),CY7)</f>
        <v>51.24</v>
      </c>
      <c r="CZ6" s="21">
        <f t="shared" si="11"/>
        <v>51.71</v>
      </c>
      <c r="DA6" s="21">
        <f t="shared" si="11"/>
        <v>52.99</v>
      </c>
      <c r="DB6" s="21">
        <f t="shared" si="11"/>
        <v>53.7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104248</v>
      </c>
      <c r="D7" s="23">
        <v>47</v>
      </c>
      <c r="E7" s="23">
        <v>17</v>
      </c>
      <c r="F7" s="23">
        <v>5</v>
      </c>
      <c r="G7" s="23">
        <v>0</v>
      </c>
      <c r="H7" s="23" t="s">
        <v>98</v>
      </c>
      <c r="I7" s="23" t="s">
        <v>99</v>
      </c>
      <c r="J7" s="23" t="s">
        <v>100</v>
      </c>
      <c r="K7" s="23" t="s">
        <v>101</v>
      </c>
      <c r="L7" s="23" t="s">
        <v>102</v>
      </c>
      <c r="M7" s="23" t="s">
        <v>103</v>
      </c>
      <c r="N7" s="24" t="s">
        <v>104</v>
      </c>
      <c r="O7" s="24" t="s">
        <v>105</v>
      </c>
      <c r="P7" s="24">
        <v>33.57</v>
      </c>
      <c r="Q7" s="24">
        <v>100</v>
      </c>
      <c r="R7" s="24">
        <v>2200</v>
      </c>
      <c r="S7" s="24">
        <v>5240</v>
      </c>
      <c r="T7" s="24">
        <v>133.85</v>
      </c>
      <c r="U7" s="24">
        <v>39.15</v>
      </c>
      <c r="V7" s="24">
        <v>1743</v>
      </c>
      <c r="W7" s="24">
        <v>7.51</v>
      </c>
      <c r="X7" s="24">
        <v>232.09</v>
      </c>
      <c r="Y7" s="24">
        <v>102.93</v>
      </c>
      <c r="Z7" s="24">
        <v>98.08</v>
      </c>
      <c r="AA7" s="24">
        <v>98.84</v>
      </c>
      <c r="AB7" s="24">
        <v>118.97</v>
      </c>
      <c r="AC7" s="24">
        <v>110.48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16.5</v>
      </c>
      <c r="BR7" s="24">
        <v>15.03</v>
      </c>
      <c r="BS7" s="24">
        <v>15.56</v>
      </c>
      <c r="BT7" s="24">
        <v>21.52</v>
      </c>
      <c r="BU7" s="24">
        <v>16.670000000000002</v>
      </c>
      <c r="BV7" s="24">
        <v>57.31</v>
      </c>
      <c r="BW7" s="24">
        <v>57.08</v>
      </c>
      <c r="BX7" s="24">
        <v>56.26</v>
      </c>
      <c r="BY7" s="24">
        <v>52.94</v>
      </c>
      <c r="BZ7" s="24">
        <v>52.05</v>
      </c>
      <c r="CA7" s="24">
        <v>56.93</v>
      </c>
      <c r="CB7" s="24">
        <v>669.15</v>
      </c>
      <c r="CC7" s="24">
        <v>766.34</v>
      </c>
      <c r="CD7" s="24">
        <v>727.33</v>
      </c>
      <c r="CE7" s="24">
        <v>537.08000000000004</v>
      </c>
      <c r="CF7" s="24">
        <v>660.56</v>
      </c>
      <c r="CG7" s="24">
        <v>273.52</v>
      </c>
      <c r="CH7" s="24">
        <v>274.99</v>
      </c>
      <c r="CI7" s="24">
        <v>282.08999999999997</v>
      </c>
      <c r="CJ7" s="24">
        <v>303.27999999999997</v>
      </c>
      <c r="CK7" s="24">
        <v>301.86</v>
      </c>
      <c r="CL7" s="24">
        <v>271.14999999999998</v>
      </c>
      <c r="CM7" s="24">
        <v>28.27</v>
      </c>
      <c r="CN7" s="24">
        <v>27.67</v>
      </c>
      <c r="CO7" s="24">
        <v>25.96</v>
      </c>
      <c r="CP7" s="24">
        <v>25.88</v>
      </c>
      <c r="CQ7" s="24">
        <v>26.47</v>
      </c>
      <c r="CR7" s="24">
        <v>50.14</v>
      </c>
      <c r="CS7" s="24">
        <v>54.83</v>
      </c>
      <c r="CT7" s="24">
        <v>66.53</v>
      </c>
      <c r="CU7" s="24">
        <v>52.35</v>
      </c>
      <c r="CV7" s="24">
        <v>46.25</v>
      </c>
      <c r="CW7" s="24">
        <v>49.87</v>
      </c>
      <c r="CX7" s="24">
        <v>49.95</v>
      </c>
      <c r="CY7" s="24">
        <v>51.24</v>
      </c>
      <c r="CZ7" s="24">
        <v>51.71</v>
      </c>
      <c r="DA7" s="24">
        <v>52.99</v>
      </c>
      <c r="DB7" s="24">
        <v>53.7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2025-02-21T01:15:13Z</cp:lastPrinted>
  <dcterms:created xsi:type="dcterms:W3CDTF">2025-01-24T07:33:54Z</dcterms:created>
  <dcterms:modified xsi:type="dcterms:W3CDTF">2025-02-27T07:02:21Z</dcterms:modified>
  <cp:category/>
</cp:coreProperties>
</file>