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801C3A12-6673-4845-9BB7-11C357D1C99E}" xr6:coauthVersionLast="47" xr6:coauthVersionMax="47" xr10:uidLastSave="{00000000-0000-0000-0000-000000000000}"/>
  <workbookProtection workbookAlgorithmName="SHA-512" workbookHashValue="7Dpjoo5g0FUUQWAEXity4dEAOc308l4W4c6rIWlO3vPSQLaVSUMQFI1jv+dfWzZPZsrmZKlKeLgFYvmKSHkZpw==" workbookSaltValue="8MaYuqA3zhRd5OBIZ8ivHg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E86" i="4"/>
  <c r="BB10" i="4"/>
  <c r="AT10" i="4"/>
  <c r="AL10" i="4"/>
  <c r="P10" i="4"/>
  <c r="B10" i="4"/>
  <c r="AL8" i="4"/>
  <c r="P8" i="4"/>
  <c r="B6" i="4"/>
</calcChain>
</file>

<file path=xl/sharedStrings.xml><?xml version="1.0" encoding="utf-8"?>
<sst xmlns="http://schemas.openxmlformats.org/spreadsheetml/2006/main" count="236" uniqueCount="121">
  <si>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</si>
  <si>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</si>
  <si>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</si>
  <si>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</si>
  <si>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</si>
  <si>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</si>
  <si>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</si>
  <si>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</si>
  <si>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</si>
  <si>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</si>
  <si>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</si>
  <si>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</si>
  <si>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</si>
  <si>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</si>
  <si>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</si>
  <si>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</si>
  <si>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</si>
  <si>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</si>
  <si>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</si>
  <si>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</si>
  <si>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</si>
  <si>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</si>
  <si>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</si>
  <si>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</si>
  <si>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</si>
  <si>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</si>
  <si>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</si>
  <si>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</si>
  <si>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</si>
  <si>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</si>
  <si>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</si>
  <si>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</si>
  <si>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</si>
  <si>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</si>
  <si>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</si>
  <si>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</si>
  <si>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</si>
  <si>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</si>
  <si>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</si>
  <si>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</si>
  <si>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</si>
  <si>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</si>
  <si>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</si>
  <si>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</si>
  <si>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</si>
  <si>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</si>
  <si>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</si>
  <si>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</si>
  <si>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</si>
  <si>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</si>
  <si>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</si>
  <si>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</si>
  <si>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</si>
  <si>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</si>
  <si>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</si>
  <si>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</si>
  <si>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</si>
  <si>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</si>
  <si>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</si>
  <si>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</si>
  <si>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</si>
  <si>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</si>
  <si>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</si>
  <si>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</si>
  <si>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</si>
  <si>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</si>
  <si>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</si>
  <si>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</si>
  <si>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</si>
  <si>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</si>
  <si>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</si>
  <si>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</si>
  <si>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</si>
  <si>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</si>
  <si>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</si>
  <si>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</si>
  <si>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</si>
  <si>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</si>
  <si>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</si>
  <si>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</si>
  <si>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</si>
  <si>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</si>
  <si>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</si>
  <si>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</si>
  <si>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</si>
  <si>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</si>
  <si>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</si>
  <si>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</si>
  <si>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</si>
  <si>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</si>
  <si>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</si>
  <si>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</si>
  <si>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</si>
  <si>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</si>
  <si>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</si>
  <si>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</si>
  <si>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</si>
  <si>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</si>
  <si>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</si>
  <si>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</si>
  <si>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</si>
  <si>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</si>
  <si>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</si>
  <si>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</si>
  <si>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</si>
  <si>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</si>
  <si>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</si>
  <si>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</si>
  <si>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</si>
  <si>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</si>
  <si>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</si>
  <si>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</si>
  <si>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</si>
  <si>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</si>
  <si>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</si>
  <si>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</si>
  <si>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</si>
  <si>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</si>
  <si>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①打切り決算に伴い比較は困難だが、今後も効率的な運営に努め100％以上の比率になるよう努める。
④建設工事が完了している。しかし施設は経年劣化が進み、今後更新の方向性を早期に決める必要がある。
⑤打切り決算に伴い比較は困難だが、更なる経費削減に努める。
⑥打切り決算に伴い比較は困難だが、更に接続率を向上し有収水量の増加を図る必要がある。
⑦ほぼ横這い状態が続いているが、徐々に減少傾向にある。人口減少による空き家増加等が背景としてあると思われる。
⑧平均値よりも高い水準であるが、100％達成を視野に未接続世帯に対し積極的な接続推進に努める。</t>
    <rPh sb="1" eb="3">
      <t>ウチキ</t>
    </rPh>
    <rPh sb="4" eb="6">
      <t>ケッサン</t>
    </rPh>
    <rPh sb="7" eb="8">
      <t>トモナ</t>
    </rPh>
    <rPh sb="9" eb="11">
      <t>ヒカク</t>
    </rPh>
    <rPh sb="12" eb="14">
      <t>コンナン</t>
    </rPh>
    <rPh sb="80" eb="83">
      <t>ホウコウセイ</t>
    </rPh>
    <rPh sb="84" eb="86">
      <t>ソウキ</t>
    </rPh>
    <rPh sb="87" eb="88">
      <t>キ</t>
    </rPh>
    <rPh sb="90" eb="92">
      <t>ヒツヨウ</t>
    </rPh>
    <phoneticPr fontId="4"/>
  </si>
  <si>
    <t>管渠改善率について、年間500ｍ程度の管渠点検を実施し、破損箇所の部分的な修繕を実施している、大規模な破損箇所は確認されていないため、管渠全体の更新には至っていない。
ただし、マンホールポンプ場等故障の発生がでている。</t>
    <phoneticPr fontId="4"/>
  </si>
  <si>
    <t xml:space="preserve">　現在の人口減少傾向に伴い、今後の料金収入は横這いか右肩下がりになると予測されるため、より一層の経費削減が必要となってくる。
　そもそも施設規模と利用者数がマッチしていない。今後の運営方針について早急に経営戦略を作成し、基盤の強化を図る。
</t>
    <rPh sb="68" eb="70">
      <t>シセツ</t>
    </rPh>
    <rPh sb="70" eb="72">
      <t>キボ</t>
    </rPh>
    <rPh sb="73" eb="75">
      <t>リヨウ</t>
    </rPh>
    <rPh sb="75" eb="76">
      <t>シャ</t>
    </rPh>
    <rPh sb="76" eb="77">
      <t>スウ</t>
    </rPh>
    <rPh sb="87" eb="89">
      <t>コンゴ</t>
    </rPh>
    <rPh sb="90" eb="92">
      <t>ウンエイ</t>
    </rPh>
    <rPh sb="92" eb="94">
      <t>ホウシン</t>
    </rPh>
    <rPh sb="98" eb="100">
      <t>ソウキュウ</t>
    </rPh>
    <rPh sb="101" eb="103">
      <t>ケイエイ</t>
    </rPh>
    <rPh sb="103" eb="105">
      <t>センリャク</t>
    </rPh>
    <rPh sb="106" eb="108">
      <t>サクセイ</t>
    </rPh>
    <rPh sb="110" eb="112">
      <t>キバン</t>
    </rPh>
    <rPh sb="113" eb="115">
      <t>キョウカ</t>
    </rPh>
    <rPh sb="116" eb="11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</si>
</sst>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0-4A4F-8995-327EB6A4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70-4A4F-8995-327EB6A4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61.48</c:v>
                </c:pt>
                <c:pt idx="1">
                  <c:v>60.47</c:v>
                </c:pt>
                <c:pt idx="2">
                  <c:v>60.11</c:v>
                </c:pt>
                <c:pt idx="3">
                  <c:v>57.89</c:v>
                </c:pt>
                <c:pt idx="4">
                  <c:v>56.53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C-4B95-87A7-64FEADA3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C-4B95-87A7-64FEADA3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95.79</c:v>
                </c:pt>
                <c:pt idx="1">
                  <c:v>95.71</c:v>
                </c:pt>
                <c:pt idx="2">
                  <c:v>95.74</c:v>
                </c:pt>
                <c:pt idx="3">
                  <c:v>96.04</c:v>
                </c:pt>
                <c:pt idx="4">
                  <c:v>96.44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3-4706-A5C4-B065C013E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3-4706-A5C4-B065C013E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101.41</c:v>
                </c:pt>
                <c:pt idx="1">
                  <c:v>103.99</c:v>
                </c:pt>
                <c:pt idx="2">
                  <c:v>96.3</c:v>
                </c:pt>
                <c:pt idx="3">
                  <c:v>100.15</c:v>
                </c:pt>
                <c:pt idx="4">
                  <c:v>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2-449D-91F4-D1E3BE31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2-449D-91F4-D1E3BE31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C-4118-88FB-111E38AAA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C-4118-88FB-111E38AAA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EAD-B608-850F32F75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F-4EAD-B608-850F32F75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B-4027-88E0-1512C938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B-4027-88E0-1512C938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F-4F33-B29E-A03A98B82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F-4F33-B29E-A03A98B82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810.56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5-4B7C-8C09-7B4BA07F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5-4B7C-8C09-7B4BA07F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97.01</c:v>
                </c:pt>
                <c:pt idx="1">
                  <c:v>98.79</c:v>
                </c:pt>
                <c:pt idx="2">
                  <c:v>78.52</c:v>
                </c:pt>
                <c:pt idx="3">
                  <c:v>79.89</c:v>
                </c:pt>
                <c:pt idx="4">
                  <c:v>71.87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5-4F0B-89FC-4901B2C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5-4F0B-89FC-4901B2C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182.29</c:v>
                </c:pt>
                <c:pt idx="1">
                  <c:v>178.95</c:v>
                </c:pt>
                <c:pt idx="2">
                  <c:v>229.78</c:v>
                </c:pt>
                <c:pt idx="3">
                  <c:v>223.81</c:v>
                </c:pt>
                <c:pt idx="4">
                  <c:v>218.74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D-41FD-B9CB-DA19143E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D-41FD-B9CB-DA19143E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嬬恋村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9117</v>
      </c>
      <c r="AM8" s="41"/>
      <c r="AN8" s="41"/>
      <c r="AO8" s="41"/>
      <c r="AP8" s="41"/>
      <c r="AQ8" s="41"/>
      <c r="AR8" s="41"/>
      <c r="AS8" s="41"/>
      <c r="AT8" s="34">
        <f>データ!T6</f>
        <v>337.58</v>
      </c>
      <c r="AU8" s="34"/>
      <c r="AV8" s="34"/>
      <c r="AW8" s="34"/>
      <c r="AX8" s="34"/>
      <c r="AY8" s="34"/>
      <c r="AZ8" s="34"/>
      <c r="BA8" s="34"/>
      <c r="BB8" s="34">
        <f>データ!U6</f>
        <v>27.01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26.23</v>
      </c>
      <c r="Q10" s="34"/>
      <c r="R10" s="34"/>
      <c r="S10" s="34"/>
      <c r="T10" s="34"/>
      <c r="U10" s="34"/>
      <c r="V10" s="34"/>
      <c r="W10" s="34">
        <f>データ!Q6</f>
        <v>85.57</v>
      </c>
      <c r="X10" s="34"/>
      <c r="Y10" s="34"/>
      <c r="Z10" s="34"/>
      <c r="AA10" s="34"/>
      <c r="AB10" s="34"/>
      <c r="AC10" s="34"/>
      <c r="AD10" s="41">
        <f>データ!R6</f>
        <v>4403</v>
      </c>
      <c r="AE10" s="41"/>
      <c r="AF10" s="41"/>
      <c r="AG10" s="41"/>
      <c r="AH10" s="41"/>
      <c r="AI10" s="41"/>
      <c r="AJ10" s="41"/>
      <c r="AK10" s="2"/>
      <c r="AL10" s="41">
        <f>データ!V6</f>
        <v>2388</v>
      </c>
      <c r="AM10" s="41"/>
      <c r="AN10" s="41"/>
      <c r="AO10" s="41"/>
      <c r="AP10" s="41"/>
      <c r="AQ10" s="41"/>
      <c r="AR10" s="41"/>
      <c r="AS10" s="41"/>
      <c r="AT10" s="34">
        <f>データ!W6</f>
        <v>1.39</v>
      </c>
      <c r="AU10" s="34"/>
      <c r="AV10" s="34"/>
      <c r="AW10" s="34"/>
      <c r="AX10" s="34"/>
      <c r="AY10" s="34"/>
      <c r="AZ10" s="34"/>
      <c r="BA10" s="34"/>
      <c r="BB10" s="34">
        <f>データ!X6</f>
        <v>1717.99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118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119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120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45</v>
      </c>
      <c r="O86" s="12" t="str">
        <f>データ!EO6</f>
        <v>【0.02】</v>
      </c>
    </row>
  </sheetData>
  <sheetProtection algorithmName="SHA-512" hashValue="IqBfbw9KWFvwqInmzgGmjBnftE/xMZgJEfBKyspxwuhlscNfxFryO3KPpDV4WFkP84ql177cVlIPVCx/vrX5ZQ==" saltValue="KBH9gVwjwGItwbP+sE3WL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2023</v>
      </c>
      <c r="C6" s="19">
        <f t="shared" ref="C6:X6" si="3">C7</f>
        <v>104256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群馬県　嬬恋村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26.23</v>
      </c>
      <c r="Q6" s="20">
        <f t="shared" si="3"/>
        <v>85.57</v>
      </c>
      <c r="R6" s="20">
        <f t="shared" si="3"/>
        <v>4403</v>
      </c>
      <c r="S6" s="20">
        <f t="shared" si="3"/>
        <v>9117</v>
      </c>
      <c r="T6" s="20">
        <f t="shared" si="3"/>
        <v>337.58</v>
      </c>
      <c r="U6" s="20">
        <f t="shared" si="3"/>
        <v>27.01</v>
      </c>
      <c r="V6" s="20">
        <f t="shared" si="3"/>
        <v>2388</v>
      </c>
      <c r="W6" s="20">
        <f t="shared" si="3"/>
        <v>1.39</v>
      </c>
      <c r="X6" s="20">
        <f t="shared" si="3"/>
        <v>1717.99</v>
      </c>
      <c r="Y6" s="21">
        <f>IF(Y7="",NA(),Y7)</f>
        <v>101.41</v>
      </c>
      <c r="Z6" s="21">
        <f t="shared" ref="Z6:AH6" si="4">IF(Z7="",NA(),Z7)</f>
        <v>103.99</v>
      </c>
      <c r="AA6" s="21">
        <f t="shared" si="4"/>
        <v>96.3</v>
      </c>
      <c r="AB6" s="21">
        <f t="shared" si="4"/>
        <v>100.15</v>
      </c>
      <c r="AC6" s="21">
        <f t="shared" si="4"/>
        <v>88.5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810.56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97.01</v>
      </c>
      <c r="BR6" s="21">
        <f t="shared" ref="BR6:BZ6" si="8">IF(BR7="",NA(),BR7)</f>
        <v>98.79</v>
      </c>
      <c r="BS6" s="21">
        <f t="shared" si="8"/>
        <v>78.52</v>
      </c>
      <c r="BT6" s="21">
        <f t="shared" si="8"/>
        <v>79.89</v>
      </c>
      <c r="BU6" s="21">
        <f t="shared" si="8"/>
        <v>71.87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182.29</v>
      </c>
      <c r="CC6" s="21">
        <f t="shared" ref="CC6:CK6" si="9">IF(CC7="",NA(),CC7)</f>
        <v>178.95</v>
      </c>
      <c r="CD6" s="21">
        <f t="shared" si="9"/>
        <v>229.78</v>
      </c>
      <c r="CE6" s="21">
        <f t="shared" si="9"/>
        <v>223.81</v>
      </c>
      <c r="CF6" s="21">
        <f t="shared" si="9"/>
        <v>218.74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61.48</v>
      </c>
      <c r="CN6" s="21">
        <f t="shared" ref="CN6:CV6" si="10">IF(CN7="",NA(),CN7)</f>
        <v>60.47</v>
      </c>
      <c r="CO6" s="21">
        <f t="shared" si="10"/>
        <v>60.11</v>
      </c>
      <c r="CP6" s="21">
        <f t="shared" si="10"/>
        <v>57.89</v>
      </c>
      <c r="CQ6" s="21">
        <f t="shared" si="10"/>
        <v>56.53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95.79</v>
      </c>
      <c r="CY6" s="21">
        <f t="shared" ref="CY6:DG6" si="11">IF(CY7="",NA(),CY7)</f>
        <v>95.71</v>
      </c>
      <c r="CZ6" s="21">
        <f t="shared" si="11"/>
        <v>95.74</v>
      </c>
      <c r="DA6" s="21">
        <f t="shared" si="11"/>
        <v>96.04</v>
      </c>
      <c r="DB6" s="21">
        <f t="shared" si="11"/>
        <v>96.44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104256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26.23</v>
      </c>
      <c r="Q7" s="24">
        <v>85.57</v>
      </c>
      <c r="R7" s="24">
        <v>4403</v>
      </c>
      <c r="S7" s="24">
        <v>9117</v>
      </c>
      <c r="T7" s="24">
        <v>337.58</v>
      </c>
      <c r="U7" s="24">
        <v>27.01</v>
      </c>
      <c r="V7" s="24">
        <v>2388</v>
      </c>
      <c r="W7" s="24">
        <v>1.39</v>
      </c>
      <c r="X7" s="24">
        <v>1717.99</v>
      </c>
      <c r="Y7" s="24">
        <v>101.41</v>
      </c>
      <c r="Z7" s="24">
        <v>103.99</v>
      </c>
      <c r="AA7" s="24">
        <v>96.3</v>
      </c>
      <c r="AB7" s="24">
        <v>100.15</v>
      </c>
      <c r="AC7" s="24">
        <v>88.5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810.56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97.01</v>
      </c>
      <c r="BR7" s="24">
        <v>98.79</v>
      </c>
      <c r="BS7" s="24">
        <v>78.52</v>
      </c>
      <c r="BT7" s="24">
        <v>79.89</v>
      </c>
      <c r="BU7" s="24">
        <v>71.87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182.29</v>
      </c>
      <c r="CC7" s="24">
        <v>178.95</v>
      </c>
      <c r="CD7" s="24">
        <v>229.78</v>
      </c>
      <c r="CE7" s="24">
        <v>223.81</v>
      </c>
      <c r="CF7" s="24">
        <v>218.74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61.48</v>
      </c>
      <c r="CN7" s="24">
        <v>60.47</v>
      </c>
      <c r="CO7" s="24">
        <v>60.11</v>
      </c>
      <c r="CP7" s="24">
        <v>57.89</v>
      </c>
      <c r="CQ7" s="24">
        <v>56.53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95.79</v>
      </c>
      <c r="CY7" s="24">
        <v>95.71</v>
      </c>
      <c r="CZ7" s="24">
        <v>95.74</v>
      </c>
      <c r="DA7" s="24">
        <v>96.04</v>
      </c>
      <c r="DB7" s="24">
        <v>96.44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116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2025-02-06T09:27:49Z</cp:lastPrinted>
  <dcterms:created xsi:type="dcterms:W3CDTF">2025-01-24T07:33:55Z</dcterms:created>
  <dcterms:modified xsi:type="dcterms:W3CDTF">2025-02-27T07:05:34Z</dcterms:modified>
  <cp:category/>
</cp:coreProperties>
</file>