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E410866A-7E3A-4B14-B63E-2BED59F7EA7A}" xr6:coauthVersionLast="47" xr6:coauthVersionMax="47" xr10:uidLastSave="{00000000-0000-0000-0000-000000000000}"/>
  <workbookProtection workbookAlgorithmName="SHA-512" workbookHashValue="1wXX9ffpk0QsgFx1/mnitBHgu54NTrgx5cmKRPcKEEQPqKJI9WYr0dUfi5CX6+EbzqOXKGn7sjkbHUDfKvIH1A==" workbookSaltValue="p0pncTAJVyQe0t6wde7zjA=="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AT10" i="4"/>
  <c r="AL10" i="4"/>
  <c r="AD10" i="4"/>
  <c r="I10"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<sst xmlns="http://schemas.openxmlformats.org/spreadsheetml/2006/main" count="236" uniqueCount="121">
  <si>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</si>
  <si>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</si>
  <si>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</si>
  <si>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</si>
  <si>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</si>
  <si>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</si>
  <si>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</si>
  <si>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</si>
  <si>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</si>
  <si>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</si>
  <si>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</si>
  <si>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</si>
  <si>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</si>
  <si>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</si>
  <si>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</si>
  <si>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</si>
  <si>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</si>
  <si>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</si>
  <si>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</si>
  <si>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</si>
  <si>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</si>
  <si>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</si>
  <si>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</si>
  <si>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</si>
  <si>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</si>
  <si>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</si>
  <si>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</si>
  <si>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</si>
  <si>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</si>
  <si>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</si>
  <si>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</si>
  <si>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</si>
  <si>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</si>
  <si>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</si>
  <si>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</si>
  <si>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</si>
  <si>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</si>
  <si>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</si>
  <si>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</si>
  <si>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</si>
  <si>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</si>
  <si>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</si>
  <si>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</si>
  <si>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</si>
  <si>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</si>
  <si>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</si>
  <si>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</si>
  <si>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</si>
  <si>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</si>
  <si>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</si>
  <si>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</si>
  <si>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</si>
  <si>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</si>
  <si>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</si>
  <si>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</si>
  <si>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</si>
  <si>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</si>
  <si>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</si>
  <si>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</si>
  <si>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</si>
  <si>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</si>
  <si>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</si>
  <si>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</si>
  <si>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</si>
  <si>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</si>
  <si>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</si>
  <si>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</si>
  <si>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</si>
  <si>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</si>
  <si>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</si>
  <si>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</si>
  <si>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</si>
  <si>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</si>
  <si>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</si>
  <si>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</si>
  <si>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</si>
  <si>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</si>
  <si>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</si>
  <si>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</si>
  <si>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</si>
  <si>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</si>
  <si>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</si>
  <si>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</si>
  <si>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</si>
  <si>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</si>
  <si>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</si>
  <si>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</si>
  <si>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</si>
  <si>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</si>
  <si>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</si>
  <si>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</si>
  <si>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</si>
  <si>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</si>
  <si>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</si>
  <si>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</si>
  <si>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</si>
  <si>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</si>
  <si>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</si>
  <si>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</si>
  <si>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</si>
  <si>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</si>
  <si>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</si>
  <si>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</si>
  <si>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</si>
  <si>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</si>
  <si>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</si>
  <si>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</si>
  <si>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</si>
  <si>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</si>
  <si>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</si>
  <si>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</si>
  <si>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</si>
  <si>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</si>
  <si>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</si>
  <si>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</si>
  <si>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</si>
  <si>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</si>
  <si>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</si>
  <si>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①収益的収支比率・・・単年度赤字となっており、一般会計繰入金に頼った経営となっているため、料金改定を見据えながら費用の削減と収益の確保に努める必要がある。
②累積欠損金比率・・・該当数値なし
③流動比率・・・該当数値なし
④企業債残高対事業規模比率・・・前年度と同様０であるが、一般会計の繰出金に頼り過ぎず、営業収益を少しでも上げられるようにすることが必要である。
⑤経費回収率・・・少子高齢化により人口が減少していることから適正な料金設定による収入の確保が必要である。
⑥汚水処理原価・・・全国平均を目標に費用効果の高い処理コストの抑制等に努める必要がある。
⑦施設利用率・・・類似団体平均値より低い数値となっている。人口が減少していることから施設規模の見直しや統廃合を含めた改善の必要がある。
⑧水洗化率・・・上昇傾向ではあるが、人口減少に伴う数値の上昇も考えられるため、引き続き水洗化の推進に努める必要がある。</t>
    <rPh sb="1" eb="4">
      <t>シュウエキテキ</t>
    </rPh>
    <rPh sb="4" eb="6">
      <t>シュウシ</t>
    </rPh>
    <rPh sb="6" eb="8">
      <t>ヒリツ</t>
    </rPh>
    <rPh sb="11" eb="14">
      <t>タンネンド</t>
    </rPh>
    <rPh sb="14" eb="16">
      <t>アカジ</t>
    </rPh>
    <rPh sb="23" eb="27">
      <t>イッパンカイケイ</t>
    </rPh>
    <rPh sb="27" eb="30">
      <t>クリイレキン</t>
    </rPh>
    <rPh sb="31" eb="32">
      <t>タヨ</t>
    </rPh>
    <rPh sb="34" eb="36">
      <t>ケイエイ</t>
    </rPh>
    <rPh sb="45" eb="47">
      <t>リョウキン</t>
    </rPh>
    <rPh sb="47" eb="49">
      <t>カイテイ</t>
    </rPh>
    <rPh sb="50" eb="52">
      <t>ミス</t>
    </rPh>
    <rPh sb="56" eb="58">
      <t>ヒヨウ</t>
    </rPh>
    <rPh sb="59" eb="61">
      <t>サクゲン</t>
    </rPh>
    <rPh sb="62" eb="64">
      <t>シュウエキ</t>
    </rPh>
    <rPh sb="65" eb="67">
      <t>カクホ</t>
    </rPh>
    <rPh sb="68" eb="69">
      <t>ツト</t>
    </rPh>
    <rPh sb="71" eb="73">
      <t>ヒツヨウ</t>
    </rPh>
    <rPh sb="79" eb="81">
      <t>ルイセキ</t>
    </rPh>
    <rPh sb="81" eb="83">
      <t>ケッソン</t>
    </rPh>
    <rPh sb="83" eb="84">
      <t>キン</t>
    </rPh>
    <rPh sb="84" eb="86">
      <t>ヒリツ</t>
    </rPh>
    <rPh sb="89" eb="91">
      <t>ガイトウ</t>
    </rPh>
    <rPh sb="91" eb="93">
      <t>スウチ</t>
    </rPh>
    <rPh sb="97" eb="99">
      <t>リュウドウ</t>
    </rPh>
    <rPh sb="99" eb="101">
      <t>ヒリツ</t>
    </rPh>
    <rPh sb="104" eb="106">
      <t>ガイトウ</t>
    </rPh>
    <rPh sb="106" eb="108">
      <t>スウチ</t>
    </rPh>
    <rPh sb="112" eb="115">
      <t>キギョウサイ</t>
    </rPh>
    <rPh sb="115" eb="117">
      <t>ザンダカ</t>
    </rPh>
    <rPh sb="117" eb="118">
      <t>タイ</t>
    </rPh>
    <rPh sb="118" eb="120">
      <t>ジギョウ</t>
    </rPh>
    <rPh sb="120" eb="122">
      <t>キボ</t>
    </rPh>
    <rPh sb="122" eb="124">
      <t>ヒリツ</t>
    </rPh>
    <rPh sb="127" eb="130">
      <t>ゼンネンド</t>
    </rPh>
    <rPh sb="131" eb="133">
      <t>ドウヨウ</t>
    </rPh>
    <rPh sb="139" eb="141">
      <t>イッパン</t>
    </rPh>
    <rPh sb="141" eb="143">
      <t>カイケイ</t>
    </rPh>
    <rPh sb="144" eb="145">
      <t>ク</t>
    </rPh>
    <rPh sb="145" eb="146">
      <t>ダ</t>
    </rPh>
    <rPh sb="146" eb="147">
      <t>キン</t>
    </rPh>
    <rPh sb="148" eb="149">
      <t>タヨ</t>
    </rPh>
    <rPh sb="150" eb="151">
      <t>ス</t>
    </rPh>
    <rPh sb="154" eb="156">
      <t>エイギョウ</t>
    </rPh>
    <rPh sb="156" eb="158">
      <t>シュウエキ</t>
    </rPh>
    <rPh sb="159" eb="160">
      <t>スコ</t>
    </rPh>
    <rPh sb="163" eb="164">
      <t>ア</t>
    </rPh>
    <rPh sb="176" eb="178">
      <t>ヒツヨウ</t>
    </rPh>
    <rPh sb="184" eb="186">
      <t>ケイヒ</t>
    </rPh>
    <rPh sb="186" eb="188">
      <t>カイシュウ</t>
    </rPh>
    <rPh sb="188" eb="189">
      <t>リツ</t>
    </rPh>
    <rPh sb="192" eb="194">
      <t>ショウシ</t>
    </rPh>
    <rPh sb="194" eb="197">
      <t>コウレイカ</t>
    </rPh>
    <rPh sb="200" eb="202">
      <t>ジンコウ</t>
    </rPh>
    <rPh sb="203" eb="205">
      <t>ゲンショウ</t>
    </rPh>
    <rPh sb="213" eb="215">
      <t>テキセイ</t>
    </rPh>
    <rPh sb="216" eb="218">
      <t>リョウキン</t>
    </rPh>
    <rPh sb="218" eb="220">
      <t>セッテイ</t>
    </rPh>
    <rPh sb="223" eb="225">
      <t>シュウニュウ</t>
    </rPh>
    <rPh sb="226" eb="228">
      <t>カクホ</t>
    </rPh>
    <rPh sb="229" eb="231">
      <t>ヒツヨウ</t>
    </rPh>
    <rPh sb="237" eb="239">
      <t>オスイ</t>
    </rPh>
    <rPh sb="239" eb="241">
      <t>ショリ</t>
    </rPh>
    <rPh sb="241" eb="243">
      <t>ゲンカ</t>
    </rPh>
    <rPh sb="246" eb="248">
      <t>ゼンコク</t>
    </rPh>
    <rPh sb="248" eb="250">
      <t>ヘイキン</t>
    </rPh>
    <rPh sb="251" eb="253">
      <t>モクヒョウ</t>
    </rPh>
    <rPh sb="254" eb="256">
      <t>ヒヨウ</t>
    </rPh>
    <rPh sb="256" eb="258">
      <t>コウカ</t>
    </rPh>
    <rPh sb="259" eb="260">
      <t>タカ</t>
    </rPh>
    <rPh sb="261" eb="263">
      <t>ショリ</t>
    </rPh>
    <rPh sb="267" eb="269">
      <t>ヨクセイ</t>
    </rPh>
    <rPh sb="269" eb="270">
      <t>トウ</t>
    </rPh>
    <rPh sb="271" eb="272">
      <t>ツト</t>
    </rPh>
    <rPh sb="274" eb="276">
      <t>ヒツヨウ</t>
    </rPh>
    <rPh sb="282" eb="284">
      <t>シセツ</t>
    </rPh>
    <rPh sb="284" eb="287">
      <t>リヨウリツ</t>
    </rPh>
    <rPh sb="290" eb="292">
      <t>ルイジ</t>
    </rPh>
    <rPh sb="292" eb="294">
      <t>ダンタイ</t>
    </rPh>
    <rPh sb="294" eb="297">
      <t>ヘイキンチ</t>
    </rPh>
    <rPh sb="299" eb="300">
      <t>ヒク</t>
    </rPh>
    <rPh sb="301" eb="303">
      <t>スウチ</t>
    </rPh>
    <rPh sb="310" eb="312">
      <t>ジンコウ</t>
    </rPh>
    <rPh sb="313" eb="315">
      <t>ゲンショウ</t>
    </rPh>
    <rPh sb="323" eb="325">
      <t>シセツ</t>
    </rPh>
    <rPh sb="325" eb="327">
      <t>キボ</t>
    </rPh>
    <rPh sb="328" eb="330">
      <t>ミナオ</t>
    </rPh>
    <rPh sb="332" eb="335">
      <t>トウハイゴウ</t>
    </rPh>
    <rPh sb="336" eb="337">
      <t>フク</t>
    </rPh>
    <rPh sb="339" eb="341">
      <t>カイゼン</t>
    </rPh>
    <rPh sb="342" eb="344">
      <t>ヒツヨウ</t>
    </rPh>
    <rPh sb="350" eb="353">
      <t>スイセンカ</t>
    </rPh>
    <rPh sb="353" eb="354">
      <t>リツ</t>
    </rPh>
    <rPh sb="357" eb="359">
      <t>ジョウショウ</t>
    </rPh>
    <rPh sb="359" eb="361">
      <t>ケイコウ</t>
    </rPh>
    <rPh sb="367" eb="369">
      <t>ジンコウ</t>
    </rPh>
    <rPh sb="369" eb="371">
      <t>ゲンショウ</t>
    </rPh>
    <rPh sb="372" eb="373">
      <t>トモナ</t>
    </rPh>
    <rPh sb="374" eb="376">
      <t>スウチ</t>
    </rPh>
    <rPh sb="377" eb="379">
      <t>ジョウショウ</t>
    </rPh>
    <rPh sb="380" eb="381">
      <t>カンガ</t>
    </rPh>
    <rPh sb="388" eb="389">
      <t>ヒ</t>
    </rPh>
    <rPh sb="390" eb="391">
      <t>ツヅ</t>
    </rPh>
    <rPh sb="392" eb="395">
      <t>スイセンカ</t>
    </rPh>
    <rPh sb="396" eb="398">
      <t>スイシン</t>
    </rPh>
    <rPh sb="399" eb="400">
      <t>ツト</t>
    </rPh>
    <rPh sb="402" eb="404">
      <t>ヒツヨウ</t>
    </rPh>
    <phoneticPr fontId="4"/>
  </si>
  <si>
    <t>①有形固定資産減価償却率・・・該当数値なし
②管渠老朽化率・・・該当数値なし
③管渠改善率・・・当該値は０であり、計画的な更新を検討する必要がある。</t>
    <rPh sb="1" eb="3">
      <t>ユウケイ</t>
    </rPh>
    <rPh sb="3" eb="7">
      <t>コテイシサン</t>
    </rPh>
    <rPh sb="7" eb="9">
      <t>ゲンカ</t>
    </rPh>
    <rPh sb="9" eb="12">
      <t>ショウキャクリツ</t>
    </rPh>
    <rPh sb="15" eb="17">
      <t>ガイトウ</t>
    </rPh>
    <rPh sb="17" eb="19">
      <t>スウチ</t>
    </rPh>
    <rPh sb="23" eb="25">
      <t>カンキョ</t>
    </rPh>
    <rPh sb="25" eb="28">
      <t>ロウキュウカ</t>
    </rPh>
    <rPh sb="28" eb="29">
      <t>リツ</t>
    </rPh>
    <rPh sb="32" eb="34">
      <t>ガイトウ</t>
    </rPh>
    <rPh sb="34" eb="36">
      <t>スウチ</t>
    </rPh>
    <rPh sb="40" eb="42">
      <t>カンキョ</t>
    </rPh>
    <rPh sb="42" eb="45">
      <t>カイゼンリツ</t>
    </rPh>
    <rPh sb="48" eb="50">
      <t>トウガイ</t>
    </rPh>
    <rPh sb="50" eb="51">
      <t>アタイ</t>
    </rPh>
    <rPh sb="57" eb="60">
      <t>ケイカクテキ</t>
    </rPh>
    <rPh sb="61" eb="63">
      <t>コウシン</t>
    </rPh>
    <rPh sb="64" eb="66">
      <t>ケントウ</t>
    </rPh>
    <rPh sb="68" eb="70">
      <t>ヒツヨウ</t>
    </rPh>
    <phoneticPr fontId="4"/>
  </si>
  <si>
    <t>「１．経営の健全性・効率性」は、設備の老朽化等に伴う更新等により、今後の総費用の増加が見込まれるため、多方面の数値に影響が出てくることが想定される。依然、一般会計からの繰入金に頼った厳しい経営となっており、施設の本格的な見直しも必要となってきている。水洗化率は上昇傾向にあるが、人口減少により使用水量も低下しており、更なる料金収入増加を目指し、つなぎ込み率の向上及び料金改定の検討が必要になってくる。
「２．老朽化の状況」は、施設の供用開始から10年以上が経過し、施設や管路の大規模な修繕が出てくることが考えられるので、将来を見据えた更新計画を検討し、経費の平準化を図れるようにする。</t>
    <rPh sb="3" eb="5">
      <t>ケイエイ</t>
    </rPh>
    <rPh sb="6" eb="9">
      <t>ケンゼンセイ</t>
    </rPh>
    <rPh sb="10" eb="13">
      <t>コウリツセイ</t>
    </rPh>
    <rPh sb="16" eb="18">
      <t>セツビ</t>
    </rPh>
    <rPh sb="19" eb="22">
      <t>ロウキュウカ</t>
    </rPh>
    <rPh sb="22" eb="23">
      <t>トウ</t>
    </rPh>
    <rPh sb="24" eb="25">
      <t>トモナ</t>
    </rPh>
    <rPh sb="26" eb="28">
      <t>コウシン</t>
    </rPh>
    <rPh sb="28" eb="29">
      <t>トウ</t>
    </rPh>
    <rPh sb="33" eb="35">
      <t>コンゴ</t>
    </rPh>
    <rPh sb="36" eb="39">
      <t>ソウヒヨウ</t>
    </rPh>
    <rPh sb="40" eb="42">
      <t>ゾウカ</t>
    </rPh>
    <rPh sb="43" eb="45">
      <t>ミコ</t>
    </rPh>
    <rPh sb="51" eb="54">
      <t>タホウメン</t>
    </rPh>
    <rPh sb="55" eb="57">
      <t>スウチ</t>
    </rPh>
    <rPh sb="58" eb="60">
      <t>エイキョウ</t>
    </rPh>
    <rPh sb="61" eb="62">
      <t>デ</t>
    </rPh>
    <rPh sb="68" eb="70">
      <t>ソウテイ</t>
    </rPh>
    <rPh sb="74" eb="76">
      <t>イゼン</t>
    </rPh>
    <rPh sb="77" eb="81">
      <t>イッパンカイケイ</t>
    </rPh>
    <rPh sb="84" eb="87">
      <t>クリイレキン</t>
    </rPh>
    <rPh sb="88" eb="89">
      <t>タヨ</t>
    </rPh>
    <rPh sb="91" eb="92">
      <t>キビ</t>
    </rPh>
    <rPh sb="94" eb="96">
      <t>ケイエイ</t>
    </rPh>
    <rPh sb="103" eb="105">
      <t>シセツ</t>
    </rPh>
    <rPh sb="106" eb="109">
      <t>ホンカクテキ</t>
    </rPh>
    <rPh sb="110" eb="112">
      <t>ミナオ</t>
    </rPh>
    <rPh sb="114" eb="116">
      <t>ヒツヨウ</t>
    </rPh>
    <rPh sb="125" eb="128">
      <t>スイセンカ</t>
    </rPh>
    <rPh sb="128" eb="129">
      <t>リツ</t>
    </rPh>
    <rPh sb="130" eb="132">
      <t>ジョウショウ</t>
    </rPh>
    <rPh sb="132" eb="134">
      <t>ケイコウ</t>
    </rPh>
    <rPh sb="139" eb="141">
      <t>ジンコウ</t>
    </rPh>
    <rPh sb="141" eb="143">
      <t>ゲンショウ</t>
    </rPh>
    <rPh sb="146" eb="148">
      <t>シヨウ</t>
    </rPh>
    <rPh sb="148" eb="150">
      <t>スイリョウ</t>
    </rPh>
    <rPh sb="151" eb="153">
      <t>テイカ</t>
    </rPh>
    <rPh sb="158" eb="159">
      <t>サラ</t>
    </rPh>
    <rPh sb="161" eb="163">
      <t>リョウキン</t>
    </rPh>
    <rPh sb="163" eb="165">
      <t>シュウニュウ</t>
    </rPh>
    <rPh sb="165" eb="167">
      <t>ゾウカ</t>
    </rPh>
    <rPh sb="168" eb="170">
      <t>メザ</t>
    </rPh>
    <rPh sb="175" eb="176">
      <t>コ</t>
    </rPh>
    <rPh sb="177" eb="178">
      <t>リツ</t>
    </rPh>
    <rPh sb="179" eb="181">
      <t>コウジョウ</t>
    </rPh>
    <rPh sb="181" eb="182">
      <t>オヨ</t>
    </rPh>
    <rPh sb="183" eb="185">
      <t>リョウキン</t>
    </rPh>
    <rPh sb="185" eb="187">
      <t>カイテイ</t>
    </rPh>
    <rPh sb="188" eb="190">
      <t>ケントウ</t>
    </rPh>
    <rPh sb="191" eb="193">
      <t>ヒツヨウ</t>
    </rPh>
    <rPh sb="205" eb="208">
      <t>ロウキュウカ</t>
    </rPh>
    <rPh sb="209" eb="211">
      <t>ジョウキョウ</t>
    </rPh>
    <rPh sb="214" eb="216">
      <t>シセツ</t>
    </rPh>
    <rPh sb="217" eb="219">
      <t>キョウヨウ</t>
    </rPh>
    <rPh sb="219" eb="221">
      <t>カイシ</t>
    </rPh>
    <rPh sb="225" eb="226">
      <t>ネン</t>
    </rPh>
    <rPh sb="226" eb="228">
      <t>イジョウ</t>
    </rPh>
    <rPh sb="229" eb="231">
      <t>ケイカ</t>
    </rPh>
    <rPh sb="233" eb="235">
      <t>シセツ</t>
    </rPh>
    <rPh sb="236" eb="238">
      <t>カンロ</t>
    </rPh>
    <rPh sb="239" eb="242">
      <t>ダイキボ</t>
    </rPh>
    <rPh sb="243" eb="245">
      <t>シュウゼン</t>
    </rPh>
    <rPh sb="246" eb="247">
      <t>デ</t>
    </rPh>
    <rPh sb="253" eb="254">
      <t>カンガ</t>
    </rPh>
    <rPh sb="261" eb="263">
      <t>ショウライ</t>
    </rPh>
    <rPh sb="264" eb="266">
      <t>ミス</t>
    </rPh>
    <rPh sb="268" eb="270">
      <t>コウシン</t>
    </rPh>
    <rPh sb="270" eb="272">
      <t>ケイカク</t>
    </rPh>
    <rPh sb="273" eb="275">
      <t>ケントウ</t>
    </rPh>
    <rPh sb="277" eb="279">
      <t>ケイヒ</t>
    </rPh>
    <rPh sb="280" eb="283">
      <t>ヘイジュンカ</t>
    </rPh>
    <rPh sb="284" eb="28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</si>
</sst>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83-4979-946E-B094EFBD92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0.25</c:v>
                </c:pt>
                <c:pt idx="2">
                  <c:v>0.05</c:v>
                </c:pt>
                <c:pt idx="3">
                  <c:v>0.03</c:v>
                </c:pt>
                <c:pt idx="4">
                  <c:v>0.03</c:v>
                </c:pt>
              </c:numCache>
            </c:numRef>
          </c:val>
          <c:smooth val="0"/>
          <c:extLst>
            <c:ext xmlns:c16="http://schemas.microsoft.com/office/drawing/2014/chart" uri="{C3380CC4-5D6E-409C-BE32-E72D297353CC}">
              <c16:uniqueId val="{00000001-5C83-4979-946E-B094EFBD92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40.98</c:v>
                </c:pt>
                <c:pt idx="1">
                  <c:v>40.57</c:v>
                </c:pt>
                <c:pt idx="2">
                  <c:v>37.92</c:v>
                </c:pt>
                <c:pt idx="3">
                  <c:v>39.65</c:v>
                </c:pt>
                <c:pt idx="4">
                  <c:v>39.25</c:v>
                </c:pt>
              </c:numCache>
            </c:numRef>
          </c:val>
          <c:extLst>
            <c:ext xmlns:c16="http://schemas.microsoft.com/office/drawing/2014/chart" uri="{C3380CC4-5D6E-409C-BE32-E72D297353CC}">
              <c16:uniqueId val="{00000000-CC6B-4AC9-A1E2-9E95C97B98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42.33</c:v>
                </c:pt>
                <c:pt idx="1">
                  <c:v>54.83</c:v>
                </c:pt>
                <c:pt idx="2">
                  <c:v>66.53</c:v>
                </c:pt>
                <c:pt idx="3">
                  <c:v>52.35</c:v>
                </c:pt>
                <c:pt idx="4">
                  <c:v>46.25</c:v>
                </c:pt>
              </c:numCache>
            </c:numRef>
          </c:val>
          <c:smooth val="0"/>
          <c:extLst>
            <c:ext xmlns:c16="http://schemas.microsoft.com/office/drawing/2014/chart" uri="{C3380CC4-5D6E-409C-BE32-E72D297353CC}">
              <c16:uniqueId val="{00000001-CC6B-4AC9-A1E2-9E95C97B98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76.260000000000005</c:v>
                </c:pt>
                <c:pt idx="1">
                  <c:v>78.760000000000005</c:v>
                </c:pt>
                <c:pt idx="2">
                  <c:v>79.48</c:v>
                </c:pt>
                <c:pt idx="3">
                  <c:v>79.540000000000006</c:v>
                </c:pt>
                <c:pt idx="4">
                  <c:v>80.540000000000006</c:v>
                </c:pt>
              </c:numCache>
            </c:numRef>
          </c:val>
          <c:extLst>
            <c:ext xmlns:c16="http://schemas.microsoft.com/office/drawing/2014/chart" uri="{C3380CC4-5D6E-409C-BE32-E72D297353CC}">
              <c16:uniqueId val="{00000000-7F4A-41DA-B5C9-2459057599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62.5</c:v>
                </c:pt>
                <c:pt idx="1">
                  <c:v>84.7</c:v>
                </c:pt>
                <c:pt idx="2">
                  <c:v>84.67</c:v>
                </c:pt>
                <c:pt idx="3">
                  <c:v>84.39</c:v>
                </c:pt>
                <c:pt idx="4">
                  <c:v>83.96</c:v>
                </c:pt>
              </c:numCache>
            </c:numRef>
          </c:val>
          <c:smooth val="0"/>
          <c:extLst>
            <c:ext xmlns:c16="http://schemas.microsoft.com/office/drawing/2014/chart" uri="{C3380CC4-5D6E-409C-BE32-E72D297353CC}">
              <c16:uniqueId val="{00000001-7F4A-41DA-B5C9-2459057599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98.96</c:v>
                </c:pt>
                <c:pt idx="1">
                  <c:v>103.39</c:v>
                </c:pt>
                <c:pt idx="2">
                  <c:v>98.59</c:v>
                </c:pt>
                <c:pt idx="3">
                  <c:v>98.38</c:v>
                </c:pt>
                <c:pt idx="4">
                  <c:v>90.98</c:v>
                </c:pt>
              </c:numCache>
            </c:numRef>
          </c:val>
          <c:extLst>
            <c:ext xmlns:c16="http://schemas.microsoft.com/office/drawing/2014/chart" uri="{C3380CC4-5D6E-409C-BE32-E72D297353CC}">
              <c16:uniqueId val="{00000000-CD22-4BC8-A1E3-C6D541D826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2-4BC8-A1E3-C6D541D826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71-4DDE-AD2B-D58C846126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71-4DDE-AD2B-D58C846126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49-4B77-A71E-77F56541AC6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49-4B77-A71E-77F56541AC6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59-47CC-A5E2-132F7351C4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59-47CC-A5E2-132F7351C4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9D-4811-9D4A-210785E951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9D-4811-9D4A-210785E951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8D-4CF2-9819-F9F4A84007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673.08</c:v>
                </c:pt>
                <c:pt idx="1">
                  <c:v>867.83</c:v>
                </c:pt>
                <c:pt idx="2">
                  <c:v>791.76</c:v>
                </c:pt>
                <c:pt idx="3">
                  <c:v>900.82</c:v>
                </c:pt>
                <c:pt idx="4">
                  <c:v>839.21</c:v>
                </c:pt>
              </c:numCache>
            </c:numRef>
          </c:val>
          <c:smooth val="0"/>
          <c:extLst>
            <c:ext xmlns:c16="http://schemas.microsoft.com/office/drawing/2014/chart" uri="{C3380CC4-5D6E-409C-BE32-E72D297353CC}">
              <c16:uniqueId val="{00000001-178D-4CF2-9819-F9F4A84007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47.63</c:v>
                </c:pt>
                <c:pt idx="1">
                  <c:v>41.22</c:v>
                </c:pt>
                <c:pt idx="2">
                  <c:v>37.76</c:v>
                </c:pt>
                <c:pt idx="3">
                  <c:v>39.49</c:v>
                </c:pt>
                <c:pt idx="4">
                  <c:v>39.869999999999997</c:v>
                </c:pt>
              </c:numCache>
            </c:numRef>
          </c:val>
          <c:extLst>
            <c:ext xmlns:c16="http://schemas.microsoft.com/office/drawing/2014/chart" uri="{C3380CC4-5D6E-409C-BE32-E72D297353CC}">
              <c16:uniqueId val="{00000000-D702-4BCF-8D51-C175E202AB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42.44</c:v>
                </c:pt>
                <c:pt idx="1">
                  <c:v>57.08</c:v>
                </c:pt>
                <c:pt idx="2">
                  <c:v>56.26</c:v>
                </c:pt>
                <c:pt idx="3">
                  <c:v>52.94</c:v>
                </c:pt>
                <c:pt idx="4">
                  <c:v>52.05</c:v>
                </c:pt>
              </c:numCache>
            </c:numRef>
          </c:val>
          <c:smooth val="0"/>
          <c:extLst>
            <c:ext xmlns:c16="http://schemas.microsoft.com/office/drawing/2014/chart" uri="{C3380CC4-5D6E-409C-BE32-E72D297353CC}">
              <c16:uniqueId val="{00000001-D702-4BCF-8D51-C175E202AB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265.10000000000002</c:v>
                </c:pt>
                <c:pt idx="1">
                  <c:v>331.06</c:v>
                </c:pt>
                <c:pt idx="2">
                  <c:v>364.87</c:v>
                </c:pt>
                <c:pt idx="3">
                  <c:v>351.74</c:v>
                </c:pt>
                <c:pt idx="4">
                  <c:v>285.20999999999998</c:v>
                </c:pt>
              </c:numCache>
            </c:numRef>
          </c:val>
          <c:extLst>
            <c:ext xmlns:c16="http://schemas.microsoft.com/office/drawing/2014/chart" uri="{C3380CC4-5D6E-409C-BE32-E72D297353CC}">
              <c16:uniqueId val="{00000000-AD26-4BEA-8EB3-240D1C99CFF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284.54000000000002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D26-4BEA-8EB3-240D1C99CFF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高山村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3268</v>
      </c>
      <c r="AM8" s="36"/>
      <c r="AN8" s="36"/>
      <c r="AO8" s="36"/>
      <c r="AP8" s="36"/>
      <c r="AQ8" s="36"/>
      <c r="AR8" s="36"/>
      <c r="AS8" s="36"/>
      <c r="AT8" s="37">
        <f>データ!T6</f>
        <v>64.180000000000007</v>
      </c>
      <c r="AU8" s="37"/>
      <c r="AV8" s="37"/>
      <c r="AW8" s="37"/>
      <c r="AX8" s="37"/>
      <c r="AY8" s="37"/>
      <c r="AZ8" s="37"/>
      <c r="BA8" s="37"/>
      <c r="BB8" s="37">
        <f>データ!U6</f>
        <v>50.92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50.86</v>
      </c>
      <c r="Q10" s="37"/>
      <c r="R10" s="37"/>
      <c r="S10" s="37"/>
      <c r="T10" s="37"/>
      <c r="U10" s="37"/>
      <c r="V10" s="37"/>
      <c r="W10" s="37">
        <f>データ!Q6</f>
        <v>91.82</v>
      </c>
      <c r="X10" s="37"/>
      <c r="Y10" s="37"/>
      <c r="Z10" s="37"/>
      <c r="AA10" s="37"/>
      <c r="AB10" s="37"/>
      <c r="AC10" s="37"/>
      <c r="AD10" s="36">
        <f>データ!R6</f>
        <v>2200</v>
      </c>
      <c r="AE10" s="36"/>
      <c r="AF10" s="36"/>
      <c r="AG10" s="36"/>
      <c r="AH10" s="36"/>
      <c r="AI10" s="36"/>
      <c r="AJ10" s="36"/>
      <c r="AK10" s="2"/>
      <c r="AL10" s="36">
        <f>データ!V6</f>
        <v>1655</v>
      </c>
      <c r="AM10" s="36"/>
      <c r="AN10" s="36"/>
      <c r="AO10" s="36"/>
      <c r="AP10" s="36"/>
      <c r="AQ10" s="36"/>
      <c r="AR10" s="36"/>
      <c r="AS10" s="36"/>
      <c r="AT10" s="37">
        <f>データ!W6</f>
        <v>1.98</v>
      </c>
      <c r="AU10" s="37"/>
      <c r="AV10" s="37"/>
      <c r="AW10" s="37"/>
      <c r="AX10" s="37"/>
      <c r="AY10" s="37"/>
      <c r="AZ10" s="37"/>
      <c r="BA10" s="37"/>
      <c r="BB10" s="37">
        <f>データ!X6</f>
        <v>835.86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BrSF1DQt1mwRtK6iDKgxiUbTSGIwFIEZJUq5kzOExnmCqd4hxXT6R4KPir30IbJmYpjBq/G3BELeL0d6P3Ivkw==" saltValue="ethyk2IEOzKvZakiHm8qq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104281</v>
      </c>
      <c r="D6" s="19">
        <f t="shared" si="3"/>
        <v>47</v>
      </c>
      <c r="E6" s="19">
        <f t="shared" si="3"/>
        <v>17</v>
      </c>
      <c r="F6" s="19">
        <f t="shared" si="3"/>
        <v>5</v>
      </c>
      <c r="G6" s="19">
        <f t="shared" si="3"/>
        <v>0</v>
      </c>
      <c r="H6" s="19" t="str">
        <f t="shared" si="3"/>
        <v>群馬県　高山村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50.86</v>
      </c>
      <c r="Q6" s="20">
        <f t="shared" si="3"/>
        <v>91.82</v>
      </c>
      <c r="R6" s="20">
        <f t="shared" si="3"/>
        <v>2200</v>
      </c>
      <c r="S6" s="20">
        <f t="shared" si="3"/>
        <v>3268</v>
      </c>
      <c r="T6" s="20">
        <f t="shared" si="3"/>
        <v>64.180000000000007</v>
      </c>
      <c r="U6" s="20">
        <f t="shared" si="3"/>
        <v>50.92</v>
      </c>
      <c r="V6" s="20">
        <f t="shared" si="3"/>
        <v>1655</v>
      </c>
      <c r="W6" s="20">
        <f t="shared" si="3"/>
        <v>1.98</v>
      </c>
      <c r="X6" s="20">
        <f t="shared" si="3"/>
        <v>835.86</v>
      </c>
      <c r="Y6" s="21">
        <f>IF(Y7="",NA(),Y7)</f>
        <v>98.96</v>
      </c>
      <c r="Z6" s="21">
        <f t="shared" ref="Z6:AH6" si="4">IF(Z7="",NA(),Z7)</f>
        <v>103.39</v>
      </c>
      <c r="AA6" s="21">
        <f t="shared" si="4"/>
        <v>98.59</v>
      </c>
      <c r="AB6" s="21">
        <f t="shared" si="4"/>
        <v>98.38</v>
      </c>
      <c r="AC6" s="21">
        <f t="shared" si="4"/>
        <v>90.98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673.08</v>
      </c>
      <c r="BL6" s="21">
        <f t="shared" si="7"/>
        <v>867.83</v>
      </c>
      <c r="BM6" s="21">
        <f t="shared" si="7"/>
        <v>791.76</v>
      </c>
      <c r="BN6" s="21">
        <f t="shared" si="7"/>
        <v>900.82</v>
      </c>
      <c r="BO6" s="21">
        <f t="shared" si="7"/>
        <v>839.21</v>
      </c>
      <c r="BP6" s="20" t="str">
        <f>IF(BP7="","",IF(BP7="-","【-】","【"&amp;SUBSTITUTE(TEXT(BP7,"#,##0.00"),"-","△")&amp;"】"))</f>
        <v>【785.10】</v>
      </c>
      <c r="BQ6" s="21">
        <f>IF(BQ7="",NA(),BQ7)</f>
        <v>47.63</v>
      </c>
      <c r="BR6" s="21">
        <f t="shared" ref="BR6:BZ6" si="8">IF(BR7="",NA(),BR7)</f>
        <v>41.22</v>
      </c>
      <c r="BS6" s="21">
        <f t="shared" si="8"/>
        <v>37.76</v>
      </c>
      <c r="BT6" s="21">
        <f t="shared" si="8"/>
        <v>39.49</v>
      </c>
      <c r="BU6" s="21">
        <f t="shared" si="8"/>
        <v>39.869999999999997</v>
      </c>
      <c r="BV6" s="21">
        <f t="shared" si="8"/>
        <v>42.44</v>
      </c>
      <c r="BW6" s="21">
        <f t="shared" si="8"/>
        <v>57.08</v>
      </c>
      <c r="BX6" s="21">
        <f t="shared" si="8"/>
        <v>56.26</v>
      </c>
      <c r="BY6" s="21">
        <f t="shared" si="8"/>
        <v>52.94</v>
      </c>
      <c r="BZ6" s="21">
        <f t="shared" si="8"/>
        <v>52.05</v>
      </c>
      <c r="CA6" s="20" t="str">
        <f>IF(CA7="","",IF(CA7="-","【-】","【"&amp;SUBSTITUTE(TEXT(CA7,"#,##0.00"),"-","△")&amp;"】"))</f>
        <v>【56.93】</v>
      </c>
      <c r="CB6" s="21">
        <f>IF(CB7="",NA(),CB7)</f>
        <v>265.10000000000002</v>
      </c>
      <c r="CC6" s="21">
        <f t="shared" ref="CC6:CK6" si="9">IF(CC7="",NA(),CC7)</f>
        <v>331.06</v>
      </c>
      <c r="CD6" s="21">
        <f t="shared" si="9"/>
        <v>364.87</v>
      </c>
      <c r="CE6" s="21">
        <f t="shared" si="9"/>
        <v>351.74</v>
      </c>
      <c r="CF6" s="21">
        <f t="shared" si="9"/>
        <v>285.20999999999998</v>
      </c>
      <c r="CG6" s="21">
        <f t="shared" si="9"/>
        <v>284.54000000000002</v>
      </c>
      <c r="CH6" s="21">
        <f t="shared" si="9"/>
        <v>274.99</v>
      </c>
      <c r="CI6" s="21">
        <f t="shared" si="9"/>
        <v>282.08999999999997</v>
      </c>
      <c r="CJ6" s="21">
        <f t="shared" si="9"/>
        <v>303.27999999999997</v>
      </c>
      <c r="CK6" s="21">
        <f t="shared" si="9"/>
        <v>301.86</v>
      </c>
      <c r="CL6" s="20" t="str">
        <f>IF(CL7="","",IF(CL7="-","【-】","【"&amp;SUBSTITUTE(TEXT(CL7,"#,##0.00"),"-","△")&amp;"】"))</f>
        <v>【271.15】</v>
      </c>
      <c r="CM6" s="21">
        <f>IF(CM7="",NA(),CM7)</f>
        <v>40.98</v>
      </c>
      <c r="CN6" s="21">
        <f t="shared" ref="CN6:CV6" si="10">IF(CN7="",NA(),CN7)</f>
        <v>40.57</v>
      </c>
      <c r="CO6" s="21">
        <f t="shared" si="10"/>
        <v>37.92</v>
      </c>
      <c r="CP6" s="21">
        <f t="shared" si="10"/>
        <v>39.65</v>
      </c>
      <c r="CQ6" s="21">
        <f t="shared" si="10"/>
        <v>39.25</v>
      </c>
      <c r="CR6" s="21">
        <f t="shared" si="10"/>
        <v>42.33</v>
      </c>
      <c r="CS6" s="21">
        <f t="shared" si="10"/>
        <v>54.83</v>
      </c>
      <c r="CT6" s="21">
        <f t="shared" si="10"/>
        <v>66.53</v>
      </c>
      <c r="CU6" s="21">
        <f t="shared" si="10"/>
        <v>52.35</v>
      </c>
      <c r="CV6" s="21">
        <f t="shared" si="10"/>
        <v>46.25</v>
      </c>
      <c r="CW6" s="20" t="str">
        <f>IF(CW7="","",IF(CW7="-","【-】","【"&amp;SUBSTITUTE(TEXT(CW7,"#,##0.00"),"-","△")&amp;"】"))</f>
        <v>【49.87】</v>
      </c>
      <c r="CX6" s="21">
        <f>IF(CX7="",NA(),CX7)</f>
        <v>76.260000000000005</v>
      </c>
      <c r="CY6" s="21">
        <f t="shared" ref="CY6:DG6" si="11">IF(CY7="",NA(),CY7)</f>
        <v>78.760000000000005</v>
      </c>
      <c r="CZ6" s="21">
        <f t="shared" si="11"/>
        <v>79.48</v>
      </c>
      <c r="DA6" s="21">
        <f t="shared" si="11"/>
        <v>79.540000000000006</v>
      </c>
      <c r="DB6" s="21">
        <f t="shared" si="11"/>
        <v>80.540000000000006</v>
      </c>
      <c r="DC6" s="21">
        <f t="shared" si="11"/>
        <v>62.5</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104281</v>
      </c>
      <c r="D7" s="23">
        <v>47</v>
      </c>
      <c r="E7" s="23">
        <v>17</v>
      </c>
      <c r="F7" s="23">
        <v>5</v>
      </c>
      <c r="G7" s="23">
        <v>0</v>
      </c>
      <c r="H7" s="23" t="s">
        <v>99</v>
      </c>
      <c r="I7" s="23" t="s">
        <v>100</v>
      </c>
      <c r="J7" s="23" t="s">
        <v>101</v>
      </c>
      <c r="K7" s="23" t="s">
        <v>102</v>
      </c>
      <c r="L7" s="23" t="s">
        <v>103</v>
      </c>
      <c r="M7" s="23" t="s">
        <v>104</v>
      </c>
      <c r="N7" s="24" t="s">
        <v>105</v>
      </c>
      <c r="O7" s="24" t="s">
        <v>106</v>
      </c>
      <c r="P7" s="24">
        <v>50.86</v>
      </c>
      <c r="Q7" s="24">
        <v>91.82</v>
      </c>
      <c r="R7" s="24">
        <v>2200</v>
      </c>
      <c r="S7" s="24">
        <v>3268</v>
      </c>
      <c r="T7" s="24">
        <v>64.180000000000007</v>
      </c>
      <c r="U7" s="24">
        <v>50.92</v>
      </c>
      <c r="V7" s="24">
        <v>1655</v>
      </c>
      <c r="W7" s="24">
        <v>1.98</v>
      </c>
      <c r="X7" s="24">
        <v>835.86</v>
      </c>
      <c r="Y7" s="24">
        <v>98.96</v>
      </c>
      <c r="Z7" s="24">
        <v>103.39</v>
      </c>
      <c r="AA7" s="24">
        <v>98.59</v>
      </c>
      <c r="AB7" s="24">
        <v>98.38</v>
      </c>
      <c r="AC7" s="24">
        <v>90.98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673.08</v>
      </c>
      <c r="BL7" s="24">
        <v>867.83</v>
      </c>
      <c r="BM7" s="24">
        <v>791.76</v>
      </c>
      <c r="BN7" s="24">
        <v>900.82</v>
      </c>
      <c r="BO7" s="24">
        <v>839.21</v>
      </c>
      <c r="BP7" s="24">
        <v>785.1</v>
      </c>
      <c r="BQ7" s="24">
        <v>47.63</v>
      </c>
      <c r="BR7" s="24">
        <v>41.22</v>
      </c>
      <c r="BS7" s="24">
        <v>37.76</v>
      </c>
      <c r="BT7" s="24">
        <v>39.49</v>
      </c>
      <c r="BU7" s="24">
        <v>39.869999999999997</v>
      </c>
      <c r="BV7" s="24">
        <v>42.44</v>
      </c>
      <c r="BW7" s="24">
        <v>57.08</v>
      </c>
      <c r="BX7" s="24">
        <v>56.26</v>
      </c>
      <c r="BY7" s="24">
        <v>52.94</v>
      </c>
      <c r="BZ7" s="24">
        <v>52.05</v>
      </c>
      <c r="CA7" s="24">
        <v>56.93</v>
      </c>
      <c r="CB7" s="24">
        <v>265.10000000000002</v>
      </c>
      <c r="CC7" s="24">
        <v>331.06</v>
      </c>
      <c r="CD7" s="24">
        <v>364.87</v>
      </c>
      <c r="CE7" s="24">
        <v>351.74</v>
      </c>
      <c r="CF7" s="24">
        <v>285.20999999999998</v>
      </c>
      <c r="CG7" s="24">
        <v>284.54000000000002</v>
      </c>
      <c r="CH7" s="24">
        <v>274.99</v>
      </c>
      <c r="CI7" s="24">
        <v>282.08999999999997</v>
      </c>
      <c r="CJ7" s="24">
        <v>303.27999999999997</v>
      </c>
      <c r="CK7" s="24">
        <v>301.86</v>
      </c>
      <c r="CL7" s="24">
        <v>271.14999999999998</v>
      </c>
      <c r="CM7" s="24">
        <v>40.98</v>
      </c>
      <c r="CN7" s="24">
        <v>40.57</v>
      </c>
      <c r="CO7" s="24">
        <v>37.92</v>
      </c>
      <c r="CP7" s="24">
        <v>39.65</v>
      </c>
      <c r="CQ7" s="24">
        <v>39.25</v>
      </c>
      <c r="CR7" s="24">
        <v>42.33</v>
      </c>
      <c r="CS7" s="24">
        <v>54.83</v>
      </c>
      <c r="CT7" s="24">
        <v>66.53</v>
      </c>
      <c r="CU7" s="24">
        <v>52.35</v>
      </c>
      <c r="CV7" s="24">
        <v>46.25</v>
      </c>
      <c r="CW7" s="24">
        <v>49.87</v>
      </c>
      <c r="CX7" s="24">
        <v>76.260000000000005</v>
      </c>
      <c r="CY7" s="24">
        <v>78.760000000000005</v>
      </c>
      <c r="CZ7" s="24">
        <v>79.48</v>
      </c>
      <c r="DA7" s="24">
        <v>79.540000000000006</v>
      </c>
      <c r="DB7" s="24">
        <v>80.540000000000006</v>
      </c>
      <c r="DC7" s="24">
        <v>62.5</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2025-01-24T07:33:56Z</dcterms:created>
  <dcterms:modified xsi:type="dcterms:W3CDTF">2025-02-27T07:07:31Z</dcterms:modified>
  <cp:category/>
</cp:coreProperties>
</file>