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4AEA0E2-CB0C-4CB5-A348-019B1EE0F9E3}" xr6:coauthVersionLast="47" xr6:coauthVersionMax="47" xr10:uidLastSave="{00000000-0000-0000-0000-000000000000}"/>
  <workbookProtection workbookAlgorithmName="SHA-512" workbookHashValue="DofP5pK8YpKdNmZv6/+nBf5IZGAGmCkaD2u/Vb8/muf0kzUInLhSIaXF2atqtEnKVnkvcf9UpO/BldfQ8D+TsA==" workbookSaltValue="P4w3CvMsyTYWvMTrTrER7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O6" i="5"/>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T10" i="4"/>
  <c r="W10" i="4"/>
  <c r="P10" i="4"/>
  <c r="I10" i="4"/>
  <c r="B10" i="4"/>
  <c r="BB8" i="4"/>
  <c r="AL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<sst xmlns="http://schemas.openxmlformats.org/spreadsheetml/2006/main" count="236" uniqueCount="120">
  <si>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</si>
  <si>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</si>
  <si>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</si>
  <si>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</si>
  <si>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</si>
  <si>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</si>
  <si>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</si>
  <si>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</si>
  <si>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</si>
  <si>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</si>
  <si>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</si>
  <si>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</si>
  <si>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</si>
  <si>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</si>
  <si>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</si>
  <si>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</si>
  <si>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</si>
  <si>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</si>
  <si>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</si>
  <si>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</si>
  <si>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</si>
  <si>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</si>
  <si>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</si>
  <si>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</si>
  <si>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</si>
  <si>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</si>
  <si>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</si>
  <si>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</si>
  <si>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</si>
  <si>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</si>
  <si>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</si>
  <si>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</si>
  <si>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</si>
  <si>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</si>
  <si>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</si>
  <si>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</si>
  <si>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</si>
  <si>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</si>
  <si>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</si>
  <si>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</si>
  <si>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</si>
  <si>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</si>
  <si>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</si>
  <si>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</si>
  <si>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</si>
  <si>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</si>
  <si>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</si>
  <si>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</si>
  <si>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</si>
  <si>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</si>
  <si>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</si>
  <si>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</si>
  <si>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</si>
  <si>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</si>
  <si>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</si>
  <si>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</si>
  <si>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</si>
  <si>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</si>
  <si>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</si>
  <si>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</si>
  <si>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</si>
  <si>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</si>
  <si>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</si>
  <si>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</si>
  <si>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</si>
  <si>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</si>
  <si>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</si>
  <si>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</si>
  <si>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</si>
  <si>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</si>
  <si>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</si>
  <si>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</si>
  <si>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</si>
  <si>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</si>
  <si>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</si>
  <si>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</si>
  <si>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</si>
  <si>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</si>
  <si>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</si>
  <si>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</si>
  <si>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</si>
  <si>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</si>
  <si>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</si>
  <si>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</si>
  <si>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</si>
  <si>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</si>
  <si>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</si>
  <si>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</si>
  <si>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</si>
  <si>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</si>
  <si>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</si>
  <si>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</si>
  <si>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</si>
  <si>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</si>
  <si>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</si>
  <si>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</si>
  <si>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</si>
  <si>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</si>
  <si>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</si>
  <si>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</si>
  <si>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</si>
  <si>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</si>
  <si>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</si>
  <si>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</si>
  <si>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</si>
  <si>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</si>
  <si>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</si>
  <si>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</si>
  <si>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</si>
  <si>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</si>
  <si>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</si>
  <si>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</si>
  <si>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</si>
  <si>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</si>
  <si>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</si>
  <si>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</si>
  <si>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</si>
  <si>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総収益は減少したが、収支比率は僅かに上がった。総費用減少が一因と考えられる。
今後も接続人口の減少に伴い、営業収益はさらに減少していくと考えられる。未接続世帯への接続を促し、接続人口を維持していきたい。
④企業債残高対事業規模比率
地方債残高に対する、一般会計負担分が多く、営業収益に対する割合は大幅に減少した。
⑤経費回収率
料金収入は減少したが、汚水処理費も減少したため、前年と比較して微増している。しかし平均を下回っている状況のため、料金改定を行い、適正な料金収入の確保が課題となっている。
⑥汚水処理原価
有収水量は横ばいだが、汚水処理費が減少しため、汚水処理原価が減少した。
⑦施設利用率
ほぼ横ばいの状態であるが、人口減少に伴い、農集排利用者数も減少しており有収水量も減少傾向にある。今後更なる上昇は困難であると予想される。
⑧水洗化率
区域内人口は減少しているが、接続人口が微増したため水洗化率増加した。未接続者への接続促進を進め、水洗化率の向上をめざす。</t>
    <rPh sb="19" eb="23">
      <t>シュウシヒリツ</t>
    </rPh>
    <rPh sb="24" eb="25">
      <t>ワズ</t>
    </rPh>
    <rPh sb="27" eb="28">
      <t>ア</t>
    </rPh>
    <rPh sb="32" eb="35">
      <t>ソウヒヨウ</t>
    </rPh>
    <rPh sb="35" eb="37">
      <t>ゲンショウ</t>
    </rPh>
    <rPh sb="38" eb="40">
      <t>イチイン</t>
    </rPh>
    <rPh sb="41" eb="42">
      <t>カンガ</t>
    </rPh>
    <rPh sb="77" eb="78">
      <t>カンガ</t>
    </rPh>
    <rPh sb="131" eb="132">
      <t>タイ</t>
    </rPh>
    <rPh sb="143" eb="144">
      <t>オオ</t>
    </rPh>
    <rPh sb="157" eb="159">
      <t>オオハバ</t>
    </rPh>
    <rPh sb="160" eb="162">
      <t>ゲンショウ</t>
    </rPh>
    <rPh sb="173" eb="175">
      <t>リョウキン</t>
    </rPh>
    <rPh sb="175" eb="177">
      <t>シュウニュウ</t>
    </rPh>
    <rPh sb="178" eb="180">
      <t>ゲンショウ</t>
    </rPh>
    <rPh sb="184" eb="186">
      <t>オスイ</t>
    </rPh>
    <rPh sb="186" eb="188">
      <t>ショリ</t>
    </rPh>
    <rPh sb="190" eb="192">
      <t>ゲンショウ</t>
    </rPh>
    <rPh sb="197" eb="199">
      <t>ゼンネン</t>
    </rPh>
    <rPh sb="200" eb="202">
      <t>ヒカク</t>
    </rPh>
    <rPh sb="204" eb="206">
      <t>ビゾウ</t>
    </rPh>
    <rPh sb="214" eb="216">
      <t>ヘイキン</t>
    </rPh>
    <rPh sb="217" eb="219">
      <t>シタマワ</t>
    </rPh>
    <rPh sb="223" eb="225">
      <t>ジョウキョウ</t>
    </rPh>
    <rPh sb="283" eb="285">
      <t>ゲンショウ</t>
    </rPh>
    <rPh sb="296" eb="298">
      <t>ゲンショウ</t>
    </rPh>
    <rPh sb="390" eb="392">
      <t>ゲンショウ</t>
    </rPh>
    <rPh sb="398" eb="400">
      <t>セツゾク</t>
    </rPh>
    <rPh sb="403" eb="405">
      <t>ビゾウ</t>
    </rPh>
    <rPh sb="413" eb="415">
      <t>ゾウカ</t>
    </rPh>
    <phoneticPr fontId="4"/>
  </si>
  <si>
    <t>管路については毎年管路清掃とTV調査を行い、施設の状況把握に努めている。
維持管理適正化計画に則り機器の更新を進めていく。機器の省エネ化や高効率化なども検討しながら、効率的な維持管理を実施していく。</t>
    <rPh sb="49" eb="51">
      <t>キキ</t>
    </rPh>
    <rPh sb="52" eb="54">
      <t>コウシン</t>
    </rPh>
    <rPh sb="55" eb="56">
      <t>スス</t>
    </rPh>
    <phoneticPr fontId="4"/>
  </si>
  <si>
    <t>農業集落排水事業の処理場施設においては、現在包括的民間委託を行い効率的な運営や維持管理費の経費削減に努めているが、類似団体と比較すると、経営の健全性・効率性は全体的に低い値を示している。今後人口の減少により、料金収入は減少していくことが予想されるため、未接続者への接続促進を進めると共に、適正な料金の見直しを検討する必要がある。
今後は包括委託のあり方についても検討し、より効率的な維持管理に努めていきたい。
また令和６年度から公営企業会計に移行したため更なる経費削減に努める。</t>
    <rPh sb="165" eb="167">
      <t>コンゴ</t>
    </rPh>
    <rPh sb="168" eb="170">
      <t>ホウカツ</t>
    </rPh>
    <rPh sb="170" eb="172">
      <t>イタク</t>
    </rPh>
    <rPh sb="175" eb="176">
      <t>カタ</t>
    </rPh>
    <rPh sb="181" eb="183">
      <t>ケントウ</t>
    </rPh>
    <rPh sb="187" eb="190">
      <t>コウリツテキ</t>
    </rPh>
    <rPh sb="191" eb="195">
      <t>イジカンリ</t>
    </rPh>
    <rPh sb="196" eb="19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</si>
</sst>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C8-4042-A592-055E8122E9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4C8-4042-A592-055E8122E9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43.67</c:v>
                </c:pt>
                <c:pt idx="1">
                  <c:v>43.86</c:v>
                </c:pt>
                <c:pt idx="2">
                  <c:v>42.84</c:v>
                </c:pt>
                <c:pt idx="3">
                  <c:v>42.75</c:v>
                </c:pt>
                <c:pt idx="4">
                  <c:v>41.83</c:v>
                </c:pt>
              </c:numCache>
            </c:numRef>
          </c:val>
          <c:extLst>
            <c:ext xmlns:c16="http://schemas.microsoft.com/office/drawing/2014/chart" uri="{C3380CC4-5D6E-409C-BE32-E72D297353CC}">
              <c16:uniqueId val="{00000000-9A42-4FF0-B268-4CB0E411C9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A42-4FF0-B268-4CB0E411C9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84.06</c:v>
                </c:pt>
                <c:pt idx="1">
                  <c:v>85.31</c:v>
                </c:pt>
                <c:pt idx="2">
                  <c:v>83.31</c:v>
                </c:pt>
                <c:pt idx="3">
                  <c:v>81.81</c:v>
                </c:pt>
                <c:pt idx="4">
                  <c:v>84.95</c:v>
                </c:pt>
              </c:numCache>
            </c:numRef>
          </c:val>
          <c:extLst>
            <c:ext xmlns:c16="http://schemas.microsoft.com/office/drawing/2014/chart" uri="{C3380CC4-5D6E-409C-BE32-E72D297353CC}">
              <c16:uniqueId val="{00000000-E7B5-4B01-8B12-5359D8287F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7B5-4B01-8B12-5359D8287F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68.88</c:v>
                </c:pt>
                <c:pt idx="1">
                  <c:v>68.099999999999994</c:v>
                </c:pt>
                <c:pt idx="2">
                  <c:v>65.22</c:v>
                </c:pt>
                <c:pt idx="3">
                  <c:v>59.99</c:v>
                </c:pt>
                <c:pt idx="4">
                  <c:v>63.07</c:v>
                </c:pt>
              </c:numCache>
            </c:numRef>
          </c:val>
          <c:extLst>
            <c:ext xmlns:c16="http://schemas.microsoft.com/office/drawing/2014/chart" uri="{C3380CC4-5D6E-409C-BE32-E72D297353CC}">
              <c16:uniqueId val="{00000000-0E36-4C8D-BCDC-3BA8D3B8C9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6-4C8D-BCDC-3BA8D3B8C9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D4-4AF2-8E42-4FDB8B4BC0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4-4AF2-8E42-4FDB8B4BC0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6F-4228-B824-AD81A8E89E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6F-4228-B824-AD81A8E89E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42-476C-B1DE-B825A64160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42-476C-B1DE-B825A64160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E3-4780-99FB-453E04E6E8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E3-4780-99FB-453E04E6E8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9.7100000000000009</c:v>
                </c:pt>
                <c:pt idx="1">
                  <c:v>11.72</c:v>
                </c:pt>
                <c:pt idx="2">
                  <c:v>3.03</c:v>
                </c:pt>
                <c:pt idx="3">
                  <c:v>57.67</c:v>
                </c:pt>
                <c:pt idx="4">
                  <c:v>1.62</c:v>
                </c:pt>
              </c:numCache>
            </c:numRef>
          </c:val>
          <c:extLst>
            <c:ext xmlns:c16="http://schemas.microsoft.com/office/drawing/2014/chart" uri="{C3380CC4-5D6E-409C-BE32-E72D297353CC}">
              <c16:uniqueId val="{00000000-8AD9-4977-99B5-CEB47331EC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AD9-4977-99B5-CEB47331EC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56.44</c:v>
                </c:pt>
                <c:pt idx="1">
                  <c:v>60.28</c:v>
                </c:pt>
                <c:pt idx="2">
                  <c:v>53.98</c:v>
                </c:pt>
                <c:pt idx="3">
                  <c:v>44.04</c:v>
                </c:pt>
                <c:pt idx="4">
                  <c:v>51.83</c:v>
                </c:pt>
              </c:numCache>
            </c:numRef>
          </c:val>
          <c:extLst>
            <c:ext xmlns:c16="http://schemas.microsoft.com/office/drawing/2014/chart" uri="{C3380CC4-5D6E-409C-BE32-E72D297353CC}">
              <c16:uniqueId val="{00000000-20AA-4479-82EB-3E8566F1B1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0AA-4479-82EB-3E8566F1B1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289.54000000000002</c:v>
                </c:pt>
                <c:pt idx="1">
                  <c:v>277.86</c:v>
                </c:pt>
                <c:pt idx="2">
                  <c:v>309.27999999999997</c:v>
                </c:pt>
                <c:pt idx="3">
                  <c:v>374.87</c:v>
                </c:pt>
                <c:pt idx="4">
                  <c:v>268.43</c:v>
                </c:pt>
              </c:numCache>
            </c:numRef>
          </c:val>
          <c:extLst>
            <c:ext xmlns:c16="http://schemas.microsoft.com/office/drawing/2014/chart" uri="{C3380CC4-5D6E-409C-BE32-E72D297353CC}">
              <c16:uniqueId val="{00000000-D91F-4343-967E-6472AB16C4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91F-4343-967E-6472AB16C4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東吾妻町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12339</v>
      </c>
      <c r="AM8" s="36"/>
      <c r="AN8" s="36"/>
      <c r="AO8" s="36"/>
      <c r="AP8" s="36"/>
      <c r="AQ8" s="36"/>
      <c r="AR8" s="36"/>
      <c r="AS8" s="36"/>
      <c r="AT8" s="37">
        <f>データ!T6</f>
        <v>253.91</v>
      </c>
      <c r="AU8" s="37"/>
      <c r="AV8" s="37"/>
      <c r="AW8" s="37"/>
      <c r="AX8" s="37"/>
      <c r="AY8" s="37"/>
      <c r="AZ8" s="37"/>
      <c r="BA8" s="37"/>
      <c r="BB8" s="37">
        <f>データ!U6</f>
        <v>48.6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14.28</v>
      </c>
      <c r="Q10" s="37"/>
      <c r="R10" s="37"/>
      <c r="S10" s="37"/>
      <c r="T10" s="37"/>
      <c r="U10" s="37"/>
      <c r="V10" s="37"/>
      <c r="W10" s="37">
        <f>データ!Q6</f>
        <v>100.55</v>
      </c>
      <c r="X10" s="37"/>
      <c r="Y10" s="37"/>
      <c r="Z10" s="37"/>
      <c r="AA10" s="37"/>
      <c r="AB10" s="37"/>
      <c r="AC10" s="37"/>
      <c r="AD10" s="36">
        <f>データ!R6</f>
        <v>2970</v>
      </c>
      <c r="AE10" s="36"/>
      <c r="AF10" s="36"/>
      <c r="AG10" s="36"/>
      <c r="AH10" s="36"/>
      <c r="AI10" s="36"/>
      <c r="AJ10" s="36"/>
      <c r="AK10" s="2"/>
      <c r="AL10" s="36">
        <f>データ!V6</f>
        <v>1747</v>
      </c>
      <c r="AM10" s="36"/>
      <c r="AN10" s="36"/>
      <c r="AO10" s="36"/>
      <c r="AP10" s="36"/>
      <c r="AQ10" s="36"/>
      <c r="AR10" s="36"/>
      <c r="AS10" s="36"/>
      <c r="AT10" s="37">
        <f>データ!W6</f>
        <v>2.02</v>
      </c>
      <c r="AU10" s="37"/>
      <c r="AV10" s="37"/>
      <c r="AW10" s="37"/>
      <c r="AX10" s="37"/>
      <c r="AY10" s="37"/>
      <c r="AZ10" s="37"/>
      <c r="BA10" s="37"/>
      <c r="BB10" s="37">
        <f>データ!X6</f>
        <v>864.85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SpZbMLaJTqIuY+AZ1f8EadY/8pUWZxElxx5/9XW8DYu/jIndHrHqMY4SpqDnBKnoAZo2VSykrXyFMuSPkD8mTQ==" saltValue="5pJ1K4fsE2ZA0oT1SgMN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104299</v>
      </c>
      <c r="D6" s="19">
        <f t="shared" si="3"/>
        <v>47</v>
      </c>
      <c r="E6" s="19">
        <f t="shared" si="3"/>
        <v>17</v>
      </c>
      <c r="F6" s="19">
        <f t="shared" si="3"/>
        <v>5</v>
      </c>
      <c r="G6" s="19">
        <f t="shared" si="3"/>
        <v>0</v>
      </c>
      <c r="H6" s="19" t="str">
        <f t="shared" si="3"/>
        <v>群馬県　東吾妻町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14.28</v>
      </c>
      <c r="Q6" s="20">
        <f t="shared" si="3"/>
        <v>100.55</v>
      </c>
      <c r="R6" s="20">
        <f t="shared" si="3"/>
        <v>2970</v>
      </c>
      <c r="S6" s="20">
        <f t="shared" si="3"/>
        <v>12339</v>
      </c>
      <c r="T6" s="20">
        <f t="shared" si="3"/>
        <v>253.91</v>
      </c>
      <c r="U6" s="20">
        <f t="shared" si="3"/>
        <v>48.6</v>
      </c>
      <c r="V6" s="20">
        <f t="shared" si="3"/>
        <v>1747</v>
      </c>
      <c r="W6" s="20">
        <f t="shared" si="3"/>
        <v>2.02</v>
      </c>
      <c r="X6" s="20">
        <f t="shared" si="3"/>
        <v>864.85</v>
      </c>
      <c r="Y6" s="21">
        <f>IF(Y7="",NA(),Y7)</f>
        <v>68.88</v>
      </c>
      <c r="Z6" s="21">
        <f t="shared" ref="Z6:AH6" si="4">IF(Z7="",NA(),Z7)</f>
        <v>68.099999999999994</v>
      </c>
      <c r="AA6" s="21">
        <f t="shared" si="4"/>
        <v>65.22</v>
      </c>
      <c r="AB6" s="21">
        <f t="shared" si="4"/>
        <v>59.99</v>
      </c>
      <c r="AC6" s="21">
        <f t="shared" si="4"/>
        <v>63.07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9.7100000000000009</v>
      </c>
      <c r="BG6" s="21">
        <f t="shared" ref="BG6:BO6" si="7">IF(BG7="",NA(),BG7)</f>
        <v>11.72</v>
      </c>
      <c r="BH6" s="21">
        <f t="shared" si="7"/>
        <v>3.03</v>
      </c>
      <c r="BI6" s="21">
        <f t="shared" si="7"/>
        <v>57.67</v>
      </c>
      <c r="BJ6" s="21">
        <f t="shared" si="7"/>
        <v>1.62</v>
      </c>
      <c r="BK6" s="21">
        <f t="shared" si="7"/>
        <v>826.83</v>
      </c>
      <c r="BL6" s="21">
        <f t="shared" si="7"/>
        <v>867.83</v>
      </c>
      <c r="BM6" s="21">
        <f t="shared" si="7"/>
        <v>791.76</v>
      </c>
      <c r="BN6" s="21">
        <f t="shared" si="7"/>
        <v>900.82</v>
      </c>
      <c r="BO6" s="21">
        <f t="shared" si="7"/>
        <v>839.21</v>
      </c>
      <c r="BP6" s="20" t="str">
        <f>IF(BP7="","",IF(BP7="-","【-】","【"&amp;SUBSTITUTE(TEXT(BP7,"#,##0.00"),"-","△")&amp;"】"))</f>
        <v>【785.10】</v>
      </c>
      <c r="BQ6" s="21">
        <f>IF(BQ7="",NA(),BQ7)</f>
        <v>56.44</v>
      </c>
      <c r="BR6" s="21">
        <f t="shared" ref="BR6:BZ6" si="8">IF(BR7="",NA(),BR7)</f>
        <v>60.28</v>
      </c>
      <c r="BS6" s="21">
        <f t="shared" si="8"/>
        <v>53.98</v>
      </c>
      <c r="BT6" s="21">
        <f t="shared" si="8"/>
        <v>44.04</v>
      </c>
      <c r="BU6" s="21">
        <f t="shared" si="8"/>
        <v>51.83</v>
      </c>
      <c r="BV6" s="21">
        <f t="shared" si="8"/>
        <v>57.31</v>
      </c>
      <c r="BW6" s="21">
        <f t="shared" si="8"/>
        <v>57.08</v>
      </c>
      <c r="BX6" s="21">
        <f t="shared" si="8"/>
        <v>56.26</v>
      </c>
      <c r="BY6" s="21">
        <f t="shared" si="8"/>
        <v>52.94</v>
      </c>
      <c r="BZ6" s="21">
        <f t="shared" si="8"/>
        <v>52.05</v>
      </c>
      <c r="CA6" s="20" t="str">
        <f>IF(CA7="","",IF(CA7="-","【-】","【"&amp;SUBSTITUTE(TEXT(CA7,"#,##0.00"),"-","△")&amp;"】"))</f>
        <v>【56.93】</v>
      </c>
      <c r="CB6" s="21">
        <f>IF(CB7="",NA(),CB7)</f>
        <v>289.54000000000002</v>
      </c>
      <c r="CC6" s="21">
        <f t="shared" ref="CC6:CK6" si="9">IF(CC7="",NA(),CC7)</f>
        <v>277.86</v>
      </c>
      <c r="CD6" s="21">
        <f t="shared" si="9"/>
        <v>309.27999999999997</v>
      </c>
      <c r="CE6" s="21">
        <f t="shared" si="9"/>
        <v>374.87</v>
      </c>
      <c r="CF6" s="21">
        <f t="shared" si="9"/>
        <v>268.43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43.67</v>
      </c>
      <c r="CN6" s="21">
        <f t="shared" ref="CN6:CV6" si="10">IF(CN7="",NA(),CN7)</f>
        <v>43.86</v>
      </c>
      <c r="CO6" s="21">
        <f t="shared" si="10"/>
        <v>42.84</v>
      </c>
      <c r="CP6" s="21">
        <f t="shared" si="10"/>
        <v>42.75</v>
      </c>
      <c r="CQ6" s="21">
        <f t="shared" si="10"/>
        <v>41.83</v>
      </c>
      <c r="CR6" s="21">
        <f t="shared" si="10"/>
        <v>50.14</v>
      </c>
      <c r="CS6" s="21">
        <f t="shared" si="10"/>
        <v>54.83</v>
      </c>
      <c r="CT6" s="21">
        <f t="shared" si="10"/>
        <v>66.53</v>
      </c>
      <c r="CU6" s="21">
        <f t="shared" si="10"/>
        <v>52.35</v>
      </c>
      <c r="CV6" s="21">
        <f t="shared" si="10"/>
        <v>46.25</v>
      </c>
      <c r="CW6" s="20" t="str">
        <f>IF(CW7="","",IF(CW7="-","【-】","【"&amp;SUBSTITUTE(TEXT(CW7,"#,##0.00"),"-","△")&amp;"】"))</f>
        <v>【49.87】</v>
      </c>
      <c r="CX6" s="21">
        <f>IF(CX7="",NA(),CX7)</f>
        <v>84.06</v>
      </c>
      <c r="CY6" s="21">
        <f t="shared" ref="CY6:DG6" si="11">IF(CY7="",NA(),CY7)</f>
        <v>85.31</v>
      </c>
      <c r="CZ6" s="21">
        <f t="shared" si="11"/>
        <v>83.31</v>
      </c>
      <c r="DA6" s="21">
        <f t="shared" si="11"/>
        <v>81.81</v>
      </c>
      <c r="DB6" s="21">
        <f t="shared" si="11"/>
        <v>84.95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104299</v>
      </c>
      <c r="D7" s="23">
        <v>47</v>
      </c>
      <c r="E7" s="23">
        <v>17</v>
      </c>
      <c r="F7" s="23">
        <v>5</v>
      </c>
      <c r="G7" s="23">
        <v>0</v>
      </c>
      <c r="H7" s="23" t="s">
        <v>98</v>
      </c>
      <c r="I7" s="23" t="s">
        <v>99</v>
      </c>
      <c r="J7" s="23" t="s">
        <v>100</v>
      </c>
      <c r="K7" s="23" t="s">
        <v>101</v>
      </c>
      <c r="L7" s="23" t="s">
        <v>102</v>
      </c>
      <c r="M7" s="23" t="s">
        <v>103</v>
      </c>
      <c r="N7" s="24" t="s">
        <v>104</v>
      </c>
      <c r="O7" s="24" t="s">
        <v>105</v>
      </c>
      <c r="P7" s="24">
        <v>14.28</v>
      </c>
      <c r="Q7" s="24">
        <v>100.55</v>
      </c>
      <c r="R7" s="24">
        <v>2970</v>
      </c>
      <c r="S7" s="24">
        <v>12339</v>
      </c>
      <c r="T7" s="24">
        <v>253.91</v>
      </c>
      <c r="U7" s="24">
        <v>48.6</v>
      </c>
      <c r="V7" s="24">
        <v>1747</v>
      </c>
      <c r="W7" s="24">
        <v>2.02</v>
      </c>
      <c r="X7" s="24">
        <v>864.85</v>
      </c>
      <c r="Y7" s="24">
        <v>68.88</v>
      </c>
      <c r="Z7" s="24">
        <v>68.099999999999994</v>
      </c>
      <c r="AA7" s="24">
        <v>65.22</v>
      </c>
      <c r="AB7" s="24">
        <v>59.99</v>
      </c>
      <c r="AC7" s="24">
        <v>63.07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9.7100000000000009</v>
      </c>
      <c r="BG7" s="24">
        <v>11.72</v>
      </c>
      <c r="BH7" s="24">
        <v>3.03</v>
      </c>
      <c r="BI7" s="24">
        <v>57.67</v>
      </c>
      <c r="BJ7" s="24">
        <v>1.62</v>
      </c>
      <c r="BK7" s="24">
        <v>826.83</v>
      </c>
      <c r="BL7" s="24">
        <v>867.83</v>
      </c>
      <c r="BM7" s="24">
        <v>791.76</v>
      </c>
      <c r="BN7" s="24">
        <v>900.82</v>
      </c>
      <c r="BO7" s="24">
        <v>839.21</v>
      </c>
      <c r="BP7" s="24">
        <v>785.1</v>
      </c>
      <c r="BQ7" s="24">
        <v>56.44</v>
      </c>
      <c r="BR7" s="24">
        <v>60.28</v>
      </c>
      <c r="BS7" s="24">
        <v>53.98</v>
      </c>
      <c r="BT7" s="24">
        <v>44.04</v>
      </c>
      <c r="BU7" s="24">
        <v>51.83</v>
      </c>
      <c r="BV7" s="24">
        <v>57.31</v>
      </c>
      <c r="BW7" s="24">
        <v>57.08</v>
      </c>
      <c r="BX7" s="24">
        <v>56.26</v>
      </c>
      <c r="BY7" s="24">
        <v>52.94</v>
      </c>
      <c r="BZ7" s="24">
        <v>52.05</v>
      </c>
      <c r="CA7" s="24">
        <v>56.93</v>
      </c>
      <c r="CB7" s="24">
        <v>289.54000000000002</v>
      </c>
      <c r="CC7" s="24">
        <v>277.86</v>
      </c>
      <c r="CD7" s="24">
        <v>309.27999999999997</v>
      </c>
      <c r="CE7" s="24">
        <v>374.87</v>
      </c>
      <c r="CF7" s="24">
        <v>268.43</v>
      </c>
      <c r="CG7" s="24">
        <v>273.52</v>
      </c>
      <c r="CH7" s="24">
        <v>274.99</v>
      </c>
      <c r="CI7" s="24">
        <v>282.08999999999997</v>
      </c>
      <c r="CJ7" s="24">
        <v>303.27999999999997</v>
      </c>
      <c r="CK7" s="24">
        <v>301.86</v>
      </c>
      <c r="CL7" s="24">
        <v>271.14999999999998</v>
      </c>
      <c r="CM7" s="24">
        <v>43.67</v>
      </c>
      <c r="CN7" s="24">
        <v>43.86</v>
      </c>
      <c r="CO7" s="24">
        <v>42.84</v>
      </c>
      <c r="CP7" s="24">
        <v>42.75</v>
      </c>
      <c r="CQ7" s="24">
        <v>41.83</v>
      </c>
      <c r="CR7" s="24">
        <v>50.14</v>
      </c>
      <c r="CS7" s="24">
        <v>54.83</v>
      </c>
      <c r="CT7" s="24">
        <v>66.53</v>
      </c>
      <c r="CU7" s="24">
        <v>52.35</v>
      </c>
      <c r="CV7" s="24">
        <v>46.25</v>
      </c>
      <c r="CW7" s="24">
        <v>49.87</v>
      </c>
      <c r="CX7" s="24">
        <v>84.06</v>
      </c>
      <c r="CY7" s="24">
        <v>85.31</v>
      </c>
      <c r="CZ7" s="24">
        <v>83.31</v>
      </c>
      <c r="DA7" s="24">
        <v>81.81</v>
      </c>
      <c r="DB7" s="24">
        <v>84.95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2025-02-03T04:59:18Z</cp:lastPrinted>
  <dcterms:created xsi:type="dcterms:W3CDTF">2025-01-24T07:33:57Z</dcterms:created>
  <dcterms:modified xsi:type="dcterms:W3CDTF">2025-02-27T07:09:49Z</dcterms:modified>
  <cp:category/>
</cp:coreProperties>
</file>