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86BAD626-EC17-4E3F-9786-30224CCF1CD5}" xr6:coauthVersionLast="47" xr6:coauthVersionMax="47" xr10:uidLastSave="{00000000-0000-0000-0000-000000000000}"/>
  <workbookProtection workbookAlgorithmName="SHA-512" workbookHashValue="DulG85TzTIy1ahfNSfiAMGWlWhUXubhKbAQkD1P0HHnjjLlXLYfazcGpsZL0PhmHWgXlJYGMZMO8pu+DXl+jmA==" workbookSaltValue="D8EWEcu1nDtSatardYz+i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BB10" i="4"/>
  <c r="AT10" i="4"/>
  <c r="AT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<sst xmlns="http://schemas.openxmlformats.org/spreadsheetml/2006/main" count="236" uniqueCount="119">
  <si>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</si>
  <si>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</si>
  <si>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</si>
  <si>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</si>
  <si>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</si>
  <si>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</si>
  <si>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</si>
  <si>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</si>
  <si>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</si>
  <si>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</si>
  <si>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</si>
  <si>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</si>
  <si>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</si>
  <si>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</si>
  <si>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</si>
  <si>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</si>
  <si>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</si>
  <si>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</si>
  <si>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</si>
  <si>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</si>
  <si>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</si>
  <si>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</si>
  <si>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</si>
  <si>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</si>
  <si>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</si>
  <si>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</si>
  <si>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</si>
  <si>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</si>
  <si>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</si>
  <si>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</si>
  <si>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</si>
  <si>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</si>
  <si>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</si>
  <si>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</si>
  <si>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</si>
  <si>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</si>
  <si>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</si>
  <si>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</si>
  <si>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</si>
  <si>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</si>
  <si>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</si>
  <si>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</si>
  <si>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</si>
  <si>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</si>
  <si>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</si>
  <si>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</si>
  <si>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</si>
  <si>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</si>
  <si>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</si>
  <si>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</si>
  <si>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</si>
  <si>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</si>
  <si>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</si>
  <si>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</si>
  <si>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</si>
  <si>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</si>
  <si>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</si>
  <si>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</si>
  <si>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</si>
  <si>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</si>
  <si>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</si>
  <si>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</si>
  <si>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</si>
  <si>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</si>
  <si>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</si>
  <si>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</si>
  <si>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</si>
  <si>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</si>
  <si>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</si>
  <si>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</si>
  <si>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</si>
  <si>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</si>
  <si>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</si>
  <si>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</si>
  <si>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</si>
  <si>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</si>
  <si>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</si>
  <si>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</si>
  <si>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</si>
  <si>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</si>
  <si>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</si>
  <si>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</si>
  <si>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</si>
  <si>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</si>
  <si>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</si>
  <si>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</si>
  <si>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</si>
  <si>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</si>
  <si>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</si>
  <si>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</si>
  <si>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</si>
  <si>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</si>
  <si>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</si>
  <si>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</si>
  <si>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</si>
  <si>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</si>
  <si>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</si>
  <si>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</si>
  <si>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</si>
  <si>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</si>
  <si>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</si>
  <si>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</si>
  <si>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</si>
  <si>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</si>
  <si>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</si>
  <si>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</si>
  <si>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</si>
  <si>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</si>
  <si>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</si>
  <si>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</si>
  <si>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</si>
  <si>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</si>
  <si>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</si>
  <si>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</si>
  <si>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</si>
  <si>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</si>
  <si>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管渠改善率は、０%と過去５年間で更新実績はないが、老朽化を迎える施設、管渠の計画的な更新を進めることが重要であり、今後、管渠更新についても現状の状態を調査した上で検討していきたい。</t>
    <rPh sb="57" eb="59">
      <t>コンゴ</t>
    </rPh>
    <rPh sb="60" eb="62">
      <t>カンキョ</t>
    </rPh>
    <rPh sb="62" eb="64">
      <t>コウシン</t>
    </rPh>
    <rPh sb="69" eb="71">
      <t>ゲンジョウ</t>
    </rPh>
    <rPh sb="72" eb="74">
      <t>ジョウタイ</t>
    </rPh>
    <rPh sb="75" eb="77">
      <t>チョウサ</t>
    </rPh>
    <rPh sb="79" eb="80">
      <t>ウエ</t>
    </rPh>
    <rPh sb="81" eb="83">
      <t>ケントウ</t>
    </rPh>
    <phoneticPr fontId="4"/>
  </si>
  <si>
    <t>　排水処理人口や排水処理需要の的確な把握に努め、併せて建設改良事業、維持管理等についても収支のバランスのとれた健全な経営を目指し、財源の確保と未収金残高の徴収率向上に取組みます。また、効率的な経営体制と施設運用を図るため、事務事業の見直しや職員の技術水準の向上及び人材育成に努めたい。排水施設は、衛生的な生活を確保する為の重要な施設です。策定済の最適整備構想と施設の状態を確認した上で適切な施設更新を実施していきたい。</t>
    <rPh sb="169" eb="171">
      <t>サクテイ</t>
    </rPh>
    <rPh sb="171" eb="172">
      <t>ズミ</t>
    </rPh>
    <rPh sb="173" eb="175">
      <t>サイテキ</t>
    </rPh>
    <rPh sb="175" eb="177">
      <t>セイビ</t>
    </rPh>
    <rPh sb="177" eb="179">
      <t>コウソウ</t>
    </rPh>
    <rPh sb="180" eb="182">
      <t>シセツ</t>
    </rPh>
    <rPh sb="183" eb="185">
      <t>ジョウタイ</t>
    </rPh>
    <rPh sb="186" eb="188">
      <t>カクニン</t>
    </rPh>
    <rPh sb="190" eb="191">
      <t>ウエ</t>
    </rPh>
    <rPh sb="192" eb="194">
      <t>テキセツ</t>
    </rPh>
    <rPh sb="195" eb="197">
      <t>シセツ</t>
    </rPh>
    <rPh sb="197" eb="199">
      <t>コウシン</t>
    </rPh>
    <rPh sb="200" eb="202">
      <t>ジッシ</t>
    </rPh>
    <phoneticPr fontId="4"/>
  </si>
  <si>
    <t>　農業集落排水事業において、総収入と総費用を比較する収益的収支比率では、他会計繰入金の増加により総収益が増加し収益的収支比率が増加した。企業債残高対象事業規模比率は、全国平均を大幅に上回っている。原因は、施設の老朽化に伴う処理場の修繕費に係る企業債が増加したためと考えられる。排水処理費用と下水道使用料の関係を表す経費回収率は、平均値を下回っている状況にある。排水施設の更新投資時期を迎え、機械更新等の排水処理費用が年々多くなっている。汚水処理原価で見る料金対象になる。１立方メートルあたりの汚水処理費用は、有収水量減少の影響により平均値を上回っている。今後は、維持管理費の削減や接続率の向上を図っていく必要がある。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排水処理区域内人口に対する排水処理人口の割合を示す水洗化率は、平均値では下回っているが年平均で３%ずつ伸びている。今後も加入促進の継続が必要である。</t>
    <rPh sb="43" eb="45">
      <t>ゾウカ</t>
    </rPh>
    <rPh sb="52" eb="54">
      <t>ゾウカ</t>
    </rPh>
    <rPh sb="63" eb="6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</si>
</sst>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2-4D2A-87D6-4D5ADFFC3A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B72-4D2A-87D6-4D5ADFFC3A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19.45</c:v>
                </c:pt>
                <c:pt idx="1">
                  <c:v>16.690000000000001</c:v>
                </c:pt>
                <c:pt idx="2">
                  <c:v>21.79</c:v>
                </c:pt>
                <c:pt idx="3">
                  <c:v>19.45</c:v>
                </c:pt>
                <c:pt idx="4">
                  <c:v>17.239999999999998</c:v>
                </c:pt>
              </c:numCache>
            </c:numRef>
          </c:val>
          <c:extLst>
            <c:ext xmlns:c16="http://schemas.microsoft.com/office/drawing/2014/chart" uri="{C3380CC4-5D6E-409C-BE32-E72D297353CC}">
              <c16:uniqueId val="{00000000-1BEF-4F33-A025-EE75503A46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BEF-4F33-A025-EE75503A46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68.2</c:v>
                </c:pt>
                <c:pt idx="1">
                  <c:v>70.5</c:v>
                </c:pt>
                <c:pt idx="2">
                  <c:v>72.97</c:v>
                </c:pt>
                <c:pt idx="3">
                  <c:v>77.05</c:v>
                </c:pt>
                <c:pt idx="4">
                  <c:v>78.459999999999994</c:v>
                </c:pt>
              </c:numCache>
            </c:numRef>
          </c:val>
          <c:extLst>
            <c:ext xmlns:c16="http://schemas.microsoft.com/office/drawing/2014/chart" uri="{C3380CC4-5D6E-409C-BE32-E72D297353CC}">
              <c16:uniqueId val="{00000000-5C82-484F-ABB6-2F0D27712B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C82-484F-ABB6-2F0D27712B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64.84</c:v>
                </c:pt>
                <c:pt idx="1">
                  <c:v>76.52</c:v>
                </c:pt>
                <c:pt idx="2">
                  <c:v>67.38</c:v>
                </c:pt>
                <c:pt idx="3">
                  <c:v>72.19</c:v>
                </c:pt>
                <c:pt idx="4">
                  <c:v>65.45</c:v>
                </c:pt>
              </c:numCache>
            </c:numRef>
          </c:val>
          <c:extLst>
            <c:ext xmlns:c16="http://schemas.microsoft.com/office/drawing/2014/chart" uri="{C3380CC4-5D6E-409C-BE32-E72D297353CC}">
              <c16:uniqueId val="{00000000-0016-47A7-9E85-BC9E15B6D1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6-47A7-9E85-BC9E15B6D1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2-40E0-90E1-0A45CC59C0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2-40E0-90E1-0A45CC59C0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B-4677-A83D-5249D58B86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B-4677-A83D-5249D58B86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93-48FA-BAA9-5343A04D63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93-48FA-BAA9-5343A04D63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5-442C-9CD5-0F87C27CB1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5-442C-9CD5-0F87C27CB1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3822.51</c:v>
                </c:pt>
                <c:pt idx="1">
                  <c:v>3829.75</c:v>
                </c:pt>
                <c:pt idx="2">
                  <c:v>3417.4</c:v>
                </c:pt>
                <c:pt idx="3">
                  <c:v>3046.29</c:v>
                </c:pt>
                <c:pt idx="4">
                  <c:v>3586.4</c:v>
                </c:pt>
              </c:numCache>
            </c:numRef>
          </c:val>
          <c:extLst>
            <c:ext xmlns:c16="http://schemas.microsoft.com/office/drawing/2014/chart" uri="{C3380CC4-5D6E-409C-BE32-E72D297353CC}">
              <c16:uniqueId val="{00000000-8DC4-4C90-A719-514C9E44AB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DC4-4C90-A719-514C9E44AB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24.89</c:v>
                </c:pt>
                <c:pt idx="1">
                  <c:v>26.03</c:v>
                </c:pt>
                <c:pt idx="2">
                  <c:v>27.15</c:v>
                </c:pt>
                <c:pt idx="3">
                  <c:v>33.43</c:v>
                </c:pt>
                <c:pt idx="4">
                  <c:v>23.9</c:v>
                </c:pt>
              </c:numCache>
            </c:numRef>
          </c:val>
          <c:extLst>
            <c:ext xmlns:c16="http://schemas.microsoft.com/office/drawing/2014/chart" uri="{C3380CC4-5D6E-409C-BE32-E72D297353CC}">
              <c16:uniqueId val="{00000000-D507-461E-97AC-43F0A9C37F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507-461E-97AC-43F0A9C37F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417.51</c:v>
                </c:pt>
                <c:pt idx="1">
                  <c:v>422.21</c:v>
                </c:pt>
                <c:pt idx="2">
                  <c:v>403.22</c:v>
                </c:pt>
                <c:pt idx="3">
                  <c:v>327.16000000000003</c:v>
                </c:pt>
                <c:pt idx="4">
                  <c:v>381.02</c:v>
                </c:pt>
              </c:numCache>
            </c:numRef>
          </c:val>
          <c:extLst>
            <c:ext xmlns:c16="http://schemas.microsoft.com/office/drawing/2014/chart" uri="{C3380CC4-5D6E-409C-BE32-E72D297353CC}">
              <c16:uniqueId val="{00000000-B7FE-4558-9F10-05CA748F40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7FE-4558-9F10-05CA748F40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片品村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3999</v>
      </c>
      <c r="AM8" s="45"/>
      <c r="AN8" s="45"/>
      <c r="AO8" s="45"/>
      <c r="AP8" s="45"/>
      <c r="AQ8" s="45"/>
      <c r="AR8" s="45"/>
      <c r="AS8" s="45"/>
      <c r="AT8" s="44">
        <f>データ!T6</f>
        <v>391.76</v>
      </c>
      <c r="AU8" s="44"/>
      <c r="AV8" s="44"/>
      <c r="AW8" s="44"/>
      <c r="AX8" s="44"/>
      <c r="AY8" s="44"/>
      <c r="AZ8" s="44"/>
      <c r="BA8" s="44"/>
      <c r="BB8" s="44">
        <f>データ!U6</f>
        <v>10.210000000000001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15.02</v>
      </c>
      <c r="Q10" s="44"/>
      <c r="R10" s="44"/>
      <c r="S10" s="44"/>
      <c r="T10" s="44"/>
      <c r="U10" s="44"/>
      <c r="V10" s="44"/>
      <c r="W10" s="44">
        <f>データ!Q6</f>
        <v>97.3</v>
      </c>
      <c r="X10" s="44"/>
      <c r="Y10" s="44"/>
      <c r="Z10" s="44"/>
      <c r="AA10" s="44"/>
      <c r="AB10" s="44"/>
      <c r="AC10" s="44"/>
      <c r="AD10" s="45">
        <f>データ!R6</f>
        <v>1900</v>
      </c>
      <c r="AE10" s="45"/>
      <c r="AF10" s="45"/>
      <c r="AG10" s="45"/>
      <c r="AH10" s="45"/>
      <c r="AI10" s="45"/>
      <c r="AJ10" s="45"/>
      <c r="AK10" s="2"/>
      <c r="AL10" s="45">
        <f>データ!V6</f>
        <v>599</v>
      </c>
      <c r="AM10" s="45"/>
      <c r="AN10" s="45"/>
      <c r="AO10" s="45"/>
      <c r="AP10" s="45"/>
      <c r="AQ10" s="45"/>
      <c r="AR10" s="45"/>
      <c r="AS10" s="45"/>
      <c r="AT10" s="44">
        <f>データ!W6</f>
        <v>0.34</v>
      </c>
      <c r="AU10" s="44"/>
      <c r="AV10" s="44"/>
      <c r="AW10" s="44"/>
      <c r="AX10" s="44"/>
      <c r="AY10" s="44"/>
      <c r="AZ10" s="44"/>
      <c r="BA10" s="44"/>
      <c r="BB10" s="44">
        <f>データ!X6</f>
        <v>1761.76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wofojcxowe9J9Msgmebz9j6k8YDCgHj9DdDRxuctQY5M5w/xHC6le0ojIu47CNYOJ8/uQowDuE1XEW993r17Q==" saltValue="4qjfp3hvbojWLWECvgxf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104434</v>
      </c>
      <c r="D6" s="19">
        <f t="shared" si="3"/>
        <v>47</v>
      </c>
      <c r="E6" s="19">
        <f t="shared" si="3"/>
        <v>17</v>
      </c>
      <c r="F6" s="19">
        <f t="shared" si="3"/>
        <v>5</v>
      </c>
      <c r="G6" s="19">
        <f t="shared" si="3"/>
        <v>0</v>
      </c>
      <c r="H6" s="19" t="str">
        <f t="shared" si="3"/>
        <v>群馬県　片品村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15.02</v>
      </c>
      <c r="Q6" s="20">
        <f t="shared" si="3"/>
        <v>97.3</v>
      </c>
      <c r="R6" s="20">
        <f t="shared" si="3"/>
        <v>1900</v>
      </c>
      <c r="S6" s="20">
        <f t="shared" si="3"/>
        <v>3999</v>
      </c>
      <c r="T6" s="20">
        <f t="shared" si="3"/>
        <v>391.76</v>
      </c>
      <c r="U6" s="20">
        <f t="shared" si="3"/>
        <v>10.210000000000001</v>
      </c>
      <c r="V6" s="20">
        <f t="shared" si="3"/>
        <v>599</v>
      </c>
      <c r="W6" s="20">
        <f t="shared" si="3"/>
        <v>0.34</v>
      </c>
      <c r="X6" s="20">
        <f t="shared" si="3"/>
        <v>1761.76</v>
      </c>
      <c r="Y6" s="21">
        <f>IF(Y7="",NA(),Y7)</f>
        <v>64.84</v>
      </c>
      <c r="Z6" s="21">
        <f t="shared" ref="Z6:AH6" si="4">IF(Z7="",NA(),Z7)</f>
        <v>76.52</v>
      </c>
      <c r="AA6" s="21">
        <f t="shared" si="4"/>
        <v>67.38</v>
      </c>
      <c r="AB6" s="21">
        <f t="shared" si="4"/>
        <v>72.19</v>
      </c>
      <c r="AC6" s="21">
        <f t="shared" si="4"/>
        <v>65.45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3822.51</v>
      </c>
      <c r="BG6" s="21">
        <f t="shared" ref="BG6:BO6" si="7">IF(BG7="",NA(),BG7)</f>
        <v>3829.75</v>
      </c>
      <c r="BH6" s="21">
        <f t="shared" si="7"/>
        <v>3417.4</v>
      </c>
      <c r="BI6" s="21">
        <f t="shared" si="7"/>
        <v>3046.29</v>
      </c>
      <c r="BJ6" s="21">
        <f t="shared" si="7"/>
        <v>3586.4</v>
      </c>
      <c r="BK6" s="21">
        <f t="shared" si="7"/>
        <v>826.83</v>
      </c>
      <c r="BL6" s="21">
        <f t="shared" si="7"/>
        <v>867.83</v>
      </c>
      <c r="BM6" s="21">
        <f t="shared" si="7"/>
        <v>791.76</v>
      </c>
      <c r="BN6" s="21">
        <f t="shared" si="7"/>
        <v>900.82</v>
      </c>
      <c r="BO6" s="21">
        <f t="shared" si="7"/>
        <v>839.21</v>
      </c>
      <c r="BP6" s="20" t="str">
        <f>IF(BP7="","",IF(BP7="-","【-】","【"&amp;SUBSTITUTE(TEXT(BP7,"#,##0.00"),"-","△")&amp;"】"))</f>
        <v>【785.10】</v>
      </c>
      <c r="BQ6" s="21">
        <f>IF(BQ7="",NA(),BQ7)</f>
        <v>24.89</v>
      </c>
      <c r="BR6" s="21">
        <f t="shared" ref="BR6:BZ6" si="8">IF(BR7="",NA(),BR7)</f>
        <v>26.03</v>
      </c>
      <c r="BS6" s="21">
        <f t="shared" si="8"/>
        <v>27.15</v>
      </c>
      <c r="BT6" s="21">
        <f t="shared" si="8"/>
        <v>33.43</v>
      </c>
      <c r="BU6" s="21">
        <f t="shared" si="8"/>
        <v>23.9</v>
      </c>
      <c r="BV6" s="21">
        <f t="shared" si="8"/>
        <v>57.31</v>
      </c>
      <c r="BW6" s="21">
        <f t="shared" si="8"/>
        <v>57.08</v>
      </c>
      <c r="BX6" s="21">
        <f t="shared" si="8"/>
        <v>56.26</v>
      </c>
      <c r="BY6" s="21">
        <f t="shared" si="8"/>
        <v>52.94</v>
      </c>
      <c r="BZ6" s="21">
        <f t="shared" si="8"/>
        <v>52.05</v>
      </c>
      <c r="CA6" s="20" t="str">
        <f>IF(CA7="","",IF(CA7="-","【-】","【"&amp;SUBSTITUTE(TEXT(CA7,"#,##0.00"),"-","△")&amp;"】"))</f>
        <v>【56.93】</v>
      </c>
      <c r="CB6" s="21">
        <f>IF(CB7="",NA(),CB7)</f>
        <v>417.51</v>
      </c>
      <c r="CC6" s="21">
        <f t="shared" ref="CC6:CK6" si="9">IF(CC7="",NA(),CC7)</f>
        <v>422.21</v>
      </c>
      <c r="CD6" s="21">
        <f t="shared" si="9"/>
        <v>403.22</v>
      </c>
      <c r="CE6" s="21">
        <f t="shared" si="9"/>
        <v>327.16000000000003</v>
      </c>
      <c r="CF6" s="21">
        <f t="shared" si="9"/>
        <v>381.02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19.45</v>
      </c>
      <c r="CN6" s="21">
        <f t="shared" ref="CN6:CV6" si="10">IF(CN7="",NA(),CN7)</f>
        <v>16.690000000000001</v>
      </c>
      <c r="CO6" s="21">
        <f t="shared" si="10"/>
        <v>21.79</v>
      </c>
      <c r="CP6" s="21">
        <f t="shared" si="10"/>
        <v>19.45</v>
      </c>
      <c r="CQ6" s="21">
        <f t="shared" si="10"/>
        <v>17.239999999999998</v>
      </c>
      <c r="CR6" s="21">
        <f t="shared" si="10"/>
        <v>50.14</v>
      </c>
      <c r="CS6" s="21">
        <f t="shared" si="10"/>
        <v>54.83</v>
      </c>
      <c r="CT6" s="21">
        <f t="shared" si="10"/>
        <v>66.53</v>
      </c>
      <c r="CU6" s="21">
        <f t="shared" si="10"/>
        <v>52.35</v>
      </c>
      <c r="CV6" s="21">
        <f t="shared" si="10"/>
        <v>46.25</v>
      </c>
      <c r="CW6" s="20" t="str">
        <f>IF(CW7="","",IF(CW7="-","【-】","【"&amp;SUBSTITUTE(TEXT(CW7,"#,##0.00"),"-","△")&amp;"】"))</f>
        <v>【49.87】</v>
      </c>
      <c r="CX6" s="21">
        <f>IF(CX7="",NA(),CX7)</f>
        <v>68.2</v>
      </c>
      <c r="CY6" s="21">
        <f t="shared" ref="CY6:DG6" si="11">IF(CY7="",NA(),CY7)</f>
        <v>70.5</v>
      </c>
      <c r="CZ6" s="21">
        <f t="shared" si="11"/>
        <v>72.97</v>
      </c>
      <c r="DA6" s="21">
        <f t="shared" si="11"/>
        <v>77.05</v>
      </c>
      <c r="DB6" s="21">
        <f t="shared" si="11"/>
        <v>78.459999999999994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104434</v>
      </c>
      <c r="D7" s="23">
        <v>47</v>
      </c>
      <c r="E7" s="23">
        <v>17</v>
      </c>
      <c r="F7" s="23">
        <v>5</v>
      </c>
      <c r="G7" s="23">
        <v>0</v>
      </c>
      <c r="H7" s="23" t="s">
        <v>98</v>
      </c>
      <c r="I7" s="23" t="s">
        <v>99</v>
      </c>
      <c r="J7" s="23" t="s">
        <v>100</v>
      </c>
      <c r="K7" s="23" t="s">
        <v>101</v>
      </c>
      <c r="L7" s="23" t="s">
        <v>102</v>
      </c>
      <c r="M7" s="23" t="s">
        <v>103</v>
      </c>
      <c r="N7" s="24" t="s">
        <v>104</v>
      </c>
      <c r="O7" s="24" t="s">
        <v>105</v>
      </c>
      <c r="P7" s="24">
        <v>15.02</v>
      </c>
      <c r="Q7" s="24">
        <v>97.3</v>
      </c>
      <c r="R7" s="24">
        <v>1900</v>
      </c>
      <c r="S7" s="24">
        <v>3999</v>
      </c>
      <c r="T7" s="24">
        <v>391.76</v>
      </c>
      <c r="U7" s="24">
        <v>10.210000000000001</v>
      </c>
      <c r="V7" s="24">
        <v>599</v>
      </c>
      <c r="W7" s="24">
        <v>0.34</v>
      </c>
      <c r="X7" s="24">
        <v>1761.76</v>
      </c>
      <c r="Y7" s="24">
        <v>64.84</v>
      </c>
      <c r="Z7" s="24">
        <v>76.52</v>
      </c>
      <c r="AA7" s="24">
        <v>67.38</v>
      </c>
      <c r="AB7" s="24">
        <v>72.19</v>
      </c>
      <c r="AC7" s="24">
        <v>65.45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3822.51</v>
      </c>
      <c r="BG7" s="24">
        <v>3829.75</v>
      </c>
      <c r="BH7" s="24">
        <v>3417.4</v>
      </c>
      <c r="BI7" s="24">
        <v>3046.29</v>
      </c>
      <c r="BJ7" s="24">
        <v>3586.4</v>
      </c>
      <c r="BK7" s="24">
        <v>826.83</v>
      </c>
      <c r="BL7" s="24">
        <v>867.83</v>
      </c>
      <c r="BM7" s="24">
        <v>791.76</v>
      </c>
      <c r="BN7" s="24">
        <v>900.82</v>
      </c>
      <c r="BO7" s="24">
        <v>839.21</v>
      </c>
      <c r="BP7" s="24">
        <v>785.1</v>
      </c>
      <c r="BQ7" s="24">
        <v>24.89</v>
      </c>
      <c r="BR7" s="24">
        <v>26.03</v>
      </c>
      <c r="BS7" s="24">
        <v>27.15</v>
      </c>
      <c r="BT7" s="24">
        <v>33.43</v>
      </c>
      <c r="BU7" s="24">
        <v>23.9</v>
      </c>
      <c r="BV7" s="24">
        <v>57.31</v>
      </c>
      <c r="BW7" s="24">
        <v>57.08</v>
      </c>
      <c r="BX7" s="24">
        <v>56.26</v>
      </c>
      <c r="BY7" s="24">
        <v>52.94</v>
      </c>
      <c r="BZ7" s="24">
        <v>52.05</v>
      </c>
      <c r="CA7" s="24">
        <v>56.93</v>
      </c>
      <c r="CB7" s="24">
        <v>417.51</v>
      </c>
      <c r="CC7" s="24">
        <v>422.21</v>
      </c>
      <c r="CD7" s="24">
        <v>403.22</v>
      </c>
      <c r="CE7" s="24">
        <v>327.16000000000003</v>
      </c>
      <c r="CF7" s="24">
        <v>381.02</v>
      </c>
      <c r="CG7" s="24">
        <v>273.52</v>
      </c>
      <c r="CH7" s="24">
        <v>274.99</v>
      </c>
      <c r="CI7" s="24">
        <v>282.08999999999997</v>
      </c>
      <c r="CJ7" s="24">
        <v>303.27999999999997</v>
      </c>
      <c r="CK7" s="24">
        <v>301.86</v>
      </c>
      <c r="CL7" s="24">
        <v>271.14999999999998</v>
      </c>
      <c r="CM7" s="24">
        <v>19.45</v>
      </c>
      <c r="CN7" s="24">
        <v>16.690000000000001</v>
      </c>
      <c r="CO7" s="24">
        <v>21.79</v>
      </c>
      <c r="CP7" s="24">
        <v>19.45</v>
      </c>
      <c r="CQ7" s="24">
        <v>17.239999999999998</v>
      </c>
      <c r="CR7" s="24">
        <v>50.14</v>
      </c>
      <c r="CS7" s="24">
        <v>54.83</v>
      </c>
      <c r="CT7" s="24">
        <v>66.53</v>
      </c>
      <c r="CU7" s="24">
        <v>52.35</v>
      </c>
      <c r="CV7" s="24">
        <v>46.25</v>
      </c>
      <c r="CW7" s="24">
        <v>49.87</v>
      </c>
      <c r="CX7" s="24">
        <v>68.2</v>
      </c>
      <c r="CY7" s="24">
        <v>70.5</v>
      </c>
      <c r="CZ7" s="24">
        <v>72.97</v>
      </c>
      <c r="DA7" s="24">
        <v>77.05</v>
      </c>
      <c r="DB7" s="24">
        <v>78.459999999999994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2025-01-24T07:33:58Z</dcterms:created>
  <dcterms:modified xsi:type="dcterms:W3CDTF">2025-02-27T07:11:17Z</dcterms:modified>
  <cp:category/>
</cp:coreProperties>
</file>