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F853261D-376B-4338-AA37-B31AB87CF3AF}" xr6:coauthVersionLast="47" xr6:coauthVersionMax="47" xr10:uidLastSave="{00000000-0000-0000-0000-000000000000}"/>
  <workbookProtection workbookAlgorithmName="SHA-512" workbookHashValue="BNpN85YoDNBAVixNV17xCmpiKC+swaVdkyX+tBpE17JdWYcYcGtPl+lHyJwohJcPTcgUt9harCV7OtmSRJ9mqw==" workbookSaltValue="SKdK2MwoPR8/ouYVUl2ruQ==" workbookSpinCount="100000" lockStructure="1"/>
  <bookViews>
    <workbookView xWindow="-110" yWindow="-110" windowWidth="19420" windowHeight="104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L10" i="4"/>
  <c r="I8" i="4"/>
  <c r="B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<sst xmlns="http://schemas.openxmlformats.org/spreadsheetml/2006/main" count="236" uniqueCount="119">
  <si>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</si>
  <si>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</si>
  <si>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</si>
  <si>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</si>
  <si>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</si>
  <si>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</si>
  <si>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</si>
  <si>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</si>
  <si>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</si>
  <si>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</si>
  <si>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</si>
  <si>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</si>
  <si>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</si>
  <si>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</si>
  <si>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</si>
  <si>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</si>
  <si>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</si>
  <si>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</si>
  <si>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</si>
  <si>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</si>
  <si>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</si>
  <si>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</si>
  <si>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</si>
  <si>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</si>
  <si>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</si>
  <si>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</si>
  <si>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</si>
  <si>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</si>
  <si>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</si>
  <si>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</si>
  <si>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</si>
  <si>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</si>
  <si>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</si>
  <si>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</si>
  <si>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</si>
  <si>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</si>
  <si>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</si>
  <si>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</si>
  <si>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</si>
  <si>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</si>
  <si>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</si>
  <si>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</si>
  <si>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</si>
  <si>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</si>
  <si>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</si>
  <si>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</si>
  <si>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</si>
  <si>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</si>
  <si>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</si>
  <si>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</si>
  <si>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</si>
  <si>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</si>
  <si>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</si>
  <si>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</si>
  <si>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</si>
  <si>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</si>
  <si>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</si>
  <si>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</si>
  <si>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</si>
  <si>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</si>
  <si>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</si>
  <si>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</si>
  <si>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</si>
  <si>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</si>
  <si>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</si>
  <si>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</si>
  <si>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</si>
  <si>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</si>
  <si>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</si>
  <si>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</si>
  <si>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</si>
  <si>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</si>
  <si>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</si>
  <si>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</si>
  <si>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</si>
  <si>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</si>
  <si>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</si>
  <si>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</si>
  <si>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</si>
  <si>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</si>
  <si>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</si>
  <si>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</si>
  <si>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</si>
  <si>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</si>
  <si>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</si>
  <si>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</si>
  <si>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</si>
  <si>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</si>
  <si>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</si>
  <si>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</si>
  <si>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</si>
  <si>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</si>
  <si>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</si>
  <si>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</si>
  <si>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</si>
  <si>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</si>
  <si>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</si>
  <si>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</si>
  <si>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みなかみ町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</si>
  <si>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</si>
  <si>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</si>
  <si>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</si>
  <si>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</si>
  <si>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</si>
  <si>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</si>
  <si>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</si>
  <si>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</si>
  <si>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</si>
  <si>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</si>
  <si>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</si>
  <si>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</si>
  <si>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</si>
  <si>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</si>
  <si>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</si>
  <si>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</si>
  <si>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</si>
  <si>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供用開始から30年以上が経過し、施設の老朽化が進んできている。施設の維持管理を適切に行いながら計画的な老朽化対策を検討する。</t>
    <phoneticPr fontId="4"/>
  </si>
  <si>
    <t>　農業集落排水は、農業用水の水質保全や農村地域の生活環境の保全を図るだけでなく、利根川源流域の水質保全や生活環境の維持向上のため当町では重要な役割を担っている。また、汚水処理の広域化・共同化を実施する事は地形上不可能であり、事業効率が良いとは言えない状況のなか、老朽化対策、使用料収入の確保、経費節減等課題が多いため、計画的な事業運営に努めていく。</t>
    <rPh sb="168" eb="169">
      <t>ツト</t>
    </rPh>
    <phoneticPr fontId="4"/>
  </si>
  <si>
    <t>　事業対象区域が若年層が少ない独立した集落ということもあり、使用料収入の減少が続いていることや、施設の老朽化に伴う修繕費が増加傾向にあるため、「経費回収率」や「施設利用率」は類似団体平均値を下回っており、「汚水処理原価」は類似団体平均値を上回っている。
　また、上記理由により大規模な建設投資をすることが難しく、「企業債残高対事業規模比率」はゼロとなっているが、「水洗化率」は類似団体平均値を大きく上回っており、100％に近い数値となっている。</t>
    <rPh sb="62" eb="63">
      <t>カ</t>
    </rPh>
    <rPh sb="80" eb="82">
      <t>シセツ</t>
    </rPh>
    <rPh sb="82" eb="85">
      <t>リヨウリツ</t>
    </rPh>
    <rPh sb="87" eb="91">
      <t>ルイジダンタイ</t>
    </rPh>
    <rPh sb="91" eb="94">
      <t>ヘイキンチ</t>
    </rPh>
    <rPh sb="95" eb="97">
      <t>シタマワ</t>
    </rPh>
    <rPh sb="103" eb="105">
      <t>オスイ</t>
    </rPh>
    <rPh sb="105" eb="107">
      <t>ショリ</t>
    </rPh>
    <rPh sb="107" eb="109">
      <t>ゲンカ</t>
    </rPh>
    <rPh sb="111" eb="118">
      <t>ルイジダンタイヘイキンチ</t>
    </rPh>
    <rPh sb="119" eb="121">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</si>
</sst>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91-403A-AEDC-0968B0943E1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0.02</c:v>
                </c:pt>
              </c:numCache>
            </c:numRef>
          </c:val>
          <c:smooth val="0"/>
          <c:extLst>
            <c:ext xmlns:c16="http://schemas.microsoft.com/office/drawing/2014/chart" uri="{C3380CC4-5D6E-409C-BE32-E72D297353CC}">
              <c16:uniqueId val="{00000001-4491-403A-AEDC-0968B0943E1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54.29</c:v>
                </c:pt>
                <c:pt idx="1">
                  <c:v>40</c:v>
                </c:pt>
                <c:pt idx="2">
                  <c:v>97.14</c:v>
                </c:pt>
                <c:pt idx="3">
                  <c:v>48.57</c:v>
                </c:pt>
                <c:pt idx="4">
                  <c:v>28.57</c:v>
                </c:pt>
              </c:numCache>
            </c:numRef>
          </c:val>
          <c:extLst>
            <c:ext xmlns:c16="http://schemas.microsoft.com/office/drawing/2014/chart" uri="{C3380CC4-5D6E-409C-BE32-E72D297353CC}">
              <c16:uniqueId val="{00000000-6DBA-43F7-89AB-BB8F27792FA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52.63</c:v>
                </c:pt>
              </c:numCache>
            </c:numRef>
          </c:val>
          <c:smooth val="0"/>
          <c:extLst>
            <c:ext xmlns:c16="http://schemas.microsoft.com/office/drawing/2014/chart" uri="{C3380CC4-5D6E-409C-BE32-E72D297353CC}">
              <c16:uniqueId val="{00000001-6DBA-43F7-89AB-BB8F27792FA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92.59</c:v>
                </c:pt>
                <c:pt idx="1">
                  <c:v>96</c:v>
                </c:pt>
                <c:pt idx="2">
                  <c:v>95.65</c:v>
                </c:pt>
                <c:pt idx="3">
                  <c:v>95.83</c:v>
                </c:pt>
                <c:pt idx="4">
                  <c:v>95.65</c:v>
                </c:pt>
              </c:numCache>
            </c:numRef>
          </c:val>
          <c:extLst>
            <c:ext xmlns:c16="http://schemas.microsoft.com/office/drawing/2014/chart" uri="{C3380CC4-5D6E-409C-BE32-E72D297353CC}">
              <c16:uniqueId val="{00000000-0280-4F4F-9BB1-C15B31BF365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90.32</c:v>
                </c:pt>
              </c:numCache>
            </c:numRef>
          </c:val>
          <c:smooth val="0"/>
          <c:extLst>
            <c:ext xmlns:c16="http://schemas.microsoft.com/office/drawing/2014/chart" uri="{C3380CC4-5D6E-409C-BE32-E72D297353CC}">
              <c16:uniqueId val="{00000001-0280-4F4F-9BB1-C15B31BF365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115.82</c:v>
                </c:pt>
                <c:pt idx="1">
                  <c:v>100.59</c:v>
                </c:pt>
                <c:pt idx="2">
                  <c:v>100</c:v>
                </c:pt>
                <c:pt idx="3">
                  <c:v>100</c:v>
                </c:pt>
                <c:pt idx="4">
                  <c:v>100</c:v>
                </c:pt>
              </c:numCache>
            </c:numRef>
          </c:val>
          <c:extLst>
            <c:ext xmlns:c16="http://schemas.microsoft.com/office/drawing/2014/chart" uri="{C3380CC4-5D6E-409C-BE32-E72D297353CC}">
              <c16:uniqueId val="{00000000-9921-48C1-961D-B4F315A777E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21-48C1-961D-B4F315A777E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36-4612-AD2D-2CDCC9EA658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36-4612-AD2D-2CDCC9EA658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23-4A2C-B1D4-08081C8C049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23-4A2C-B1D4-08081C8C049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85-444D-9BF9-73F83A626C8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85-444D-9BF9-73F83A626C8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C4-48F3-A4F4-56C7F4C74C7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C4-48F3-A4F4-56C7F4C74C7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85-4A23-AE4D-8CA25CAABE0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743.31</c:v>
                </c:pt>
              </c:numCache>
            </c:numRef>
          </c:val>
          <c:smooth val="0"/>
          <c:extLst>
            <c:ext xmlns:c16="http://schemas.microsoft.com/office/drawing/2014/chart" uri="{C3380CC4-5D6E-409C-BE32-E72D297353CC}">
              <c16:uniqueId val="{00000001-8885-4A23-AE4D-8CA25CAABE0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12.44</c:v>
                </c:pt>
                <c:pt idx="1">
                  <c:v>9.99</c:v>
                </c:pt>
                <c:pt idx="2">
                  <c:v>8.11</c:v>
                </c:pt>
                <c:pt idx="3">
                  <c:v>8.61</c:v>
                </c:pt>
                <c:pt idx="4">
                  <c:v>7.49</c:v>
                </c:pt>
              </c:numCache>
            </c:numRef>
          </c:val>
          <c:extLst>
            <c:ext xmlns:c16="http://schemas.microsoft.com/office/drawing/2014/chart" uri="{C3380CC4-5D6E-409C-BE32-E72D297353CC}">
              <c16:uniqueId val="{00000000-93B3-4B80-92B7-746E576DEC2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61.15</c:v>
                </c:pt>
              </c:numCache>
            </c:numRef>
          </c:val>
          <c:smooth val="0"/>
          <c:extLst>
            <c:ext xmlns:c16="http://schemas.microsoft.com/office/drawing/2014/chart" uri="{C3380CC4-5D6E-409C-BE32-E72D297353CC}">
              <c16:uniqueId val="{00000001-93B3-4B80-92B7-746E576DEC2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1474.55</c:v>
                </c:pt>
                <c:pt idx="1">
                  <c:v>1737.38</c:v>
                </c:pt>
                <c:pt idx="2">
                  <c:v>2196.15</c:v>
                </c:pt>
                <c:pt idx="3">
                  <c:v>1772.54</c:v>
                </c:pt>
                <c:pt idx="4">
                  <c:v>1968.7</c:v>
                </c:pt>
              </c:numCache>
            </c:numRef>
          </c:val>
          <c:extLst>
            <c:ext xmlns:c16="http://schemas.microsoft.com/office/drawing/2014/chart" uri="{C3380CC4-5D6E-409C-BE32-E72D297353CC}">
              <c16:uniqueId val="{00000000-1238-487F-A703-88CE35B954D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250.43</c:v>
                </c:pt>
              </c:numCache>
            </c:numRef>
          </c:val>
          <c:smooth val="0"/>
          <c:extLst>
            <c:ext xmlns:c16="http://schemas.microsoft.com/office/drawing/2014/chart" uri="{C3380CC4-5D6E-409C-BE32-E72D297353CC}">
              <c16:uniqueId val="{00000001-1238-487F-A703-88CE35B954D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群馬県　みなかみ町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F1</v>
      </c>
      <c r="X8" s="70"/>
      <c r="Y8" s="70"/>
      <c r="Z8" s="70"/>
      <c r="AA8" s="70"/>
      <c r="AB8" s="70"/>
      <c r="AC8" s="70"/>
      <c r="AD8" s="71" t="str">
        <f>データ!$M$6</f>
        <v>非設置</v>
      </c>
      <c r="AE8" s="71"/>
      <c r="AF8" s="71"/>
      <c r="AG8" s="71"/>
      <c r="AH8" s="71"/>
      <c r="AI8" s="71"/>
      <c r="AJ8" s="71"/>
      <c r="AK8" s="3"/>
      <c r="AL8" s="50">
        <f>データ!S6</f>
        <v>17293</v>
      </c>
      <c r="AM8" s="50"/>
      <c r="AN8" s="50"/>
      <c r="AO8" s="50"/>
      <c r="AP8" s="50"/>
      <c r="AQ8" s="50"/>
      <c r="AR8" s="50"/>
      <c r="AS8" s="50"/>
      <c r="AT8" s="51">
        <f>データ!T6</f>
        <v>781.08</v>
      </c>
      <c r="AU8" s="51"/>
      <c r="AV8" s="51"/>
      <c r="AW8" s="51"/>
      <c r="AX8" s="51"/>
      <c r="AY8" s="51"/>
      <c r="AZ8" s="51"/>
      <c r="BA8" s="51"/>
      <c r="BB8" s="51">
        <f>データ!U6</f>
        <v>22.14</v>
      </c>
      <c r="BC8" s="51"/>
      <c r="BD8" s="51"/>
      <c r="BE8" s="51"/>
      <c r="BF8" s="51"/>
      <c r="BG8" s="51"/>
      <c r="BH8" s="51"/>
      <c r="BI8" s="51"/>
      <c r="BJ8" s="3"/>
      <c r="BK8" s="3"/>
      <c r="BL8" s="66" t="s">
        <v>10</v>
      </c>
      <c r="BM8" s="67"/>
      <c r="BN8" s="68" t="s">
        <v>11</v>
      </c>
      <c r="BO8" s="68"/>
      <c r="BP8" s="68"/>
      <c r="BQ8" s="68"/>
      <c r="BR8" s="68"/>
      <c r="BS8" s="68"/>
      <c r="BT8" s="68"/>
      <c r="BU8" s="68"/>
      <c r="BV8" s="68"/>
      <c r="BW8" s="68"/>
      <c r="BX8" s="68"/>
      <c r="BY8" s="69"/>
    </row>
    <row r="9" spans="1:78" ht="18.75" customHeight="1" x14ac:dyDescent="0.2">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59" t="s">
        <v>21</v>
      </c>
      <c r="BO9" s="59"/>
      <c r="BP9" s="59"/>
      <c r="BQ9" s="59"/>
      <c r="BR9" s="59"/>
      <c r="BS9" s="59"/>
      <c r="BT9" s="59"/>
      <c r="BU9" s="59"/>
      <c r="BV9" s="59"/>
      <c r="BW9" s="59"/>
      <c r="BX9" s="59"/>
      <c r="BY9" s="60"/>
    </row>
    <row r="10" spans="1:78" ht="18.75" customHeight="1" x14ac:dyDescent="0.2">
      <c r="A10" s="2"/>
      <c r="B10" s="51" t="str">
        <f>データ!N6</f>
        <v>-</v>
      </c>
      <c r="C10" s="51"/>
      <c r="D10" s="51"/>
      <c r="E10" s="51"/>
      <c r="F10" s="51"/>
      <c r="G10" s="51"/>
      <c r="H10" s="51"/>
      <c r="I10" s="51" t="str">
        <f>データ!O6</f>
        <v>該当数値なし</v>
      </c>
      <c r="J10" s="51"/>
      <c r="K10" s="51"/>
      <c r="L10" s="51"/>
      <c r="M10" s="51"/>
      <c r="N10" s="51"/>
      <c r="O10" s="51"/>
      <c r="P10" s="51">
        <f>データ!P6</f>
        <v>0.13</v>
      </c>
      <c r="Q10" s="51"/>
      <c r="R10" s="51"/>
      <c r="S10" s="51"/>
      <c r="T10" s="51"/>
      <c r="U10" s="51"/>
      <c r="V10" s="51"/>
      <c r="W10" s="51">
        <f>データ!Q6</f>
        <v>49.18</v>
      </c>
      <c r="X10" s="51"/>
      <c r="Y10" s="51"/>
      <c r="Z10" s="51"/>
      <c r="AA10" s="51"/>
      <c r="AB10" s="51"/>
      <c r="AC10" s="51"/>
      <c r="AD10" s="50">
        <f>データ!R6</f>
        <v>2690</v>
      </c>
      <c r="AE10" s="50"/>
      <c r="AF10" s="50"/>
      <c r="AG10" s="50"/>
      <c r="AH10" s="50"/>
      <c r="AI10" s="50"/>
      <c r="AJ10" s="50"/>
      <c r="AK10" s="2"/>
      <c r="AL10" s="50">
        <f>データ!V6</f>
        <v>23</v>
      </c>
      <c r="AM10" s="50"/>
      <c r="AN10" s="50"/>
      <c r="AO10" s="50"/>
      <c r="AP10" s="50"/>
      <c r="AQ10" s="50"/>
      <c r="AR10" s="50"/>
      <c r="AS10" s="50"/>
      <c r="AT10" s="51">
        <f>データ!W6</f>
        <v>0.02</v>
      </c>
      <c r="AU10" s="51"/>
      <c r="AV10" s="51"/>
      <c r="AW10" s="51"/>
      <c r="AX10" s="51"/>
      <c r="AY10" s="51"/>
      <c r="AZ10" s="51"/>
      <c r="BA10" s="51"/>
      <c r="BB10" s="51">
        <f>データ!X6</f>
        <v>1150</v>
      </c>
      <c r="BC10" s="51"/>
      <c r="BD10" s="51"/>
      <c r="BE10" s="51"/>
      <c r="BF10" s="51"/>
      <c r="BG10" s="51"/>
      <c r="BH10" s="51"/>
      <c r="BI10" s="51"/>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3" t="s">
        <v>118</v>
      </c>
      <c r="BM16" s="44"/>
      <c r="BN16" s="44"/>
      <c r="BO16" s="44"/>
      <c r="BP16" s="44"/>
      <c r="BQ16" s="44"/>
      <c r="BR16" s="44"/>
      <c r="BS16" s="44"/>
      <c r="BT16" s="44"/>
      <c r="BU16" s="44"/>
      <c r="BV16" s="44"/>
      <c r="BW16" s="44"/>
      <c r="BX16" s="44"/>
      <c r="BY16" s="44"/>
      <c r="BZ16" s="4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3"/>
      <c r="BM17" s="44"/>
      <c r="BN17" s="44"/>
      <c r="BO17" s="44"/>
      <c r="BP17" s="44"/>
      <c r="BQ17" s="44"/>
      <c r="BR17" s="44"/>
      <c r="BS17" s="44"/>
      <c r="BT17" s="44"/>
      <c r="BU17" s="44"/>
      <c r="BV17" s="44"/>
      <c r="BW17" s="44"/>
      <c r="BX17" s="44"/>
      <c r="BY17" s="44"/>
      <c r="BZ17" s="4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3"/>
      <c r="BM18" s="44"/>
      <c r="BN18" s="44"/>
      <c r="BO18" s="44"/>
      <c r="BP18" s="44"/>
      <c r="BQ18" s="44"/>
      <c r="BR18" s="44"/>
      <c r="BS18" s="44"/>
      <c r="BT18" s="44"/>
      <c r="BU18" s="44"/>
      <c r="BV18" s="44"/>
      <c r="BW18" s="44"/>
      <c r="BX18" s="44"/>
      <c r="BY18" s="44"/>
      <c r="BZ18" s="4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3"/>
      <c r="BM19" s="44"/>
      <c r="BN19" s="44"/>
      <c r="BO19" s="44"/>
      <c r="BP19" s="44"/>
      <c r="BQ19" s="44"/>
      <c r="BR19" s="44"/>
      <c r="BS19" s="44"/>
      <c r="BT19" s="44"/>
      <c r="BU19" s="44"/>
      <c r="BV19" s="44"/>
      <c r="BW19" s="44"/>
      <c r="BX19" s="44"/>
      <c r="BY19" s="44"/>
      <c r="BZ19" s="4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3"/>
      <c r="BM20" s="44"/>
      <c r="BN20" s="44"/>
      <c r="BO20" s="44"/>
      <c r="BP20" s="44"/>
      <c r="BQ20" s="44"/>
      <c r="BR20" s="44"/>
      <c r="BS20" s="44"/>
      <c r="BT20" s="44"/>
      <c r="BU20" s="44"/>
      <c r="BV20" s="44"/>
      <c r="BW20" s="44"/>
      <c r="BX20" s="44"/>
      <c r="BY20" s="44"/>
      <c r="BZ20" s="4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3"/>
      <c r="BM21" s="44"/>
      <c r="BN21" s="44"/>
      <c r="BO21" s="44"/>
      <c r="BP21" s="44"/>
      <c r="BQ21" s="44"/>
      <c r="BR21" s="44"/>
      <c r="BS21" s="44"/>
      <c r="BT21" s="44"/>
      <c r="BU21" s="44"/>
      <c r="BV21" s="44"/>
      <c r="BW21" s="44"/>
      <c r="BX21" s="44"/>
      <c r="BY21" s="44"/>
      <c r="BZ21" s="4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3"/>
      <c r="BM22" s="44"/>
      <c r="BN22" s="44"/>
      <c r="BO22" s="44"/>
      <c r="BP22" s="44"/>
      <c r="BQ22" s="44"/>
      <c r="BR22" s="44"/>
      <c r="BS22" s="44"/>
      <c r="BT22" s="44"/>
      <c r="BU22" s="44"/>
      <c r="BV22" s="44"/>
      <c r="BW22" s="44"/>
      <c r="BX22" s="44"/>
      <c r="BY22" s="44"/>
      <c r="BZ22" s="4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3"/>
      <c r="BM23" s="44"/>
      <c r="BN23" s="44"/>
      <c r="BO23" s="44"/>
      <c r="BP23" s="44"/>
      <c r="BQ23" s="44"/>
      <c r="BR23" s="44"/>
      <c r="BS23" s="44"/>
      <c r="BT23" s="44"/>
      <c r="BU23" s="44"/>
      <c r="BV23" s="44"/>
      <c r="BW23" s="44"/>
      <c r="BX23" s="44"/>
      <c r="BY23" s="44"/>
      <c r="BZ23" s="4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3"/>
      <c r="BM24" s="44"/>
      <c r="BN24" s="44"/>
      <c r="BO24" s="44"/>
      <c r="BP24" s="44"/>
      <c r="BQ24" s="44"/>
      <c r="BR24" s="44"/>
      <c r="BS24" s="44"/>
      <c r="BT24" s="44"/>
      <c r="BU24" s="44"/>
      <c r="BV24" s="44"/>
      <c r="BW24" s="44"/>
      <c r="BX24" s="44"/>
      <c r="BY24" s="44"/>
      <c r="BZ24" s="4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3"/>
      <c r="BM25" s="44"/>
      <c r="BN25" s="44"/>
      <c r="BO25" s="44"/>
      <c r="BP25" s="44"/>
      <c r="BQ25" s="44"/>
      <c r="BR25" s="44"/>
      <c r="BS25" s="44"/>
      <c r="BT25" s="44"/>
      <c r="BU25" s="44"/>
      <c r="BV25" s="44"/>
      <c r="BW25" s="44"/>
      <c r="BX25" s="44"/>
      <c r="BY25" s="44"/>
      <c r="BZ25" s="4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3"/>
      <c r="BM26" s="44"/>
      <c r="BN26" s="44"/>
      <c r="BO26" s="44"/>
      <c r="BP26" s="44"/>
      <c r="BQ26" s="44"/>
      <c r="BR26" s="44"/>
      <c r="BS26" s="44"/>
      <c r="BT26" s="44"/>
      <c r="BU26" s="44"/>
      <c r="BV26" s="44"/>
      <c r="BW26" s="44"/>
      <c r="BX26" s="44"/>
      <c r="BY26" s="44"/>
      <c r="BZ26" s="4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3"/>
      <c r="BM27" s="44"/>
      <c r="BN27" s="44"/>
      <c r="BO27" s="44"/>
      <c r="BP27" s="44"/>
      <c r="BQ27" s="44"/>
      <c r="BR27" s="44"/>
      <c r="BS27" s="44"/>
      <c r="BT27" s="44"/>
      <c r="BU27" s="44"/>
      <c r="BV27" s="44"/>
      <c r="BW27" s="44"/>
      <c r="BX27" s="44"/>
      <c r="BY27" s="44"/>
      <c r="BZ27" s="4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3"/>
      <c r="BM28" s="44"/>
      <c r="BN28" s="44"/>
      <c r="BO28" s="44"/>
      <c r="BP28" s="44"/>
      <c r="BQ28" s="44"/>
      <c r="BR28" s="44"/>
      <c r="BS28" s="44"/>
      <c r="BT28" s="44"/>
      <c r="BU28" s="44"/>
      <c r="BV28" s="44"/>
      <c r="BW28" s="44"/>
      <c r="BX28" s="44"/>
      <c r="BY28" s="44"/>
      <c r="BZ28" s="4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3"/>
      <c r="BM29" s="44"/>
      <c r="BN29" s="44"/>
      <c r="BO29" s="44"/>
      <c r="BP29" s="44"/>
      <c r="BQ29" s="44"/>
      <c r="BR29" s="44"/>
      <c r="BS29" s="44"/>
      <c r="BT29" s="44"/>
      <c r="BU29" s="44"/>
      <c r="BV29" s="44"/>
      <c r="BW29" s="44"/>
      <c r="BX29" s="44"/>
      <c r="BY29" s="44"/>
      <c r="BZ29" s="4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3"/>
      <c r="BM30" s="44"/>
      <c r="BN30" s="44"/>
      <c r="BO30" s="44"/>
      <c r="BP30" s="44"/>
      <c r="BQ30" s="44"/>
      <c r="BR30" s="44"/>
      <c r="BS30" s="44"/>
      <c r="BT30" s="44"/>
      <c r="BU30" s="44"/>
      <c r="BV30" s="44"/>
      <c r="BW30" s="44"/>
      <c r="BX30" s="44"/>
      <c r="BY30" s="44"/>
      <c r="BZ30" s="4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3"/>
      <c r="BM31" s="44"/>
      <c r="BN31" s="44"/>
      <c r="BO31" s="44"/>
      <c r="BP31" s="44"/>
      <c r="BQ31" s="44"/>
      <c r="BR31" s="44"/>
      <c r="BS31" s="44"/>
      <c r="BT31" s="44"/>
      <c r="BU31" s="44"/>
      <c r="BV31" s="44"/>
      <c r="BW31" s="44"/>
      <c r="BX31" s="44"/>
      <c r="BY31" s="44"/>
      <c r="BZ31" s="4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3"/>
      <c r="BM32" s="44"/>
      <c r="BN32" s="44"/>
      <c r="BO32" s="44"/>
      <c r="BP32" s="44"/>
      <c r="BQ32" s="44"/>
      <c r="BR32" s="44"/>
      <c r="BS32" s="44"/>
      <c r="BT32" s="44"/>
      <c r="BU32" s="44"/>
      <c r="BV32" s="44"/>
      <c r="BW32" s="44"/>
      <c r="BX32" s="44"/>
      <c r="BY32" s="44"/>
      <c r="BZ32" s="4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3"/>
      <c r="BM33" s="44"/>
      <c r="BN33" s="44"/>
      <c r="BO33" s="44"/>
      <c r="BP33" s="44"/>
      <c r="BQ33" s="44"/>
      <c r="BR33" s="44"/>
      <c r="BS33" s="44"/>
      <c r="BT33" s="44"/>
      <c r="BU33" s="44"/>
      <c r="BV33" s="44"/>
      <c r="BW33" s="44"/>
      <c r="BX33" s="44"/>
      <c r="BY33" s="44"/>
      <c r="BZ33" s="4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3"/>
      <c r="BM34" s="44"/>
      <c r="BN34" s="44"/>
      <c r="BO34" s="44"/>
      <c r="BP34" s="44"/>
      <c r="BQ34" s="44"/>
      <c r="BR34" s="44"/>
      <c r="BS34" s="44"/>
      <c r="BT34" s="44"/>
      <c r="BU34" s="44"/>
      <c r="BV34" s="44"/>
      <c r="BW34" s="44"/>
      <c r="BX34" s="44"/>
      <c r="BY34" s="44"/>
      <c r="BZ34" s="4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3"/>
      <c r="BM35" s="44"/>
      <c r="BN35" s="44"/>
      <c r="BO35" s="44"/>
      <c r="BP35" s="44"/>
      <c r="BQ35" s="44"/>
      <c r="BR35" s="44"/>
      <c r="BS35" s="44"/>
      <c r="BT35" s="44"/>
      <c r="BU35" s="44"/>
      <c r="BV35" s="44"/>
      <c r="BW35" s="44"/>
      <c r="BX35" s="44"/>
      <c r="BY35" s="44"/>
      <c r="BZ35" s="4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3"/>
      <c r="BM36" s="44"/>
      <c r="BN36" s="44"/>
      <c r="BO36" s="44"/>
      <c r="BP36" s="44"/>
      <c r="BQ36" s="44"/>
      <c r="BR36" s="44"/>
      <c r="BS36" s="44"/>
      <c r="BT36" s="44"/>
      <c r="BU36" s="44"/>
      <c r="BV36" s="44"/>
      <c r="BW36" s="44"/>
      <c r="BX36" s="44"/>
      <c r="BY36" s="44"/>
      <c r="BZ36" s="4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3"/>
      <c r="BM37" s="44"/>
      <c r="BN37" s="44"/>
      <c r="BO37" s="44"/>
      <c r="BP37" s="44"/>
      <c r="BQ37" s="44"/>
      <c r="BR37" s="44"/>
      <c r="BS37" s="44"/>
      <c r="BT37" s="44"/>
      <c r="BU37" s="44"/>
      <c r="BV37" s="44"/>
      <c r="BW37" s="44"/>
      <c r="BX37" s="44"/>
      <c r="BY37" s="44"/>
      <c r="BZ37" s="4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3"/>
      <c r="BM38" s="44"/>
      <c r="BN38" s="44"/>
      <c r="BO38" s="44"/>
      <c r="BP38" s="44"/>
      <c r="BQ38" s="44"/>
      <c r="BR38" s="44"/>
      <c r="BS38" s="44"/>
      <c r="BT38" s="44"/>
      <c r="BU38" s="44"/>
      <c r="BV38" s="44"/>
      <c r="BW38" s="44"/>
      <c r="BX38" s="44"/>
      <c r="BY38" s="44"/>
      <c r="BZ38" s="4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3"/>
      <c r="BM39" s="44"/>
      <c r="BN39" s="44"/>
      <c r="BO39" s="44"/>
      <c r="BP39" s="44"/>
      <c r="BQ39" s="44"/>
      <c r="BR39" s="44"/>
      <c r="BS39" s="44"/>
      <c r="BT39" s="44"/>
      <c r="BU39" s="44"/>
      <c r="BV39" s="44"/>
      <c r="BW39" s="44"/>
      <c r="BX39" s="44"/>
      <c r="BY39" s="44"/>
      <c r="BZ39" s="4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3"/>
      <c r="BM40" s="44"/>
      <c r="BN40" s="44"/>
      <c r="BO40" s="44"/>
      <c r="BP40" s="44"/>
      <c r="BQ40" s="44"/>
      <c r="BR40" s="44"/>
      <c r="BS40" s="44"/>
      <c r="BT40" s="44"/>
      <c r="BU40" s="44"/>
      <c r="BV40" s="44"/>
      <c r="BW40" s="44"/>
      <c r="BX40" s="44"/>
      <c r="BY40" s="44"/>
      <c r="BZ40" s="4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3"/>
      <c r="BM41" s="44"/>
      <c r="BN41" s="44"/>
      <c r="BO41" s="44"/>
      <c r="BP41" s="44"/>
      <c r="BQ41" s="44"/>
      <c r="BR41" s="44"/>
      <c r="BS41" s="44"/>
      <c r="BT41" s="44"/>
      <c r="BU41" s="44"/>
      <c r="BV41" s="44"/>
      <c r="BW41" s="44"/>
      <c r="BX41" s="44"/>
      <c r="BY41" s="44"/>
      <c r="BZ41" s="4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3"/>
      <c r="BM42" s="44"/>
      <c r="BN42" s="44"/>
      <c r="BO42" s="44"/>
      <c r="BP42" s="44"/>
      <c r="BQ42" s="44"/>
      <c r="BR42" s="44"/>
      <c r="BS42" s="44"/>
      <c r="BT42" s="44"/>
      <c r="BU42" s="44"/>
      <c r="BV42" s="44"/>
      <c r="BW42" s="44"/>
      <c r="BX42" s="44"/>
      <c r="BY42" s="44"/>
      <c r="BZ42" s="4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3"/>
      <c r="BM43" s="44"/>
      <c r="BN43" s="44"/>
      <c r="BO43" s="44"/>
      <c r="BP43" s="44"/>
      <c r="BQ43" s="44"/>
      <c r="BR43" s="44"/>
      <c r="BS43" s="44"/>
      <c r="BT43" s="44"/>
      <c r="BU43" s="44"/>
      <c r="BV43" s="44"/>
      <c r="BW43" s="44"/>
      <c r="BX43" s="44"/>
      <c r="BY43" s="44"/>
      <c r="BZ43" s="4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6"/>
      <c r="BM44" s="47"/>
      <c r="BN44" s="47"/>
      <c r="BO44" s="47"/>
      <c r="BP44" s="47"/>
      <c r="BQ44" s="47"/>
      <c r="BR44" s="47"/>
      <c r="BS44" s="47"/>
      <c r="BT44" s="47"/>
      <c r="BU44" s="47"/>
      <c r="BV44" s="47"/>
      <c r="BW44" s="47"/>
      <c r="BX44" s="47"/>
      <c r="BY44" s="47"/>
      <c r="BZ44" s="4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117</v>
      </c>
      <c r="BM66" s="44"/>
      <c r="BN66" s="44"/>
      <c r="BO66" s="44"/>
      <c r="BP66" s="44"/>
      <c r="BQ66" s="44"/>
      <c r="BR66" s="44"/>
      <c r="BS66" s="44"/>
      <c r="BT66" s="44"/>
      <c r="BU66" s="44"/>
      <c r="BV66" s="44"/>
      <c r="BW66" s="44"/>
      <c r="BX66" s="44"/>
      <c r="BY66" s="44"/>
      <c r="BZ66" s="4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2">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XlaNo1QEaDANvrYjWm5S7GTpxm7LDGn9SZ4KvoFI/EJPNgklcuw+try+GvwJacTlYaXwDsjsAj94s4DTIACf/Q==" saltValue="fwFtHXG69HKcdFez1Dgqy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2">
      <c r="A4" s="14" t="s">
        <v>57</v>
      </c>
      <c r="B4" s="16"/>
      <c r="C4" s="16"/>
      <c r="D4" s="16"/>
      <c r="E4" s="16"/>
      <c r="F4" s="16"/>
      <c r="G4" s="16"/>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104493</v>
      </c>
      <c r="D6" s="19">
        <f t="shared" si="3"/>
        <v>47</v>
      </c>
      <c r="E6" s="19">
        <f t="shared" si="3"/>
        <v>17</v>
      </c>
      <c r="F6" s="19">
        <f t="shared" si="3"/>
        <v>5</v>
      </c>
      <c r="G6" s="19">
        <f t="shared" si="3"/>
        <v>0</v>
      </c>
      <c r="H6" s="19" t="str">
        <f t="shared" si="3"/>
        <v>群馬県　みなかみ町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0.13</v>
      </c>
      <c r="Q6" s="20">
        <f t="shared" si="3"/>
        <v>49.18</v>
      </c>
      <c r="R6" s="20">
        <f t="shared" si="3"/>
        <v>2690</v>
      </c>
      <c r="S6" s="20">
        <f t="shared" si="3"/>
        <v>17293</v>
      </c>
      <c r="T6" s="20">
        <f t="shared" si="3"/>
        <v>781.08</v>
      </c>
      <c r="U6" s="20">
        <f t="shared" si="3"/>
        <v>22.14</v>
      </c>
      <c r="V6" s="20">
        <f t="shared" si="3"/>
        <v>23</v>
      </c>
      <c r="W6" s="20">
        <f t="shared" si="3"/>
        <v>0.02</v>
      </c>
      <c r="X6" s="20">
        <f t="shared" si="3"/>
        <v>1150</v>
      </c>
      <c r="Y6" s="21">
        <f>IF(Y7="",NA(),Y7)</f>
        <v>115.82</v>
      </c>
      <c r="Z6" s="21">
        <f t="shared" ref="Z6:AH6" si="4">IF(Z7="",NA(),Z7)</f>
        <v>100.59</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743.31</v>
      </c>
      <c r="BP6" s="20" t="str">
        <f>IF(BP7="","",IF(BP7="-","【-】","【"&amp;SUBSTITUTE(TEXT(BP7,"#,##0.00"),"-","△")&amp;"】"))</f>
        <v>【785.10】</v>
      </c>
      <c r="BQ6" s="21">
        <f>IF(BQ7="",NA(),BQ7)</f>
        <v>12.44</v>
      </c>
      <c r="BR6" s="21">
        <f t="shared" ref="BR6:BZ6" si="8">IF(BR7="",NA(),BR7)</f>
        <v>9.99</v>
      </c>
      <c r="BS6" s="21">
        <f t="shared" si="8"/>
        <v>8.11</v>
      </c>
      <c r="BT6" s="21">
        <f t="shared" si="8"/>
        <v>8.61</v>
      </c>
      <c r="BU6" s="21">
        <f t="shared" si="8"/>
        <v>7.49</v>
      </c>
      <c r="BV6" s="21">
        <f t="shared" si="8"/>
        <v>57.31</v>
      </c>
      <c r="BW6" s="21">
        <f t="shared" si="8"/>
        <v>57.08</v>
      </c>
      <c r="BX6" s="21">
        <f t="shared" si="8"/>
        <v>56.26</v>
      </c>
      <c r="BY6" s="21">
        <f t="shared" si="8"/>
        <v>52.94</v>
      </c>
      <c r="BZ6" s="21">
        <f t="shared" si="8"/>
        <v>61.15</v>
      </c>
      <c r="CA6" s="20" t="str">
        <f>IF(CA7="","",IF(CA7="-","【-】","【"&amp;SUBSTITUTE(TEXT(CA7,"#,##0.00"),"-","△")&amp;"】"))</f>
        <v>【56.93】</v>
      </c>
      <c r="CB6" s="21">
        <f>IF(CB7="",NA(),CB7)</f>
        <v>1474.55</v>
      </c>
      <c r="CC6" s="21">
        <f t="shared" ref="CC6:CK6" si="9">IF(CC7="",NA(),CC7)</f>
        <v>1737.38</v>
      </c>
      <c r="CD6" s="21">
        <f t="shared" si="9"/>
        <v>2196.15</v>
      </c>
      <c r="CE6" s="21">
        <f t="shared" si="9"/>
        <v>1772.54</v>
      </c>
      <c r="CF6" s="21">
        <f t="shared" si="9"/>
        <v>1968.7</v>
      </c>
      <c r="CG6" s="21">
        <f t="shared" si="9"/>
        <v>273.52</v>
      </c>
      <c r="CH6" s="21">
        <f t="shared" si="9"/>
        <v>274.99</v>
      </c>
      <c r="CI6" s="21">
        <f t="shared" si="9"/>
        <v>282.08999999999997</v>
      </c>
      <c r="CJ6" s="21">
        <f t="shared" si="9"/>
        <v>303.27999999999997</v>
      </c>
      <c r="CK6" s="21">
        <f t="shared" si="9"/>
        <v>250.43</v>
      </c>
      <c r="CL6" s="20" t="str">
        <f>IF(CL7="","",IF(CL7="-","【-】","【"&amp;SUBSTITUTE(TEXT(CL7,"#,##0.00"),"-","△")&amp;"】"))</f>
        <v>【271.15】</v>
      </c>
      <c r="CM6" s="21">
        <f>IF(CM7="",NA(),CM7)</f>
        <v>54.29</v>
      </c>
      <c r="CN6" s="21">
        <f t="shared" ref="CN6:CV6" si="10">IF(CN7="",NA(),CN7)</f>
        <v>40</v>
      </c>
      <c r="CO6" s="21">
        <f t="shared" si="10"/>
        <v>97.14</v>
      </c>
      <c r="CP6" s="21">
        <f t="shared" si="10"/>
        <v>48.57</v>
      </c>
      <c r="CQ6" s="21">
        <f t="shared" si="10"/>
        <v>28.57</v>
      </c>
      <c r="CR6" s="21">
        <f t="shared" si="10"/>
        <v>50.14</v>
      </c>
      <c r="CS6" s="21">
        <f t="shared" si="10"/>
        <v>54.83</v>
      </c>
      <c r="CT6" s="21">
        <f t="shared" si="10"/>
        <v>66.53</v>
      </c>
      <c r="CU6" s="21">
        <f t="shared" si="10"/>
        <v>52.35</v>
      </c>
      <c r="CV6" s="21">
        <f t="shared" si="10"/>
        <v>52.63</v>
      </c>
      <c r="CW6" s="20" t="str">
        <f>IF(CW7="","",IF(CW7="-","【-】","【"&amp;SUBSTITUTE(TEXT(CW7,"#,##0.00"),"-","△")&amp;"】"))</f>
        <v>【49.87】</v>
      </c>
      <c r="CX6" s="21">
        <f>IF(CX7="",NA(),CX7)</f>
        <v>92.59</v>
      </c>
      <c r="CY6" s="21">
        <f t="shared" ref="CY6:DG6" si="11">IF(CY7="",NA(),CY7)</f>
        <v>96</v>
      </c>
      <c r="CZ6" s="21">
        <f t="shared" si="11"/>
        <v>95.65</v>
      </c>
      <c r="DA6" s="21">
        <f t="shared" si="11"/>
        <v>95.83</v>
      </c>
      <c r="DB6" s="21">
        <f t="shared" si="11"/>
        <v>95.65</v>
      </c>
      <c r="DC6" s="21">
        <f t="shared" si="11"/>
        <v>84.98</v>
      </c>
      <c r="DD6" s="21">
        <f t="shared" si="11"/>
        <v>84.7</v>
      </c>
      <c r="DE6" s="21">
        <f t="shared" si="11"/>
        <v>84.67</v>
      </c>
      <c r="DF6" s="21">
        <f t="shared" si="11"/>
        <v>84.39</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0.02</v>
      </c>
      <c r="EO6" s="20" t="str">
        <f>IF(EO7="","",IF(EO7="-","【-】","【"&amp;SUBSTITUTE(TEXT(EO7,"#,##0.00"),"-","△")&amp;"】"))</f>
        <v>【0.02】</v>
      </c>
    </row>
    <row r="7" spans="1:145" s="22" customFormat="1" x14ac:dyDescent="0.2">
      <c r="A7" s="14"/>
      <c r="B7" s="23">
        <v>2023</v>
      </c>
      <c r="C7" s="23">
        <v>104493</v>
      </c>
      <c r="D7" s="23">
        <v>47</v>
      </c>
      <c r="E7" s="23">
        <v>17</v>
      </c>
      <c r="F7" s="23">
        <v>5</v>
      </c>
      <c r="G7" s="23">
        <v>0</v>
      </c>
      <c r="H7" s="23" t="s">
        <v>98</v>
      </c>
      <c r="I7" s="23" t="s">
        <v>99</v>
      </c>
      <c r="J7" s="23" t="s">
        <v>100</v>
      </c>
      <c r="K7" s="23" t="s">
        <v>101</v>
      </c>
      <c r="L7" s="23" t="s">
        <v>102</v>
      </c>
      <c r="M7" s="23" t="s">
        <v>103</v>
      </c>
      <c r="N7" s="24" t="s">
        <v>104</v>
      </c>
      <c r="O7" s="24" t="s">
        <v>105</v>
      </c>
      <c r="P7" s="24">
        <v>0.13</v>
      </c>
      <c r="Q7" s="24">
        <v>49.18</v>
      </c>
      <c r="R7" s="24">
        <v>2690</v>
      </c>
      <c r="S7" s="24">
        <v>17293</v>
      </c>
      <c r="T7" s="24">
        <v>781.08</v>
      </c>
      <c r="U7" s="24">
        <v>22.14</v>
      </c>
      <c r="V7" s="24">
        <v>23</v>
      </c>
      <c r="W7" s="24">
        <v>0.02</v>
      </c>
      <c r="X7" s="24">
        <v>1150</v>
      </c>
      <c r="Y7" s="24">
        <v>115.82</v>
      </c>
      <c r="Z7" s="24">
        <v>100.59</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743.31</v>
      </c>
      <c r="BP7" s="24">
        <v>785.1</v>
      </c>
      <c r="BQ7" s="24">
        <v>12.44</v>
      </c>
      <c r="BR7" s="24">
        <v>9.99</v>
      </c>
      <c r="BS7" s="24">
        <v>8.11</v>
      </c>
      <c r="BT7" s="24">
        <v>8.61</v>
      </c>
      <c r="BU7" s="24">
        <v>7.49</v>
      </c>
      <c r="BV7" s="24">
        <v>57.31</v>
      </c>
      <c r="BW7" s="24">
        <v>57.08</v>
      </c>
      <c r="BX7" s="24">
        <v>56.26</v>
      </c>
      <c r="BY7" s="24">
        <v>52.94</v>
      </c>
      <c r="BZ7" s="24">
        <v>61.15</v>
      </c>
      <c r="CA7" s="24">
        <v>56.93</v>
      </c>
      <c r="CB7" s="24">
        <v>1474.55</v>
      </c>
      <c r="CC7" s="24">
        <v>1737.38</v>
      </c>
      <c r="CD7" s="24">
        <v>2196.15</v>
      </c>
      <c r="CE7" s="24">
        <v>1772.54</v>
      </c>
      <c r="CF7" s="24">
        <v>1968.7</v>
      </c>
      <c r="CG7" s="24">
        <v>273.52</v>
      </c>
      <c r="CH7" s="24">
        <v>274.99</v>
      </c>
      <c r="CI7" s="24">
        <v>282.08999999999997</v>
      </c>
      <c r="CJ7" s="24">
        <v>303.27999999999997</v>
      </c>
      <c r="CK7" s="24">
        <v>250.43</v>
      </c>
      <c r="CL7" s="24">
        <v>271.14999999999998</v>
      </c>
      <c r="CM7" s="24">
        <v>54.29</v>
      </c>
      <c r="CN7" s="24">
        <v>40</v>
      </c>
      <c r="CO7" s="24">
        <v>97.14</v>
      </c>
      <c r="CP7" s="24">
        <v>48.57</v>
      </c>
      <c r="CQ7" s="24">
        <v>28.57</v>
      </c>
      <c r="CR7" s="24">
        <v>50.14</v>
      </c>
      <c r="CS7" s="24">
        <v>54.83</v>
      </c>
      <c r="CT7" s="24">
        <v>66.53</v>
      </c>
      <c r="CU7" s="24">
        <v>52.35</v>
      </c>
      <c r="CV7" s="24">
        <v>52.63</v>
      </c>
      <c r="CW7" s="24">
        <v>49.87</v>
      </c>
      <c r="CX7" s="24">
        <v>92.59</v>
      </c>
      <c r="CY7" s="24">
        <v>96</v>
      </c>
      <c r="CZ7" s="24">
        <v>95.65</v>
      </c>
      <c r="DA7" s="24">
        <v>95.83</v>
      </c>
      <c r="DB7" s="24">
        <v>95.65</v>
      </c>
      <c r="DC7" s="24">
        <v>84.98</v>
      </c>
      <c r="DD7" s="24">
        <v>84.7</v>
      </c>
      <c r="DE7" s="24">
        <v>84.67</v>
      </c>
      <c r="DF7" s="24">
        <v>84.39</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0.02</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2025-02-10T05:14:32Z</cp:lastPrinted>
  <dcterms:created xsi:type="dcterms:W3CDTF">2025-01-24T07:33:59Z</dcterms:created>
  <dcterms:modified xsi:type="dcterms:W3CDTF">2025-02-27T07:13:11Z</dcterms:modified>
  <cp:category/>
</cp:coreProperties>
</file>