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5322BDC0-68E7-412B-9A21-60F80ACFFBFC}" xr6:coauthVersionLast="47" xr6:coauthVersionMax="47" xr10:uidLastSave="{00000000-0000-0000-0000-000000000000}"/>
  <workbookProtection workbookAlgorithmName="SHA-512" workbookHashValue="FOIkAbRatE0PKTL2n8a/x/xppzHmyizrAFY2Qe+dFztXYG8zo8oAWFS7T/sxQFukWmoHaDoBW4nU7XU3M4z6Qg==" workbookSaltValue="Y0GfGSG6EchmoNUv9dD9TA=="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AD10" i="4" s="1"/>
  <c r="Q6" i="5"/>
  <c r="P6" i="5"/>
  <c r="O6" i="5"/>
  <c r="N6" i="5"/>
  <c r="B10" i="4" s="1"/>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BB10" i="4"/>
  <c r="W10" i="4"/>
  <c r="P10" i="4"/>
  <c r="I10" i="4"/>
  <c r="W8" i="4"/>
  <c r="P8" i="4"/>
  <c r="I8" i="4"/>
  <c r="B8" i="4"/>
  <c r="B6" i="4"/>
</calcChain>
</file>

<file path=xl/sharedStrings.xml><?xml version="1.0" encoding="utf-8"?>
<sst xmlns="http://schemas.openxmlformats.org/spreadsheetml/2006/main" count="247" uniqueCount="116">
  <si>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</si>
  <si>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</si>
  <si>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</si>
  <si>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</si>
  <si>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</si>
  <si>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</si>
  <si>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</si>
  <si>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</si>
  <si>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</si>
  <si>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</si>
  <si>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</si>
  <si>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</si>
  <si>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</si>
  <si>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</si>
  <si>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</si>
  <si>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</si>
  <si>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</si>
  <si>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</si>
  <si>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</si>
  <si>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</si>
  <si>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</si>
  <si>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</si>
  <si>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</si>
  <si>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</si>
  <si>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</si>
  <si>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</si>
  <si>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</si>
  <si>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</si>
  <si>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</si>
  <si>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</si>
  <si>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当町では平成8年度に合併処理浄化槽市町村設置型事業を開始し、事業開始から20年以上経過している。設置後の合併処理浄化槽については、神流町浄化槽清掃業許可業者各社による保守点検や清掃、法定検査を実施しているなかで公益財団法人群馬県環境検査事業団からの不適正浄化槽に対する指摘は増加している。経過年数を考えると今後さらに増加することも見込まれるため、今後も適正な管理を徹底し長く使用できるよう心がける必要がある。町として浄化槽本体の老朽化に関する状況把握は実施していないが、委託業者と連携し故障箇所の早期発見、早期修繕ができるような体制を構築している。現在まで大規模な修繕は発生していない。近年浄化槽内部の担体の修繕が多数発生しているが、これは１人暮らし世帯等使用頻度の少ない浄化槽に発生する不具合であるため、町としては仕方ないことであると認識している。今後、老朽化により合併処理浄化槽から合併処理浄化槽への入れ替えが発生することも視野に入れ事業を展開していく必要がある。</t>
  </si>
  <si>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</si>
  <si>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</si>
  <si>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</si>
  <si>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</si>
  <si>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</si>
  <si>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</si>
  <si>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</si>
  <si>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</si>
  <si>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</si>
  <si>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</si>
  <si>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</si>
  <si>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</si>
  <si>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</si>
  <si>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</si>
  <si>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</si>
  <si>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</si>
  <si>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</si>
  <si>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</si>
  <si>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</si>
  <si>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</si>
  <si>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</si>
  <si>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</si>
  <si>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</si>
  <si>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</si>
  <si>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</si>
  <si>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</si>
  <si>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</si>
  <si>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</si>
  <si>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</si>
  <si>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</si>
  <si>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</si>
  <si>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</si>
  <si>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</si>
  <si>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</si>
  <si>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</si>
  <si>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</si>
  <si>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</si>
  <si>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</si>
  <si>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</si>
  <si>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</si>
  <si>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</si>
  <si>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</si>
  <si>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</si>
  <si>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</si>
  <si>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</si>
  <si>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</si>
  <si>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</si>
  <si>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</si>
  <si>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</si>
  <si>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</si>
  <si>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</si>
  <si>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</si>
  <si>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</si>
  <si>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</si>
  <si>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</si>
  <si>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</si>
  <si>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</si>
  <si>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</si>
  <si>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</si>
  <si>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</si>
  <si>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</si>
  <si>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</si>
  <si>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</si>
  <si>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</si>
  <si>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</si>
  <si>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</si>
  <si>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群馬県　神流町</t>
  </si>
  <si>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</si>
  <si>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</si>
  <si>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</si>
  <si>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</si>
  <si>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</si>
  <si>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</si>
  <si>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</si>
  <si>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</si>
  <si>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</si>
  <si>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</si>
  <si>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</si>
  <si>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</si>
  <si>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</si>
  <si>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</si>
  <si>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</si>
  <si>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</si>
  <si>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①収益的収支比率･･･公営企業会計への移行業務委託料の増加、修繕費の増加により16ポイント増加。今後数年は、公営企業会計への移行による費用が発生するため費用削減などを考え分析する必要があると考える。④企業債残高対事業規模比率･･･公営企業会計への移行業務委託による企業債の増加が要因。合併処理浄化槽設置促進の観点から投資規模は同様の状況で推移すると考えられるため、使用料の改定等を検討していく必要がある。⑤経費回収率･･･委託料、修繕費等の減少により4ポイントほど増加している。平均値を下回っているため、今後使用料改定や費用削減の検討が必要である。⑥汚水処理原価･･･修繕費、委託料の減少の影響で前年度から106ポイントほど減少しているが、平均値よりも高く推移しているため、費用削減などを考え分析する必要がある。⑦施設利用率…市町村設置型事業で整備した浄化槽については住民の一般家庭に設置されているため、過去5年間高い値で推移している。利用状況としては、適正に利用されていると考えられるため継続してこの値を保つ必要がある。今後利用率が低下する要因としては浄化槽を設置済みの家庭が空き家となった場合が考えられる。⑧水洗化率･･･平均値を大きく下回っている。この数値だけを見ると合併処理浄化槽の更なる普及が必要と考えられるが、高齢者世帯が多くその家には次の世代が住まないお宅が多い現状や既存の単独処理浄化槽や汲取り槽は個人の資産であるため無理に合併処理浄化槽への転換をお願いできない点を考慮すると水洗化率は低いままではあるが現状から増加させていくのは難しい問題である。今後は非水洗化の世帯を年代などを把握し、水洗化の可能性のある住民へのアプローチをしていくことが必要と考えている。</t>
    <rPh sb="45" eb="47">
      <t>ゾウカ</t>
    </rPh>
    <rPh sb="220" eb="222">
      <t>ゲンショウ</t>
    </rPh>
    <rPh sb="232" eb="234">
      <t>ゾウカ</t>
    </rPh>
    <rPh sb="292" eb="294">
      <t>ゲンショウ</t>
    </rPh>
    <rPh sb="312" eb="314">
      <t>ゲンショウ</t>
    </rPh>
    <rPh sb="513" eb="516">
      <t>ヘイキンチ</t>
    </rPh>
    <rPh sb="517" eb="518">
      <t>オオ</t>
    </rPh>
    <rPh sb="520" eb="522">
      <t>シタマワ</t>
    </rPh>
    <phoneticPr fontId="1"/>
  </si>
  <si>
    <t>全体的に健全な経営といえる数値へ近づけるための経営改善が必要と考えられる。水洗化率については平均値より大きく下回っている。合併処理浄化槽への転換を呼びかけることが必要であることに関して町としては理解しているが、過疎地域で高齢者世帯が多く、さらに次の世代も住まないお宅が多い現状を考慮するとその世代への積極的な呼びかけは行えない。非水洗化人口の世代を分析し、転換の可能性のある世代への促進に力を入れていく必要があると考える。さらに今後は合併処理浄化槽設置希望者が少なくなるため施設整備費を抑え、修繕費に重点を置いて事業を継続していく必要があると考える。そのためには、経営に関して経費削減や適正な使用料について検討が必要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</si>
</sst>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BD-4943-AC43-F1F7B67CA0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3BD-4943-AC43-F1F7B67CA0E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22F-4EC8-80DE-871333378C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722F-4EC8-80DE-871333378C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81.819999999999993</c:v>
                </c:pt>
                <c:pt idx="1">
                  <c:v>79.86</c:v>
                </c:pt>
                <c:pt idx="2">
                  <c:v>77.459999999999994</c:v>
                </c:pt>
                <c:pt idx="3">
                  <c:v>76.64</c:v>
                </c:pt>
                <c:pt idx="4">
                  <c:v>77.3</c:v>
                </c:pt>
              </c:numCache>
            </c:numRef>
          </c:val>
          <c:extLst>
            <c:ext xmlns:c16="http://schemas.microsoft.com/office/drawing/2014/chart" uri="{C3380CC4-5D6E-409C-BE32-E72D297353CC}">
              <c16:uniqueId val="{00000000-6EAE-4852-932B-B4470F0513B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6EAE-4852-932B-B4470F0513B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111.58</c:v>
                </c:pt>
                <c:pt idx="1">
                  <c:v>107.02</c:v>
                </c:pt>
                <c:pt idx="2">
                  <c:v>100</c:v>
                </c:pt>
                <c:pt idx="3">
                  <c:v>83.45</c:v>
                </c:pt>
                <c:pt idx="4">
                  <c:v>99.96</c:v>
                </c:pt>
              </c:numCache>
            </c:numRef>
          </c:val>
          <c:extLst>
            <c:ext xmlns:c16="http://schemas.microsoft.com/office/drawing/2014/chart" uri="{C3380CC4-5D6E-409C-BE32-E72D297353CC}">
              <c16:uniqueId val="{00000000-BE11-4EEA-9B85-747F848230A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11-4EEA-9B85-747F848230A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44-47B4-B7F1-94B0DFA05A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44-47B4-B7F1-94B0DFA05A1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50-4617-8263-B77DBF6598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50-4617-8263-B77DBF6598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E5-490F-BE27-5BD92655B91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E5-490F-BE27-5BD92655B91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F1-4889-81A7-92E72A453DA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F1-4889-81A7-92E72A453DA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725.77</c:v>
                </c:pt>
                <c:pt idx="1">
                  <c:v>656.74</c:v>
                </c:pt>
                <c:pt idx="2">
                  <c:v>632.33000000000004</c:v>
                </c:pt>
                <c:pt idx="3">
                  <c:v>673.48</c:v>
                </c:pt>
                <c:pt idx="4">
                  <c:v>806.2</c:v>
                </c:pt>
              </c:numCache>
            </c:numRef>
          </c:val>
          <c:extLst>
            <c:ext xmlns:c16="http://schemas.microsoft.com/office/drawing/2014/chart" uri="{C3380CC4-5D6E-409C-BE32-E72D297353CC}">
              <c16:uniqueId val="{00000000-1E2F-4E69-917E-D63812BEBCA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1E2F-4E69-917E-D63812BEBCA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56.12</c:v>
                </c:pt>
                <c:pt idx="1">
                  <c:v>63.08</c:v>
                </c:pt>
                <c:pt idx="2">
                  <c:v>52.27</c:v>
                </c:pt>
                <c:pt idx="3">
                  <c:v>42.2</c:v>
                </c:pt>
                <c:pt idx="4">
                  <c:v>46.48</c:v>
                </c:pt>
              </c:numCache>
            </c:numRef>
          </c:val>
          <c:extLst>
            <c:ext xmlns:c16="http://schemas.microsoft.com/office/drawing/2014/chart" uri="{C3380CC4-5D6E-409C-BE32-E72D297353CC}">
              <c16:uniqueId val="{00000000-9C5D-439F-BB62-A0B643EA51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9C5D-439F-BB62-A0B643EA51D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380.09</c:v>
                </c:pt>
                <c:pt idx="1">
                  <c:v>347.81</c:v>
                </c:pt>
                <c:pt idx="2">
                  <c:v>405.82</c:v>
                </c:pt>
                <c:pt idx="3">
                  <c:v>606.01</c:v>
                </c:pt>
                <c:pt idx="4">
                  <c:v>500.49</c:v>
                </c:pt>
              </c:numCache>
            </c:numRef>
          </c:val>
          <c:extLst>
            <c:ext xmlns:c16="http://schemas.microsoft.com/office/drawing/2014/chart" uri="{C3380CC4-5D6E-409C-BE32-E72D297353CC}">
              <c16:uniqueId val="{00000000-4F44-4FB0-9323-0B01FB8F299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4F44-4FB0-9323-0B01FB8F299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【349.83】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【85.31】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【54.61】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【307.86】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【53.65】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群馬県　神流町</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2">
      <c r="A8" s="2"/>
      <c r="B8" s="33" t="str">
        <f>データ!I6</f>
        <v>法非適用</v>
      </c>
      <c r="C8" s="33"/>
      <c r="D8" s="33"/>
      <c r="E8" s="33"/>
      <c r="F8" s="33"/>
      <c r="G8" s="33"/>
      <c r="H8" s="33"/>
      <c r="I8" s="33" t="str">
        <f>データ!J6</f>
        <v>下水道事業</v>
      </c>
      <c r="J8" s="33"/>
      <c r="K8" s="33"/>
      <c r="L8" s="33"/>
      <c r="M8" s="33"/>
      <c r="N8" s="33"/>
      <c r="O8" s="33"/>
      <c r="P8" s="33" t="str">
        <f>データ!K6</f>
        <v>特定地域生活排水処理</v>
      </c>
      <c r="Q8" s="33"/>
      <c r="R8" s="33"/>
      <c r="S8" s="33"/>
      <c r="T8" s="33"/>
      <c r="U8" s="33"/>
      <c r="V8" s="33"/>
      <c r="W8" s="33" t="str">
        <f>データ!L6</f>
        <v>K2</v>
      </c>
      <c r="X8" s="33"/>
      <c r="Y8" s="33"/>
      <c r="Z8" s="33"/>
      <c r="AA8" s="33"/>
      <c r="AB8" s="33"/>
      <c r="AC8" s="33"/>
      <c r="AD8" s="34" t="str">
        <f>データ!$M$6</f>
        <v>非設置</v>
      </c>
      <c r="AE8" s="34"/>
      <c r="AF8" s="34"/>
      <c r="AG8" s="34"/>
      <c r="AH8" s="34"/>
      <c r="AI8" s="34"/>
      <c r="AJ8" s="34"/>
      <c r="AK8" s="3"/>
      <c r="AL8" s="35">
        <f>データ!S6</f>
        <v>1564</v>
      </c>
      <c r="AM8" s="35"/>
      <c r="AN8" s="35"/>
      <c r="AO8" s="35"/>
      <c r="AP8" s="35"/>
      <c r="AQ8" s="35"/>
      <c r="AR8" s="35"/>
      <c r="AS8" s="35"/>
      <c r="AT8" s="36">
        <f>データ!T6</f>
        <v>114.6</v>
      </c>
      <c r="AU8" s="36"/>
      <c r="AV8" s="36"/>
      <c r="AW8" s="36"/>
      <c r="AX8" s="36"/>
      <c r="AY8" s="36"/>
      <c r="AZ8" s="36"/>
      <c r="BA8" s="36"/>
      <c r="BB8" s="36">
        <f>データ!U6</f>
        <v>13.65</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2">
      <c r="A9" s="2"/>
      <c r="B9" s="29" t="s">
        <v>23</v>
      </c>
      <c r="C9" s="29"/>
      <c r="D9" s="29"/>
      <c r="E9" s="29"/>
      <c r="F9" s="29"/>
      <c r="G9" s="29"/>
      <c r="H9" s="29"/>
      <c r="I9" s="29" t="s">
        <v>24</v>
      </c>
      <c r="J9" s="29"/>
      <c r="K9" s="29"/>
      <c r="L9" s="29"/>
      <c r="M9" s="29"/>
      <c r="N9" s="29"/>
      <c r="O9" s="29"/>
      <c r="P9" s="29" t="s">
        <v>25</v>
      </c>
      <c r="Q9" s="29"/>
      <c r="R9" s="29"/>
      <c r="S9" s="29"/>
      <c r="T9" s="29"/>
      <c r="U9" s="29"/>
      <c r="V9" s="29"/>
      <c r="W9" s="29" t="s">
        <v>28</v>
      </c>
      <c r="X9" s="29"/>
      <c r="Y9" s="29"/>
      <c r="Z9" s="29"/>
      <c r="AA9" s="29"/>
      <c r="AB9" s="29"/>
      <c r="AC9" s="29"/>
      <c r="AD9" s="29" t="s">
        <v>22</v>
      </c>
      <c r="AE9" s="29"/>
      <c r="AF9" s="29"/>
      <c r="AG9" s="29"/>
      <c r="AH9" s="29"/>
      <c r="AI9" s="29"/>
      <c r="AJ9" s="29"/>
      <c r="AK9" s="3"/>
      <c r="AL9" s="29" t="s">
        <v>32</v>
      </c>
      <c r="AM9" s="29"/>
      <c r="AN9" s="29"/>
      <c r="AO9" s="29"/>
      <c r="AP9" s="29"/>
      <c r="AQ9" s="29"/>
      <c r="AR9" s="29"/>
      <c r="AS9" s="29"/>
      <c r="AT9" s="29" t="s">
        <v>33</v>
      </c>
      <c r="AU9" s="29"/>
      <c r="AV9" s="29"/>
      <c r="AW9" s="29"/>
      <c r="AX9" s="29"/>
      <c r="AY9" s="29"/>
      <c r="AZ9" s="29"/>
      <c r="BA9" s="29"/>
      <c r="BB9" s="29" t="s">
        <v>5</v>
      </c>
      <c r="BC9" s="29"/>
      <c r="BD9" s="29"/>
      <c r="BE9" s="29"/>
      <c r="BF9" s="29"/>
      <c r="BG9" s="29"/>
      <c r="BH9" s="29"/>
      <c r="BI9" s="29"/>
      <c r="BJ9" s="3"/>
      <c r="BK9" s="3"/>
      <c r="BL9" s="41" t="s">
        <v>34</v>
      </c>
      <c r="BM9" s="42"/>
      <c r="BN9" s="43" t="s">
        <v>36</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54.14</v>
      </c>
      <c r="Q10" s="36"/>
      <c r="R10" s="36"/>
      <c r="S10" s="36"/>
      <c r="T10" s="36"/>
      <c r="U10" s="36"/>
      <c r="V10" s="36"/>
      <c r="W10" s="36">
        <f>データ!Q6</f>
        <v>100</v>
      </c>
      <c r="X10" s="36"/>
      <c r="Y10" s="36"/>
      <c r="Z10" s="36"/>
      <c r="AA10" s="36"/>
      <c r="AB10" s="36"/>
      <c r="AC10" s="36"/>
      <c r="AD10" s="35">
        <f>データ!R6</f>
        <v>3300</v>
      </c>
      <c r="AE10" s="35"/>
      <c r="AF10" s="35"/>
      <c r="AG10" s="35"/>
      <c r="AH10" s="35"/>
      <c r="AI10" s="35"/>
      <c r="AJ10" s="35"/>
      <c r="AK10" s="2"/>
      <c r="AL10" s="35">
        <f>データ!V6</f>
        <v>837</v>
      </c>
      <c r="AM10" s="35"/>
      <c r="AN10" s="35"/>
      <c r="AO10" s="35"/>
      <c r="AP10" s="35"/>
      <c r="AQ10" s="35"/>
      <c r="AR10" s="35"/>
      <c r="AS10" s="35"/>
      <c r="AT10" s="36">
        <f>データ!W6</f>
        <v>0.05</v>
      </c>
      <c r="AU10" s="36"/>
      <c r="AV10" s="36"/>
      <c r="AW10" s="36"/>
      <c r="AX10" s="36"/>
      <c r="AY10" s="36"/>
      <c r="AZ10" s="36"/>
      <c r="BA10" s="36"/>
      <c r="BB10" s="36">
        <f>データ!X6</f>
        <v>16740</v>
      </c>
      <c r="BC10" s="36"/>
      <c r="BD10" s="36"/>
      <c r="BE10" s="36"/>
      <c r="BF10" s="36"/>
      <c r="BG10" s="36"/>
      <c r="BH10" s="36"/>
      <c r="BI10" s="36"/>
      <c r="BJ10" s="2"/>
      <c r="BK10" s="2"/>
      <c r="BL10" s="45" t="s">
        <v>37</v>
      </c>
      <c r="BM10" s="46"/>
      <c r="BN10" s="47" t="s">
        <v>38</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40</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31</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41</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43</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30</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2">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2">
      <c r="C83" s="49" t="s">
        <v>44</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x14ac:dyDescent="0.2">
      <c r="C84" s="2"/>
    </row>
    <row r="85" spans="1:78" hidden="1" x14ac:dyDescent="0.2">
      <c r="B85" s="6" t="s">
        <v>45</v>
      </c>
      <c r="C85" s="6"/>
      <c r="D85" s="6"/>
      <c r="E85" s="6" t="s">
        <v>47</v>
      </c>
      <c r="F85" s="6" t="s">
        <v>48</v>
      </c>
      <c r="G85" s="6" t="s">
        <v>49</v>
      </c>
      <c r="H85" s="6" t="s">
        <v>42</v>
      </c>
      <c r="I85" s="6" t="s">
        <v>11</v>
      </c>
      <c r="J85" s="6" t="s">
        <v>50</v>
      </c>
      <c r="K85" s="6" t="s">
        <v>51</v>
      </c>
      <c r="L85" s="6" t="s">
        <v>4</v>
      </c>
      <c r="M85" s="6" t="s">
        <v>35</v>
      </c>
      <c r="N85" s="6" t="s">
        <v>52</v>
      </c>
      <c r="O85" s="6" t="s">
        <v>54</v>
      </c>
    </row>
    <row r="86" spans="1:78" hidden="1" x14ac:dyDescent="0.2">
      <c r="B86" s="6"/>
      <c r="C86" s="6"/>
      <c r="D86" s="6"/>
      <c r="E86" s="6" t="str">
        <f>データ!AI6</f>
        <v/>
      </c>
      <c r="F86" s="6" t="s">
        <v>39</v>
      </c>
      <c r="G86" s="6" t="s">
        <v>39</v>
      </c>
      <c r="H86" s="6" t="str">
        <f>データ!BP6</f>
        <v>【349.83】</v>
      </c>
      <c r="I86" s="6" t="str">
        <f>データ!CA6</f>
        <v>【53.65】</v>
      </c>
      <c r="J86" s="6" t="str">
        <f>データ!CL6</f>
        <v>【307.86】</v>
      </c>
      <c r="K86" s="6" t="str">
        <f>データ!CW6</f>
        <v>【54.61】</v>
      </c>
      <c r="L86" s="6" t="str">
        <f>データ!DH6</f>
        <v>【85.31】</v>
      </c>
      <c r="M86" s="6" t="s">
        <v>39</v>
      </c>
      <c r="N86" s="6" t="s">
        <v>39</v>
      </c>
      <c r="O86" s="6" t="str">
        <f>データ!EO6</f>
        <v>【-】</v>
      </c>
    </row>
  </sheetData>
  <sheetProtection algorithmName="SHA-512" hashValue="veTTwQYs7sA7+Dk+ixdYrFK0KV+uBZMcfw3PCGsfeOb6wMFfw9/Hd7REuilj8xEX9PdI3pXnpEy1chxWCzlt+w==" saltValue="Fz1/XHqScdbfb+ZSeBVmF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55</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20</v>
      </c>
      <c r="B3" s="16" t="s">
        <v>2</v>
      </c>
      <c r="C3" s="16" t="s">
        <v>59</v>
      </c>
      <c r="D3" s="16" t="s">
        <v>60</v>
      </c>
      <c r="E3" s="16" t="s">
        <v>7</v>
      </c>
      <c r="F3" s="16" t="s">
        <v>6</v>
      </c>
      <c r="G3" s="16" t="s">
        <v>27</v>
      </c>
      <c r="H3" s="73" t="s">
        <v>56</v>
      </c>
      <c r="I3" s="74"/>
      <c r="J3" s="74"/>
      <c r="K3" s="74"/>
      <c r="L3" s="74"/>
      <c r="M3" s="74"/>
      <c r="N3" s="74"/>
      <c r="O3" s="74"/>
      <c r="P3" s="74"/>
      <c r="Q3" s="74"/>
      <c r="R3" s="74"/>
      <c r="S3" s="74"/>
      <c r="T3" s="74"/>
      <c r="U3" s="74"/>
      <c r="V3" s="74"/>
      <c r="W3" s="74"/>
      <c r="X3" s="75"/>
      <c r="Y3" s="71"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61</v>
      </c>
      <c r="B4" s="17"/>
      <c r="C4" s="17"/>
      <c r="D4" s="17"/>
      <c r="E4" s="17"/>
      <c r="F4" s="17"/>
      <c r="G4" s="17"/>
      <c r="H4" s="76"/>
      <c r="I4" s="77"/>
      <c r="J4" s="77"/>
      <c r="K4" s="77"/>
      <c r="L4" s="77"/>
      <c r="M4" s="77"/>
      <c r="N4" s="77"/>
      <c r="O4" s="77"/>
      <c r="P4" s="77"/>
      <c r="Q4" s="77"/>
      <c r="R4" s="77"/>
      <c r="S4" s="77"/>
      <c r="T4" s="77"/>
      <c r="U4" s="77"/>
      <c r="V4" s="77"/>
      <c r="W4" s="77"/>
      <c r="X4" s="78"/>
      <c r="Y4" s="72" t="s">
        <v>26</v>
      </c>
      <c r="Z4" s="72"/>
      <c r="AA4" s="72"/>
      <c r="AB4" s="72"/>
      <c r="AC4" s="72"/>
      <c r="AD4" s="72"/>
      <c r="AE4" s="72"/>
      <c r="AF4" s="72"/>
      <c r="AG4" s="72"/>
      <c r="AH4" s="72"/>
      <c r="AI4" s="72"/>
      <c r="AJ4" s="72" t="s">
        <v>46</v>
      </c>
      <c r="AK4" s="72"/>
      <c r="AL4" s="72"/>
      <c r="AM4" s="72"/>
      <c r="AN4" s="72"/>
      <c r="AO4" s="72"/>
      <c r="AP4" s="72"/>
      <c r="AQ4" s="72"/>
      <c r="AR4" s="72"/>
      <c r="AS4" s="72"/>
      <c r="AT4" s="72"/>
      <c r="AU4" s="72" t="s">
        <v>29</v>
      </c>
      <c r="AV4" s="72"/>
      <c r="AW4" s="72"/>
      <c r="AX4" s="72"/>
      <c r="AY4" s="72"/>
      <c r="AZ4" s="72"/>
      <c r="BA4" s="72"/>
      <c r="BB4" s="72"/>
      <c r="BC4" s="72"/>
      <c r="BD4" s="72"/>
      <c r="BE4" s="72"/>
      <c r="BF4" s="72" t="s">
        <v>63</v>
      </c>
      <c r="BG4" s="72"/>
      <c r="BH4" s="72"/>
      <c r="BI4" s="72"/>
      <c r="BJ4" s="72"/>
      <c r="BK4" s="72"/>
      <c r="BL4" s="72"/>
      <c r="BM4" s="72"/>
      <c r="BN4" s="72"/>
      <c r="BO4" s="72"/>
      <c r="BP4" s="72"/>
      <c r="BQ4" s="72" t="s">
        <v>0</v>
      </c>
      <c r="BR4" s="72"/>
      <c r="BS4" s="72"/>
      <c r="BT4" s="72"/>
      <c r="BU4" s="72"/>
      <c r="BV4" s="72"/>
      <c r="BW4" s="72"/>
      <c r="BX4" s="72"/>
      <c r="BY4" s="72"/>
      <c r="BZ4" s="72"/>
      <c r="CA4" s="72"/>
      <c r="CB4" s="72" t="s">
        <v>62</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8"/>
      <c r="C5" s="18"/>
      <c r="D5" s="18"/>
      <c r="E5" s="18"/>
      <c r="F5" s="18"/>
      <c r="G5" s="18"/>
      <c r="H5" s="22" t="s">
        <v>58</v>
      </c>
      <c r="I5" s="22" t="s">
        <v>71</v>
      </c>
      <c r="J5" s="22" t="s">
        <v>72</v>
      </c>
      <c r="K5" s="22" t="s">
        <v>73</v>
      </c>
      <c r="L5" s="22" t="s">
        <v>74</v>
      </c>
      <c r="M5" s="22" t="s">
        <v>8</v>
      </c>
      <c r="N5" s="22" t="s">
        <v>75</v>
      </c>
      <c r="O5" s="22" t="s">
        <v>76</v>
      </c>
      <c r="P5" s="22" t="s">
        <v>77</v>
      </c>
      <c r="Q5" s="22" t="s">
        <v>78</v>
      </c>
      <c r="R5" s="22" t="s">
        <v>79</v>
      </c>
      <c r="S5" s="22" t="s">
        <v>80</v>
      </c>
      <c r="T5" s="22" t="s">
        <v>81</v>
      </c>
      <c r="U5" s="22" t="s">
        <v>64</v>
      </c>
      <c r="V5" s="22" t="s">
        <v>82</v>
      </c>
      <c r="W5" s="22" t="s">
        <v>83</v>
      </c>
      <c r="X5" s="22" t="s">
        <v>84</v>
      </c>
      <c r="Y5" s="22" t="s">
        <v>85</v>
      </c>
      <c r="Z5" s="22" t="s">
        <v>86</v>
      </c>
      <c r="AA5" s="22" t="s">
        <v>87</v>
      </c>
      <c r="AB5" s="22" t="s">
        <v>88</v>
      </c>
      <c r="AC5" s="22" t="s">
        <v>89</v>
      </c>
      <c r="AD5" s="22" t="s">
        <v>91</v>
      </c>
      <c r="AE5" s="22" t="s">
        <v>92</v>
      </c>
      <c r="AF5" s="22" t="s">
        <v>93</v>
      </c>
      <c r="AG5" s="22" t="s">
        <v>94</v>
      </c>
      <c r="AH5" s="22" t="s">
        <v>95</v>
      </c>
      <c r="AI5" s="22" t="s">
        <v>45</v>
      </c>
      <c r="AJ5" s="22" t="s">
        <v>85</v>
      </c>
      <c r="AK5" s="22" t="s">
        <v>86</v>
      </c>
      <c r="AL5" s="22" t="s">
        <v>87</v>
      </c>
      <c r="AM5" s="22" t="s">
        <v>88</v>
      </c>
      <c r="AN5" s="22" t="s">
        <v>89</v>
      </c>
      <c r="AO5" s="22" t="s">
        <v>91</v>
      </c>
      <c r="AP5" s="22" t="s">
        <v>92</v>
      </c>
      <c r="AQ5" s="22" t="s">
        <v>93</v>
      </c>
      <c r="AR5" s="22" t="s">
        <v>94</v>
      </c>
      <c r="AS5" s="22" t="s">
        <v>95</v>
      </c>
      <c r="AT5" s="22" t="s">
        <v>90</v>
      </c>
      <c r="AU5" s="22" t="s">
        <v>85</v>
      </c>
      <c r="AV5" s="22" t="s">
        <v>86</v>
      </c>
      <c r="AW5" s="22" t="s">
        <v>87</v>
      </c>
      <c r="AX5" s="22" t="s">
        <v>88</v>
      </c>
      <c r="AY5" s="22" t="s">
        <v>89</v>
      </c>
      <c r="AZ5" s="22" t="s">
        <v>91</v>
      </c>
      <c r="BA5" s="22" t="s">
        <v>92</v>
      </c>
      <c r="BB5" s="22" t="s">
        <v>93</v>
      </c>
      <c r="BC5" s="22" t="s">
        <v>94</v>
      </c>
      <c r="BD5" s="22" t="s">
        <v>95</v>
      </c>
      <c r="BE5" s="22" t="s">
        <v>90</v>
      </c>
      <c r="BF5" s="22" t="s">
        <v>85</v>
      </c>
      <c r="BG5" s="22" t="s">
        <v>86</v>
      </c>
      <c r="BH5" s="22" t="s">
        <v>87</v>
      </c>
      <c r="BI5" s="22" t="s">
        <v>88</v>
      </c>
      <c r="BJ5" s="22" t="s">
        <v>89</v>
      </c>
      <c r="BK5" s="22" t="s">
        <v>91</v>
      </c>
      <c r="BL5" s="22" t="s">
        <v>92</v>
      </c>
      <c r="BM5" s="22" t="s">
        <v>93</v>
      </c>
      <c r="BN5" s="22" t="s">
        <v>94</v>
      </c>
      <c r="BO5" s="22" t="s">
        <v>95</v>
      </c>
      <c r="BP5" s="22" t="s">
        <v>90</v>
      </c>
      <c r="BQ5" s="22" t="s">
        <v>85</v>
      </c>
      <c r="BR5" s="22" t="s">
        <v>86</v>
      </c>
      <c r="BS5" s="22" t="s">
        <v>87</v>
      </c>
      <c r="BT5" s="22" t="s">
        <v>88</v>
      </c>
      <c r="BU5" s="22" t="s">
        <v>89</v>
      </c>
      <c r="BV5" s="22" t="s">
        <v>91</v>
      </c>
      <c r="BW5" s="22" t="s">
        <v>92</v>
      </c>
      <c r="BX5" s="22" t="s">
        <v>93</v>
      </c>
      <c r="BY5" s="22" t="s">
        <v>94</v>
      </c>
      <c r="BZ5" s="22" t="s">
        <v>95</v>
      </c>
      <c r="CA5" s="22" t="s">
        <v>90</v>
      </c>
      <c r="CB5" s="22" t="s">
        <v>85</v>
      </c>
      <c r="CC5" s="22" t="s">
        <v>86</v>
      </c>
      <c r="CD5" s="22" t="s">
        <v>87</v>
      </c>
      <c r="CE5" s="22" t="s">
        <v>88</v>
      </c>
      <c r="CF5" s="22" t="s">
        <v>89</v>
      </c>
      <c r="CG5" s="22" t="s">
        <v>91</v>
      </c>
      <c r="CH5" s="22" t="s">
        <v>92</v>
      </c>
      <c r="CI5" s="22" t="s">
        <v>93</v>
      </c>
      <c r="CJ5" s="22" t="s">
        <v>94</v>
      </c>
      <c r="CK5" s="22" t="s">
        <v>95</v>
      </c>
      <c r="CL5" s="22" t="s">
        <v>90</v>
      </c>
      <c r="CM5" s="22" t="s">
        <v>85</v>
      </c>
      <c r="CN5" s="22" t="s">
        <v>86</v>
      </c>
      <c r="CO5" s="22" t="s">
        <v>87</v>
      </c>
      <c r="CP5" s="22" t="s">
        <v>88</v>
      </c>
      <c r="CQ5" s="22" t="s">
        <v>89</v>
      </c>
      <c r="CR5" s="22" t="s">
        <v>91</v>
      </c>
      <c r="CS5" s="22" t="s">
        <v>92</v>
      </c>
      <c r="CT5" s="22" t="s">
        <v>93</v>
      </c>
      <c r="CU5" s="22" t="s">
        <v>94</v>
      </c>
      <c r="CV5" s="22" t="s">
        <v>95</v>
      </c>
      <c r="CW5" s="22" t="s">
        <v>90</v>
      </c>
      <c r="CX5" s="22" t="s">
        <v>85</v>
      </c>
      <c r="CY5" s="22" t="s">
        <v>86</v>
      </c>
      <c r="CZ5" s="22" t="s">
        <v>87</v>
      </c>
      <c r="DA5" s="22" t="s">
        <v>88</v>
      </c>
      <c r="DB5" s="22" t="s">
        <v>89</v>
      </c>
      <c r="DC5" s="22" t="s">
        <v>91</v>
      </c>
      <c r="DD5" s="22" t="s">
        <v>92</v>
      </c>
      <c r="DE5" s="22" t="s">
        <v>93</v>
      </c>
      <c r="DF5" s="22" t="s">
        <v>94</v>
      </c>
      <c r="DG5" s="22" t="s">
        <v>95</v>
      </c>
      <c r="DH5" s="22" t="s">
        <v>90</v>
      </c>
      <c r="DI5" s="22" t="s">
        <v>85</v>
      </c>
      <c r="DJ5" s="22" t="s">
        <v>86</v>
      </c>
      <c r="DK5" s="22" t="s">
        <v>87</v>
      </c>
      <c r="DL5" s="22" t="s">
        <v>88</v>
      </c>
      <c r="DM5" s="22" t="s">
        <v>89</v>
      </c>
      <c r="DN5" s="22" t="s">
        <v>91</v>
      </c>
      <c r="DO5" s="22" t="s">
        <v>92</v>
      </c>
      <c r="DP5" s="22" t="s">
        <v>93</v>
      </c>
      <c r="DQ5" s="22" t="s">
        <v>94</v>
      </c>
      <c r="DR5" s="22" t="s">
        <v>95</v>
      </c>
      <c r="DS5" s="22" t="s">
        <v>90</v>
      </c>
      <c r="DT5" s="22" t="s">
        <v>85</v>
      </c>
      <c r="DU5" s="22" t="s">
        <v>86</v>
      </c>
      <c r="DV5" s="22" t="s">
        <v>87</v>
      </c>
      <c r="DW5" s="22" t="s">
        <v>88</v>
      </c>
      <c r="DX5" s="22" t="s">
        <v>89</v>
      </c>
      <c r="DY5" s="22" t="s">
        <v>91</v>
      </c>
      <c r="DZ5" s="22" t="s">
        <v>92</v>
      </c>
      <c r="EA5" s="22" t="s">
        <v>93</v>
      </c>
      <c r="EB5" s="22" t="s">
        <v>94</v>
      </c>
      <c r="EC5" s="22" t="s">
        <v>95</v>
      </c>
      <c r="ED5" s="22" t="s">
        <v>90</v>
      </c>
      <c r="EE5" s="22" t="s">
        <v>85</v>
      </c>
      <c r="EF5" s="22" t="s">
        <v>86</v>
      </c>
      <c r="EG5" s="22" t="s">
        <v>87</v>
      </c>
      <c r="EH5" s="22" t="s">
        <v>88</v>
      </c>
      <c r="EI5" s="22" t="s">
        <v>89</v>
      </c>
      <c r="EJ5" s="22" t="s">
        <v>91</v>
      </c>
      <c r="EK5" s="22" t="s">
        <v>92</v>
      </c>
      <c r="EL5" s="22" t="s">
        <v>93</v>
      </c>
      <c r="EM5" s="22" t="s">
        <v>94</v>
      </c>
      <c r="EN5" s="22" t="s">
        <v>95</v>
      </c>
      <c r="EO5" s="22" t="s">
        <v>90</v>
      </c>
    </row>
    <row r="6" spans="1:145" s="13" customFormat="1" x14ac:dyDescent="0.2">
      <c r="A6" s="14" t="s">
        <v>96</v>
      </c>
      <c r="B6" s="19">
        <f t="shared" ref="B6:X6" si="1">B7</f>
        <v>2023</v>
      </c>
      <c r="C6" s="19">
        <f t="shared" si="1"/>
        <v>103675</v>
      </c>
      <c r="D6" s="19">
        <f t="shared" si="1"/>
        <v>47</v>
      </c>
      <c r="E6" s="19">
        <f t="shared" si="1"/>
        <v>18</v>
      </c>
      <c r="F6" s="19">
        <f t="shared" si="1"/>
        <v>0</v>
      </c>
      <c r="G6" s="19">
        <f t="shared" si="1"/>
        <v>0</v>
      </c>
      <c r="H6" s="19" t="str">
        <f t="shared" si="1"/>
        <v>群馬県　神流町</v>
      </c>
      <c r="I6" s="19" t="str">
        <f t="shared" si="1"/>
        <v>法非適用</v>
      </c>
      <c r="J6" s="19" t="str">
        <f t="shared" si="1"/>
        <v>下水道事業</v>
      </c>
      <c r="K6" s="19" t="str">
        <f t="shared" si="1"/>
        <v>特定地域生活排水処理</v>
      </c>
      <c r="L6" s="19" t="str">
        <f t="shared" si="1"/>
        <v>K2</v>
      </c>
      <c r="M6" s="19" t="str">
        <f t="shared" si="1"/>
        <v>非設置</v>
      </c>
      <c r="N6" s="23" t="str">
        <f t="shared" si="1"/>
        <v>-</v>
      </c>
      <c r="O6" s="23" t="str">
        <f t="shared" si="1"/>
        <v>該当数値なし</v>
      </c>
      <c r="P6" s="23">
        <f t="shared" si="1"/>
        <v>54.14</v>
      </c>
      <c r="Q6" s="23">
        <f t="shared" si="1"/>
        <v>100</v>
      </c>
      <c r="R6" s="23">
        <f t="shared" si="1"/>
        <v>3300</v>
      </c>
      <c r="S6" s="23">
        <f t="shared" si="1"/>
        <v>1564</v>
      </c>
      <c r="T6" s="23">
        <f t="shared" si="1"/>
        <v>114.6</v>
      </c>
      <c r="U6" s="23">
        <f t="shared" si="1"/>
        <v>13.65</v>
      </c>
      <c r="V6" s="23">
        <f t="shared" si="1"/>
        <v>837</v>
      </c>
      <c r="W6" s="23">
        <f t="shared" si="1"/>
        <v>0.05</v>
      </c>
      <c r="X6" s="23">
        <f t="shared" si="1"/>
        <v>16740</v>
      </c>
      <c r="Y6" s="27">
        <f t="shared" ref="Y6:AH6" si="2">IF(Y7="",NA(),Y7)</f>
        <v>111.58</v>
      </c>
      <c r="Z6" s="27">
        <f t="shared" si="2"/>
        <v>107.02</v>
      </c>
      <c r="AA6" s="27">
        <f t="shared" si="2"/>
        <v>100</v>
      </c>
      <c r="AB6" s="27">
        <f t="shared" si="2"/>
        <v>83.45</v>
      </c>
      <c r="AC6" s="27">
        <f t="shared" si="2"/>
        <v>99.96</v>
      </c>
      <c r="AD6" s="23" t="e">
        <f t="shared" si="2"/>
        <v>#N/A</v>
      </c>
      <c r="AE6" s="23" t="e">
        <f t="shared" si="2"/>
        <v>#N/A</v>
      </c>
      <c r="AF6" s="23" t="e">
        <f t="shared" si="2"/>
        <v>#N/A</v>
      </c>
      <c r="AG6" s="23" t="e">
        <f t="shared" si="2"/>
        <v>#N/A</v>
      </c>
      <c r="AH6" s="23" t="e">
        <f t="shared" si="2"/>
        <v>#N/A</v>
      </c>
      <c r="AI6" s="23" t="str">
        <f>IF(AI7="","",IF(AI7="-","【-】","【"&amp;SUBSTITUTE(TEXT(AI7,"#,##0.00"),"-","△")&amp;"】"))</f>
        <v/>
      </c>
      <c r="AJ6" s="23" t="e">
        <f t="shared" ref="AJ6:AS6" si="3">IF(AJ7="",NA(),AJ7)</f>
        <v>#N/A</v>
      </c>
      <c r="AK6" s="23" t="e">
        <f t="shared" si="3"/>
        <v>#N/A</v>
      </c>
      <c r="AL6" s="23" t="e">
        <f t="shared" si="3"/>
        <v>#N/A</v>
      </c>
      <c r="AM6" s="23" t="e">
        <f t="shared" si="3"/>
        <v>#N/A</v>
      </c>
      <c r="AN6" s="23" t="e">
        <f t="shared" si="3"/>
        <v>#N/A</v>
      </c>
      <c r="AO6" s="23" t="e">
        <f t="shared" si="3"/>
        <v>#N/A</v>
      </c>
      <c r="AP6" s="23" t="e">
        <f t="shared" si="3"/>
        <v>#N/A</v>
      </c>
      <c r="AQ6" s="23" t="e">
        <f t="shared" si="3"/>
        <v>#N/A</v>
      </c>
      <c r="AR6" s="23" t="e">
        <f t="shared" si="3"/>
        <v>#N/A</v>
      </c>
      <c r="AS6" s="23" t="e">
        <f t="shared" si="3"/>
        <v>#N/A</v>
      </c>
      <c r="AT6" s="23" t="str">
        <f>IF(AT7="","",IF(AT7="-","【-】","【"&amp;SUBSTITUTE(TEXT(AT7,"#,##0.00"),"-","△")&amp;"】"))</f>
        <v/>
      </c>
      <c r="AU6" s="23" t="e">
        <f t="shared" ref="AU6:BD6" si="4">IF(AU7="",NA(),AU7)</f>
        <v>#N/A</v>
      </c>
      <c r="AV6" s="23" t="e">
        <f t="shared" si="4"/>
        <v>#N/A</v>
      </c>
      <c r="AW6" s="23" t="e">
        <f t="shared" si="4"/>
        <v>#N/A</v>
      </c>
      <c r="AX6" s="23" t="e">
        <f t="shared" si="4"/>
        <v>#N/A</v>
      </c>
      <c r="AY6" s="23" t="e">
        <f t="shared" si="4"/>
        <v>#N/A</v>
      </c>
      <c r="AZ6" s="23" t="e">
        <f t="shared" si="4"/>
        <v>#N/A</v>
      </c>
      <c r="BA6" s="23" t="e">
        <f t="shared" si="4"/>
        <v>#N/A</v>
      </c>
      <c r="BB6" s="23" t="e">
        <f t="shared" si="4"/>
        <v>#N/A</v>
      </c>
      <c r="BC6" s="23" t="e">
        <f t="shared" si="4"/>
        <v>#N/A</v>
      </c>
      <c r="BD6" s="23" t="e">
        <f t="shared" si="4"/>
        <v>#N/A</v>
      </c>
      <c r="BE6" s="23" t="str">
        <f>IF(BE7="","",IF(BE7="-","【-】","【"&amp;SUBSTITUTE(TEXT(BE7,"#,##0.00"),"-","△")&amp;"】"))</f>
        <v/>
      </c>
      <c r="BF6" s="27">
        <f t="shared" ref="BF6:BO6" si="5">IF(BF7="",NA(),BF7)</f>
        <v>725.77</v>
      </c>
      <c r="BG6" s="27">
        <f t="shared" si="5"/>
        <v>656.74</v>
      </c>
      <c r="BH6" s="27">
        <f t="shared" si="5"/>
        <v>632.33000000000004</v>
      </c>
      <c r="BI6" s="27">
        <f t="shared" si="5"/>
        <v>673.48</v>
      </c>
      <c r="BJ6" s="27">
        <f t="shared" si="5"/>
        <v>806.2</v>
      </c>
      <c r="BK6" s="27">
        <f t="shared" si="5"/>
        <v>270.57</v>
      </c>
      <c r="BL6" s="27">
        <f t="shared" si="5"/>
        <v>294.27</v>
      </c>
      <c r="BM6" s="27">
        <f t="shared" si="5"/>
        <v>294.08999999999997</v>
      </c>
      <c r="BN6" s="27">
        <f t="shared" si="5"/>
        <v>294.08999999999997</v>
      </c>
      <c r="BO6" s="27">
        <f t="shared" si="5"/>
        <v>338.47</v>
      </c>
      <c r="BP6" s="23" t="str">
        <f>IF(BP7="","",IF(BP7="-","【-】","【"&amp;SUBSTITUTE(TEXT(BP7,"#,##0.00"),"-","△")&amp;"】"))</f>
        <v>【349.83】</v>
      </c>
      <c r="BQ6" s="27">
        <f t="shared" ref="BQ6:BZ6" si="6">IF(BQ7="",NA(),BQ7)</f>
        <v>56.12</v>
      </c>
      <c r="BR6" s="27">
        <f t="shared" si="6"/>
        <v>63.08</v>
      </c>
      <c r="BS6" s="27">
        <f t="shared" si="6"/>
        <v>52.27</v>
      </c>
      <c r="BT6" s="27">
        <f t="shared" si="6"/>
        <v>42.2</v>
      </c>
      <c r="BU6" s="27">
        <f t="shared" si="6"/>
        <v>46.48</v>
      </c>
      <c r="BV6" s="27">
        <f t="shared" si="6"/>
        <v>62.5</v>
      </c>
      <c r="BW6" s="27">
        <f t="shared" si="6"/>
        <v>60.59</v>
      </c>
      <c r="BX6" s="27">
        <f t="shared" si="6"/>
        <v>60</v>
      </c>
      <c r="BY6" s="27">
        <f t="shared" si="6"/>
        <v>59.01</v>
      </c>
      <c r="BZ6" s="27">
        <f t="shared" si="6"/>
        <v>56.06</v>
      </c>
      <c r="CA6" s="23" t="str">
        <f>IF(CA7="","",IF(CA7="-","【-】","【"&amp;SUBSTITUTE(TEXT(CA7,"#,##0.00"),"-","△")&amp;"】"))</f>
        <v>【53.65】</v>
      </c>
      <c r="CB6" s="27">
        <f t="shared" ref="CB6:CK6" si="7">IF(CB7="",NA(),CB7)</f>
        <v>380.09</v>
      </c>
      <c r="CC6" s="27">
        <f t="shared" si="7"/>
        <v>347.81</v>
      </c>
      <c r="CD6" s="27">
        <f t="shared" si="7"/>
        <v>405.82</v>
      </c>
      <c r="CE6" s="27">
        <f t="shared" si="7"/>
        <v>606.01</v>
      </c>
      <c r="CF6" s="27">
        <f t="shared" si="7"/>
        <v>500.49</v>
      </c>
      <c r="CG6" s="27">
        <f t="shared" si="7"/>
        <v>269.33</v>
      </c>
      <c r="CH6" s="27">
        <f t="shared" si="7"/>
        <v>280.23</v>
      </c>
      <c r="CI6" s="27">
        <f t="shared" si="7"/>
        <v>282.70999999999998</v>
      </c>
      <c r="CJ6" s="27">
        <f t="shared" si="7"/>
        <v>291.82</v>
      </c>
      <c r="CK6" s="27">
        <f t="shared" si="7"/>
        <v>304.36</v>
      </c>
      <c r="CL6" s="23" t="str">
        <f>IF(CL7="","",IF(CL7="-","【-】","【"&amp;SUBSTITUTE(TEXT(CL7,"#,##0.00"),"-","△")&amp;"】"))</f>
        <v>【307.86】</v>
      </c>
      <c r="CM6" s="27">
        <f t="shared" ref="CM6:CV6" si="8">IF(CM7="",NA(),CM7)</f>
        <v>100</v>
      </c>
      <c r="CN6" s="27">
        <f t="shared" si="8"/>
        <v>100</v>
      </c>
      <c r="CO6" s="27">
        <f t="shared" si="8"/>
        <v>100</v>
      </c>
      <c r="CP6" s="27">
        <f t="shared" si="8"/>
        <v>100</v>
      </c>
      <c r="CQ6" s="27">
        <f t="shared" si="8"/>
        <v>100</v>
      </c>
      <c r="CR6" s="27">
        <f t="shared" si="8"/>
        <v>59.64</v>
      </c>
      <c r="CS6" s="27">
        <f t="shared" si="8"/>
        <v>58.19</v>
      </c>
      <c r="CT6" s="27">
        <f t="shared" si="8"/>
        <v>56.52</v>
      </c>
      <c r="CU6" s="27">
        <f t="shared" si="8"/>
        <v>88.45</v>
      </c>
      <c r="CV6" s="27">
        <f t="shared" si="8"/>
        <v>54.08</v>
      </c>
      <c r="CW6" s="23" t="str">
        <f>IF(CW7="","",IF(CW7="-","【-】","【"&amp;SUBSTITUTE(TEXT(CW7,"#,##0.00"),"-","△")&amp;"】"))</f>
        <v>【54.61】</v>
      </c>
      <c r="CX6" s="27">
        <f t="shared" ref="CX6:DG6" si="9">IF(CX7="",NA(),CX7)</f>
        <v>81.819999999999993</v>
      </c>
      <c r="CY6" s="27">
        <f t="shared" si="9"/>
        <v>79.86</v>
      </c>
      <c r="CZ6" s="27">
        <f t="shared" si="9"/>
        <v>77.459999999999994</v>
      </c>
      <c r="DA6" s="27">
        <f t="shared" si="9"/>
        <v>76.64</v>
      </c>
      <c r="DB6" s="27">
        <f t="shared" si="9"/>
        <v>77.3</v>
      </c>
      <c r="DC6" s="27">
        <f t="shared" si="9"/>
        <v>90.63</v>
      </c>
      <c r="DD6" s="27">
        <f t="shared" si="9"/>
        <v>87.8</v>
      </c>
      <c r="DE6" s="27">
        <f t="shared" si="9"/>
        <v>88.43</v>
      </c>
      <c r="DF6" s="27">
        <f t="shared" si="9"/>
        <v>90.34</v>
      </c>
      <c r="DG6" s="27">
        <f t="shared" si="9"/>
        <v>90.57</v>
      </c>
      <c r="DH6" s="23" t="str">
        <f>IF(DH7="","",IF(DH7="-","【-】","【"&amp;SUBSTITUTE(TEXT(DH7,"#,##0.00"),"-","△")&amp;"】"))</f>
        <v>【85.31】</v>
      </c>
      <c r="DI6" s="23" t="e">
        <f t="shared" ref="DI6:DR6" si="10">IF(DI7="",NA(),DI7)</f>
        <v>#N/A</v>
      </c>
      <c r="DJ6" s="23" t="e">
        <f t="shared" si="10"/>
        <v>#N/A</v>
      </c>
      <c r="DK6" s="23" t="e">
        <f t="shared" si="10"/>
        <v>#N/A</v>
      </c>
      <c r="DL6" s="23" t="e">
        <f t="shared" si="10"/>
        <v>#N/A</v>
      </c>
      <c r="DM6" s="23" t="e">
        <f t="shared" si="10"/>
        <v>#N/A</v>
      </c>
      <c r="DN6" s="23" t="e">
        <f t="shared" si="10"/>
        <v>#N/A</v>
      </c>
      <c r="DO6" s="23" t="e">
        <f t="shared" si="10"/>
        <v>#N/A</v>
      </c>
      <c r="DP6" s="23" t="e">
        <f t="shared" si="10"/>
        <v>#N/A</v>
      </c>
      <c r="DQ6" s="23" t="e">
        <f t="shared" si="10"/>
        <v>#N/A</v>
      </c>
      <c r="DR6" s="23" t="e">
        <f t="shared" si="10"/>
        <v>#N/A</v>
      </c>
      <c r="DS6" s="23" t="str">
        <f>IF(DS7="","",IF(DS7="-","【-】","【"&amp;SUBSTITUTE(TEXT(DS7,"#,##0.00"),"-","△")&amp;"】"))</f>
        <v/>
      </c>
      <c r="DT6" s="23" t="e">
        <f t="shared" ref="DT6:EC6" si="11">IF(DT7="",NA(),DT7)</f>
        <v>#N/A</v>
      </c>
      <c r="DU6" s="23" t="e">
        <f t="shared" si="11"/>
        <v>#N/A</v>
      </c>
      <c r="DV6" s="23" t="e">
        <f t="shared" si="11"/>
        <v>#N/A</v>
      </c>
      <c r="DW6" s="23" t="e">
        <f t="shared" si="11"/>
        <v>#N/A</v>
      </c>
      <c r="DX6" s="23" t="e">
        <f t="shared" si="11"/>
        <v>#N/A</v>
      </c>
      <c r="DY6" s="23" t="e">
        <f t="shared" si="11"/>
        <v>#N/A</v>
      </c>
      <c r="DZ6" s="23" t="e">
        <f t="shared" si="11"/>
        <v>#N/A</v>
      </c>
      <c r="EA6" s="23" t="e">
        <f t="shared" si="11"/>
        <v>#N/A</v>
      </c>
      <c r="EB6" s="23" t="e">
        <f t="shared" si="11"/>
        <v>#N/A</v>
      </c>
      <c r="EC6" s="23" t="e">
        <f t="shared" si="11"/>
        <v>#N/A</v>
      </c>
      <c r="ED6" s="23" t="str">
        <f>IF(ED7="","",IF(ED7="-","【-】","【"&amp;SUBSTITUTE(TEXT(ED7,"#,##0.00"),"-","△")&amp;"】"))</f>
        <v/>
      </c>
      <c r="EE6" s="27" t="str">
        <f t="shared" ref="EE6:EN6" si="12">IF(EE7="",NA(),EE7)</f>
        <v>-</v>
      </c>
      <c r="EF6" s="27" t="str">
        <f t="shared" si="12"/>
        <v>-</v>
      </c>
      <c r="EG6" s="27" t="str">
        <f t="shared" si="12"/>
        <v>-</v>
      </c>
      <c r="EH6" s="27" t="str">
        <f t="shared" si="12"/>
        <v>-</v>
      </c>
      <c r="EI6" s="27" t="str">
        <f t="shared" si="12"/>
        <v>-</v>
      </c>
      <c r="EJ6" s="27" t="str">
        <f t="shared" si="12"/>
        <v>-</v>
      </c>
      <c r="EK6" s="27" t="str">
        <f t="shared" si="12"/>
        <v>-</v>
      </c>
      <c r="EL6" s="27" t="str">
        <f t="shared" si="12"/>
        <v>-</v>
      </c>
      <c r="EM6" s="27" t="str">
        <f t="shared" si="12"/>
        <v>-</v>
      </c>
      <c r="EN6" s="27" t="str">
        <f t="shared" si="12"/>
        <v>-</v>
      </c>
      <c r="EO6" s="23" t="str">
        <f>IF(EO7="","",IF(EO7="-","【-】","【"&amp;SUBSTITUTE(TEXT(EO7,"#,##0.00"),"-","△")&amp;"】"))</f>
        <v>【-】</v>
      </c>
    </row>
    <row r="7" spans="1:145" s="13" customFormat="1" x14ac:dyDescent="0.2">
      <c r="A7" s="14"/>
      <c r="B7" s="20">
        <v>2023</v>
      </c>
      <c r="C7" s="20">
        <v>103675</v>
      </c>
      <c r="D7" s="20">
        <v>47</v>
      </c>
      <c r="E7" s="20">
        <v>18</v>
      </c>
      <c r="F7" s="20">
        <v>0</v>
      </c>
      <c r="G7" s="20">
        <v>0</v>
      </c>
      <c r="H7" s="20" t="s">
        <v>97</v>
      </c>
      <c r="I7" s="20" t="s">
        <v>98</v>
      </c>
      <c r="J7" s="20" t="s">
        <v>99</v>
      </c>
      <c r="K7" s="20" t="s">
        <v>100</v>
      </c>
      <c r="L7" s="20" t="s">
        <v>101</v>
      </c>
      <c r="M7" s="20" t="s">
        <v>102</v>
      </c>
      <c r="N7" s="24" t="s">
        <v>39</v>
      </c>
      <c r="O7" s="24" t="s">
        <v>103</v>
      </c>
      <c r="P7" s="24">
        <v>54.14</v>
      </c>
      <c r="Q7" s="24">
        <v>100</v>
      </c>
      <c r="R7" s="24">
        <v>3300</v>
      </c>
      <c r="S7" s="24">
        <v>1564</v>
      </c>
      <c r="T7" s="24">
        <v>114.6</v>
      </c>
      <c r="U7" s="24">
        <v>13.65</v>
      </c>
      <c r="V7" s="24">
        <v>837</v>
      </c>
      <c r="W7" s="24">
        <v>0.05</v>
      </c>
      <c r="X7" s="24">
        <v>16740</v>
      </c>
      <c r="Y7" s="24">
        <v>111.58</v>
      </c>
      <c r="Z7" s="24">
        <v>107.02</v>
      </c>
      <c r="AA7" s="24">
        <v>100</v>
      </c>
      <c r="AB7" s="24">
        <v>83.45</v>
      </c>
      <c r="AC7" s="24">
        <v>99.96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725.77</v>
      </c>
      <c r="BG7" s="24">
        <v>656.74</v>
      </c>
      <c r="BH7" s="24">
        <v>632.33000000000004</v>
      </c>
      <c r="BI7" s="24">
        <v>673.48</v>
      </c>
      <c r="BJ7" s="24">
        <v>806.2</v>
      </c>
      <c r="BK7" s="24">
        <v>270.57</v>
      </c>
      <c r="BL7" s="24">
        <v>294.27</v>
      </c>
      <c r="BM7" s="24">
        <v>294.08999999999997</v>
      </c>
      <c r="BN7" s="24">
        <v>294.08999999999997</v>
      </c>
      <c r="BO7" s="24">
        <v>338.47</v>
      </c>
      <c r="BP7" s="24">
        <v>349.83</v>
      </c>
      <c r="BQ7" s="24">
        <v>56.12</v>
      </c>
      <c r="BR7" s="24">
        <v>63.08</v>
      </c>
      <c r="BS7" s="24">
        <v>52.27</v>
      </c>
      <c r="BT7" s="24">
        <v>42.2</v>
      </c>
      <c r="BU7" s="24">
        <v>46.48</v>
      </c>
      <c r="BV7" s="24">
        <v>62.5</v>
      </c>
      <c r="BW7" s="24">
        <v>60.59</v>
      </c>
      <c r="BX7" s="24">
        <v>60</v>
      </c>
      <c r="BY7" s="24">
        <v>59.01</v>
      </c>
      <c r="BZ7" s="24">
        <v>56.06</v>
      </c>
      <c r="CA7" s="24">
        <v>53.65</v>
      </c>
      <c r="CB7" s="24">
        <v>380.09</v>
      </c>
      <c r="CC7" s="24">
        <v>347.81</v>
      </c>
      <c r="CD7" s="24">
        <v>405.82</v>
      </c>
      <c r="CE7" s="24">
        <v>606.01</v>
      </c>
      <c r="CF7" s="24">
        <v>500.49</v>
      </c>
      <c r="CG7" s="24">
        <v>269.33</v>
      </c>
      <c r="CH7" s="24">
        <v>280.23</v>
      </c>
      <c r="CI7" s="24">
        <v>282.70999999999998</v>
      </c>
      <c r="CJ7" s="24">
        <v>291.82</v>
      </c>
      <c r="CK7" s="24">
        <v>304.36</v>
      </c>
      <c r="CL7" s="24">
        <v>307.86</v>
      </c>
      <c r="CM7" s="24">
        <v>100</v>
      </c>
      <c r="CN7" s="24">
        <v>100</v>
      </c>
      <c r="CO7" s="24">
        <v>100</v>
      </c>
      <c r="CP7" s="24">
        <v>100</v>
      </c>
      <c r="CQ7" s="24">
        <v>100</v>
      </c>
      <c r="CR7" s="24">
        <v>59.64</v>
      </c>
      <c r="CS7" s="24">
        <v>58.19</v>
      </c>
      <c r="CT7" s="24">
        <v>56.52</v>
      </c>
      <c r="CU7" s="24">
        <v>88.45</v>
      </c>
      <c r="CV7" s="24">
        <v>54.08</v>
      </c>
      <c r="CW7" s="24">
        <v>54.61</v>
      </c>
      <c r="CX7" s="24">
        <v>81.819999999999993</v>
      </c>
      <c r="CY7" s="24">
        <v>79.86</v>
      </c>
      <c r="CZ7" s="24">
        <v>77.459999999999994</v>
      </c>
      <c r="DA7" s="24">
        <v>76.64</v>
      </c>
      <c r="DB7" s="24">
        <v>77.3</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39</v>
      </c>
      <c r="EF7" s="24" t="s">
        <v>39</v>
      </c>
      <c r="EG7" s="24" t="s">
        <v>39</v>
      </c>
      <c r="EH7" s="24" t="s">
        <v>39</v>
      </c>
      <c r="EI7" s="24" t="s">
        <v>39</v>
      </c>
      <c r="EJ7" s="24" t="s">
        <v>39</v>
      </c>
      <c r="EK7" s="24" t="s">
        <v>39</v>
      </c>
      <c r="EL7" s="24" t="s">
        <v>39</v>
      </c>
      <c r="EM7" s="24" t="s">
        <v>39</v>
      </c>
      <c r="EN7" s="24" t="s">
        <v>39</v>
      </c>
      <c r="EO7" s="24" t="s">
        <v>39</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15"/>
      <c r="B9" s="15" t="s">
        <v>104</v>
      </c>
      <c r="C9" s="15" t="s">
        <v>105</v>
      </c>
      <c r="D9" s="15" t="s">
        <v>106</v>
      </c>
      <c r="E9" s="15" t="s">
        <v>107</v>
      </c>
      <c r="F9" s="15"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5" x14ac:dyDescent="0.2">
      <c r="B11">
        <v>22</v>
      </c>
      <c r="C11">
        <v>21</v>
      </c>
      <c r="D11">
        <v>20</v>
      </c>
      <c r="E11">
        <v>19</v>
      </c>
      <c r="F11">
        <v>18</v>
      </c>
      <c r="G11" t="s">
        <v>109</v>
      </c>
    </row>
    <row r="12" spans="1:145" x14ac:dyDescent="0.2">
      <c r="B12">
        <v>1</v>
      </c>
      <c r="C12">
        <v>1</v>
      </c>
      <c r="D12">
        <v>2</v>
      </c>
      <c r="E12">
        <v>3</v>
      </c>
      <c r="F12">
        <v>4</v>
      </c>
      <c r="G12" t="s">
        <v>110</v>
      </c>
    </row>
    <row r="13" spans="1:145" x14ac:dyDescent="0.2">
      <c r="B13" t="s">
        <v>111</v>
      </c>
      <c r="C13" t="s">
        <v>112</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2025-01-24T07:40:15Z</dcterms:created>
  <dcterms:modified xsi:type="dcterms:W3CDTF">2025-02-27T06:54:29Z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2025-02-13T06:32:11Z</vt:filetime>
  </property>
</Properties>
</file>