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2FD8436F-1848-4252-88E1-C5B2700B20DE}" xr6:coauthVersionLast="47" xr6:coauthVersionMax="47" xr10:uidLastSave="{00000000-0000-0000-0000-000000000000}"/>
  <workbookProtection workbookAlgorithmName="SHA-512" workbookHashValue="tncmn22og6GEUFKPZ40pdF3plj9NwR6n7QRsJiCstexRwxi7i+uGAM6a02sgCJr4a8hqSzoE/7gMdGizbQC/Xw==" workbookSaltValue="0uPMHBkoMnWjLY6/wYh8gg=="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P6" i="5"/>
  <c r="P10" i="4" s="1"/>
  <c r="O6" i="5"/>
  <c r="I10" i="4" s="1"/>
  <c r="N6" i="5"/>
  <c r="B10" i="4" s="1"/>
  <c r="M6" i="5"/>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BB10" i="4"/>
  <c r="AT10" i="4"/>
  <c r="AL10" i="4"/>
  <c r="AD10" i="4"/>
  <c r="W10" i="4"/>
  <c r="AD8" i="4"/>
  <c r="W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<sst xmlns="http://schemas.openxmlformats.org/spreadsheetml/2006/main" count="247" uniqueCount="120">
  <si>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</si>
  <si>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</si>
  <si>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</si>
  <si>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</si>
  <si>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</si>
  <si>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</si>
  <si>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</si>
  <si>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</si>
  <si>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</si>
  <si>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</si>
  <si>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</si>
  <si>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</si>
  <si>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</si>
  <si>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</si>
  <si>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</si>
  <si>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</si>
  <si>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</si>
  <si>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</si>
  <si>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</si>
  <si>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</si>
  <si>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</si>
  <si>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</si>
  <si>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</si>
  <si>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</si>
  <si>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</si>
  <si>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</si>
  <si>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</si>
  <si>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</si>
  <si>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</si>
  <si>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</si>
  <si>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</si>
  <si>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</si>
  <si>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</si>
  <si>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</si>
  <si>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</si>
  <si>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</si>
  <si>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</si>
  <si>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</si>
  <si>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</si>
  <si>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</si>
  <si>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</si>
  <si>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</si>
  <si>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</si>
  <si>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</si>
  <si>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</si>
  <si>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</si>
  <si>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</si>
  <si>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</si>
  <si>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</si>
  <si>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</si>
  <si>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</si>
  <si>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</si>
  <si>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</si>
  <si>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</si>
  <si>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</si>
  <si>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</si>
  <si>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</si>
  <si>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</si>
  <si>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</si>
  <si>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</si>
  <si>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</si>
  <si>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</si>
  <si>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</si>
  <si>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</si>
  <si>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</si>
  <si>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</si>
  <si>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</si>
  <si>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</si>
  <si>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</si>
  <si>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</si>
  <si>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</si>
  <si>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</si>
  <si>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</si>
  <si>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</si>
  <si>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</si>
  <si>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</si>
  <si>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</si>
  <si>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</si>
  <si>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</si>
  <si>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</si>
  <si>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</si>
  <si>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</si>
  <si>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</si>
  <si>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</si>
  <si>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</si>
  <si>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</si>
  <si>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</si>
  <si>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</si>
  <si>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</si>
  <si>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</si>
  <si>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</si>
  <si>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</si>
  <si>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</si>
  <si>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</si>
  <si>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</si>
  <si>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</si>
  <si>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</si>
  <si>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</si>
  <si>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下仁田町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</si>
  <si>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</si>
  <si>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</si>
  <si>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</si>
  <si>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</si>
  <si>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</si>
  <si>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</si>
  <si>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</si>
  <si>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</si>
  <si>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</si>
  <si>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</si>
  <si>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</si>
  <si>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</si>
  <si>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</si>
  <si>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</si>
  <si>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</si>
  <si>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</si>
  <si>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</si>
  <si>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</si>
  <si>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・下仁田町では現在単独槽から合併浄化槽への転換普及推進を行っているが、町設置型として設置してきた合併浄化槽の経年劣化に伴う修繕が増加している。
　本体の修繕は多大な費用がかかり、財政圧迫に繋がる。平成２０年の町設置型事業開始より十数年が経過していることから、長寿命化計画に基づき修繕等を進めたい。</t>
    <rPh sb="9" eb="11">
      <t>タンドク</t>
    </rPh>
    <rPh sb="11" eb="12">
      <t>ソウ</t>
    </rPh>
    <rPh sb="14" eb="16">
      <t>ガッペイ</t>
    </rPh>
    <rPh sb="16" eb="19">
      <t>ジョウカソウ</t>
    </rPh>
    <rPh sb="21" eb="23">
      <t>テンカン</t>
    </rPh>
    <rPh sb="35" eb="36">
      <t>マチ</t>
    </rPh>
    <rPh sb="36" eb="38">
      <t>セッチ</t>
    </rPh>
    <rPh sb="38" eb="39">
      <t>カタ</t>
    </rPh>
    <rPh sb="42" eb="44">
      <t>セッチ</t>
    </rPh>
    <rPh sb="48" eb="50">
      <t>ガッペイ</t>
    </rPh>
    <rPh sb="50" eb="53">
      <t>ジョウカソウ</t>
    </rPh>
    <rPh sb="54" eb="56">
      <t>ケイネン</t>
    </rPh>
    <rPh sb="56" eb="58">
      <t>レッカ</t>
    </rPh>
    <rPh sb="59" eb="60">
      <t>トモナ</t>
    </rPh>
    <rPh sb="79" eb="81">
      <t>タダイ</t>
    </rPh>
    <rPh sb="98" eb="100">
      <t>ヘイセイ</t>
    </rPh>
    <rPh sb="102" eb="103">
      <t>ネン</t>
    </rPh>
    <rPh sb="104" eb="105">
      <t>マチ</t>
    </rPh>
    <rPh sb="105" eb="107">
      <t>セッチ</t>
    </rPh>
    <rPh sb="107" eb="108">
      <t>ガタ</t>
    </rPh>
    <phoneticPr fontId="4"/>
  </si>
  <si>
    <t>・市町村設置型浄化槽事業を推進していく上で、物価上昇や労務単価上昇に伴う設置工事費の増大化、設置数増加に伴う維持管理費の増大化、老朽化に伴う修繕費の増大化などの課題がある。
　経営赤字にならないよう工夫・対策を講じ、使用料改定等も視野に入れ、令和６年度から公営企業会計へ移行するタイミングで経営戦略を見直し、経営改善に向けた取組を行っていく。
　鏑川源流の町として今後も浄化槽普及に努め、清流の復元を目指したいと考える。</t>
    <rPh sb="13" eb="15">
      <t>スイシン</t>
    </rPh>
    <rPh sb="34" eb="35">
      <t>トモナ</t>
    </rPh>
    <rPh sb="36" eb="38">
      <t>セッチ</t>
    </rPh>
    <rPh sb="52" eb="53">
      <t>トモナ</t>
    </rPh>
    <rPh sb="68" eb="69">
      <t>トモナ</t>
    </rPh>
    <rPh sb="108" eb="111">
      <t>シヨウリョウ</t>
    </rPh>
    <phoneticPr fontId="4"/>
  </si>
  <si>
    <t>・下仁田町では平成２０年度より市町村設置型浄化槽事業を行っており、国交付金・県補助金・設置者負担金及び起債で事業を行っている。
①表より、収益に対して維持管理費が大きいため収益的収支比率が１００％より低い割合である。特に令和５年度は令和６年度からの公営企業会計への移行作業に関する委託料が増加したため比率が低下している。
④表より、債務残高は前年度比較で増加しているが、増加理由は令和５年度は令和６年度からの公営企業会計への移行作業に関する企業債の借り入れがあったためである。
⑤表より、経費回収率は前年度比較で増加しているが、増加理由は令和５年度は令和６年度からの公営企業会計への移行に伴う委託料が増加したためである。
⑥表より、汚水処理原価は前年度比較で増加しているが、増加理由は令和５年度は令和６年度からの公営企業会計への移行に伴う委託料が増加したためである。
⑦表より、施設利用率は横ばいで推移している。
⑧表より、水洗化率は合併浄化槽への転換もあり年々上昇しているが、類似団体と比べると低い割合である。　</t>
    <rPh sb="34" eb="36">
      <t>コウフ</t>
    </rPh>
    <rPh sb="108" eb="109">
      <t>トク</t>
    </rPh>
    <rPh sb="110" eb="112">
      <t>レイワ</t>
    </rPh>
    <rPh sb="113" eb="115">
      <t>ネンド</t>
    </rPh>
    <rPh sb="116" eb="118">
      <t>レイワ</t>
    </rPh>
    <rPh sb="119" eb="121">
      <t>ネンド</t>
    </rPh>
    <rPh sb="124" eb="126">
      <t>コウエイ</t>
    </rPh>
    <rPh sb="126" eb="128">
      <t>キギョウ</t>
    </rPh>
    <rPh sb="128" eb="130">
      <t>カイケイ</t>
    </rPh>
    <rPh sb="132" eb="134">
      <t>イコウ</t>
    </rPh>
    <rPh sb="134" eb="136">
      <t>サギョウ</t>
    </rPh>
    <rPh sb="137" eb="138">
      <t>カン</t>
    </rPh>
    <rPh sb="140" eb="143">
      <t>イタクリョウ</t>
    </rPh>
    <rPh sb="144" eb="146">
      <t>ゾウカ</t>
    </rPh>
    <rPh sb="150" eb="152">
      <t>ヒリツ</t>
    </rPh>
    <rPh sb="153" eb="155">
      <t>テイカ</t>
    </rPh>
    <rPh sb="174" eb="176">
      <t>ヒカク</t>
    </rPh>
    <rPh sb="177" eb="179">
      <t>ゾウカ</t>
    </rPh>
    <rPh sb="185" eb="187">
      <t>ゾウカ</t>
    </rPh>
    <rPh sb="187" eb="189">
      <t>リユウ</t>
    </rPh>
    <rPh sb="190" eb="192">
      <t>レイワ</t>
    </rPh>
    <rPh sb="193" eb="195">
      <t>ネンド</t>
    </rPh>
    <rPh sb="196" eb="198">
      <t>レイワ</t>
    </rPh>
    <rPh sb="199" eb="201">
      <t>ネンド</t>
    </rPh>
    <rPh sb="204" eb="206">
      <t>コウエイ</t>
    </rPh>
    <rPh sb="206" eb="208">
      <t>キギョウ</t>
    </rPh>
    <rPh sb="208" eb="210">
      <t>カイケイ</t>
    </rPh>
    <rPh sb="212" eb="214">
      <t>イコウ</t>
    </rPh>
    <rPh sb="214" eb="216">
      <t>サギョウ</t>
    </rPh>
    <rPh sb="217" eb="218">
      <t>カン</t>
    </rPh>
    <rPh sb="220" eb="223">
      <t>キギョウサイ</t>
    </rPh>
    <rPh sb="224" eb="225">
      <t>カ</t>
    </rPh>
    <rPh sb="226" eb="227">
      <t>イ</t>
    </rPh>
    <rPh sb="417" eb="419">
      <t>ガッペイ</t>
    </rPh>
    <rPh sb="419" eb="422">
      <t>ジョウカソウ</t>
    </rPh>
    <rPh sb="424" eb="426">
      <t>テンカン</t>
    </rPh>
    <rPh sb="429" eb="431">
      <t>ネンネン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</si>
</sst>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4" fillId="0" borderId="6"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0" xfId="0" applyFont="1" applyAlignment="1">
      <alignment horizontal="left" vertical="center"/>
    </xf>
    <xf numFmtId="0" fontId="8"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A4-46EF-A0C3-E62DA23486B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3A4-46EF-A0C3-E62DA23486B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56.99</c:v>
                </c:pt>
                <c:pt idx="1">
                  <c:v>56.56</c:v>
                </c:pt>
                <c:pt idx="2">
                  <c:v>56.96</c:v>
                </c:pt>
                <c:pt idx="3">
                  <c:v>57.19</c:v>
                </c:pt>
                <c:pt idx="4">
                  <c:v>56.88</c:v>
                </c:pt>
              </c:numCache>
            </c:numRef>
          </c:val>
          <c:extLst>
            <c:ext xmlns:c16="http://schemas.microsoft.com/office/drawing/2014/chart" uri="{C3380CC4-5D6E-409C-BE32-E72D297353CC}">
              <c16:uniqueId val="{00000000-01DE-496F-A1B3-F980D31335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54.08</c:v>
                </c:pt>
              </c:numCache>
            </c:numRef>
          </c:val>
          <c:smooth val="0"/>
          <c:extLst>
            <c:ext xmlns:c16="http://schemas.microsoft.com/office/drawing/2014/chart" uri="{C3380CC4-5D6E-409C-BE32-E72D297353CC}">
              <c16:uniqueId val="{00000001-01DE-496F-A1B3-F980D31335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26.47</c:v>
                </c:pt>
                <c:pt idx="1">
                  <c:v>30.05</c:v>
                </c:pt>
                <c:pt idx="2">
                  <c:v>33.270000000000003</c:v>
                </c:pt>
                <c:pt idx="3">
                  <c:v>35.979999999999997</c:v>
                </c:pt>
                <c:pt idx="4">
                  <c:v>41.02</c:v>
                </c:pt>
              </c:numCache>
            </c:numRef>
          </c:val>
          <c:extLst>
            <c:ext xmlns:c16="http://schemas.microsoft.com/office/drawing/2014/chart" uri="{C3380CC4-5D6E-409C-BE32-E72D297353CC}">
              <c16:uniqueId val="{00000000-3175-4368-A6B7-D430AE5FE9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90.57</c:v>
                </c:pt>
              </c:numCache>
            </c:numRef>
          </c:val>
          <c:smooth val="0"/>
          <c:extLst>
            <c:ext xmlns:c16="http://schemas.microsoft.com/office/drawing/2014/chart" uri="{C3380CC4-5D6E-409C-BE32-E72D297353CC}">
              <c16:uniqueId val="{00000001-3175-4368-A6B7-D430AE5FE9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86.57</c:v>
                </c:pt>
                <c:pt idx="1">
                  <c:v>87.58</c:v>
                </c:pt>
                <c:pt idx="2">
                  <c:v>75.69</c:v>
                </c:pt>
                <c:pt idx="3">
                  <c:v>69.16</c:v>
                </c:pt>
                <c:pt idx="4">
                  <c:v>49.55</c:v>
                </c:pt>
              </c:numCache>
            </c:numRef>
          </c:val>
          <c:extLst>
            <c:ext xmlns:c16="http://schemas.microsoft.com/office/drawing/2014/chart" uri="{C3380CC4-5D6E-409C-BE32-E72D297353CC}">
              <c16:uniqueId val="{00000000-8F75-4AC1-B827-14D9AA8B14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5-4AC1-B827-14D9AA8B14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67-4B75-AA22-3699881339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67-4B75-AA22-3699881339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E6-475A-8F48-5C638F6A2A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E6-475A-8F48-5C638F6A2A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C5-49A9-9925-8D876BD1FC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C5-49A9-9925-8D876BD1FC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0F-450D-9E5F-2C7FB264CE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0F-450D-9E5F-2C7FB264CE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476</c:v>
                </c:pt>
                <c:pt idx="1">
                  <c:v>488.18</c:v>
                </c:pt>
                <c:pt idx="2">
                  <c:v>460.33</c:v>
                </c:pt>
                <c:pt idx="3">
                  <c:v>446.38</c:v>
                </c:pt>
                <c:pt idx="4">
                  <c:v>552.6</c:v>
                </c:pt>
              </c:numCache>
            </c:numRef>
          </c:val>
          <c:extLst>
            <c:ext xmlns:c16="http://schemas.microsoft.com/office/drawing/2014/chart" uri="{C3380CC4-5D6E-409C-BE32-E72D297353CC}">
              <c16:uniqueId val="{00000000-0B8D-4E7C-8BD5-A1DCB6A6E5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338.47</c:v>
                </c:pt>
              </c:numCache>
            </c:numRef>
          </c:val>
          <c:smooth val="0"/>
          <c:extLst>
            <c:ext xmlns:c16="http://schemas.microsoft.com/office/drawing/2014/chart" uri="{C3380CC4-5D6E-409C-BE32-E72D297353CC}">
              <c16:uniqueId val="{00000001-0B8D-4E7C-8BD5-A1DCB6A6E5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79.430000000000007</c:v>
                </c:pt>
                <c:pt idx="1">
                  <c:v>80.45</c:v>
                </c:pt>
                <c:pt idx="2">
                  <c:v>67.84</c:v>
                </c:pt>
                <c:pt idx="3">
                  <c:v>62.74</c:v>
                </c:pt>
                <c:pt idx="4">
                  <c:v>43.22</c:v>
                </c:pt>
              </c:numCache>
            </c:numRef>
          </c:val>
          <c:extLst>
            <c:ext xmlns:c16="http://schemas.microsoft.com/office/drawing/2014/chart" uri="{C3380CC4-5D6E-409C-BE32-E72D297353CC}">
              <c16:uniqueId val="{00000000-F29E-49BD-B34F-3CD879CF675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56.06</c:v>
                </c:pt>
              </c:numCache>
            </c:numRef>
          </c:val>
          <c:smooth val="0"/>
          <c:extLst>
            <c:ext xmlns:c16="http://schemas.microsoft.com/office/drawing/2014/chart" uri="{C3380CC4-5D6E-409C-BE32-E72D297353CC}">
              <c16:uniqueId val="{00000001-F29E-49BD-B34F-3CD879CF675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256.06</c:v>
                </c:pt>
                <c:pt idx="1">
                  <c:v>245.86</c:v>
                </c:pt>
                <c:pt idx="2">
                  <c:v>291.02</c:v>
                </c:pt>
                <c:pt idx="3">
                  <c:v>319.95</c:v>
                </c:pt>
                <c:pt idx="4">
                  <c:v>461.62</c:v>
                </c:pt>
              </c:numCache>
            </c:numRef>
          </c:val>
          <c:extLst>
            <c:ext xmlns:c16="http://schemas.microsoft.com/office/drawing/2014/chart" uri="{C3380CC4-5D6E-409C-BE32-E72D297353CC}">
              <c16:uniqueId val="{00000000-7367-4442-921F-3533714473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304.36</c:v>
                </c:pt>
              </c:numCache>
            </c:numRef>
          </c:val>
          <c:smooth val="0"/>
          <c:extLst>
            <c:ext xmlns:c16="http://schemas.microsoft.com/office/drawing/2014/chart" uri="{C3380CC4-5D6E-409C-BE32-E72D297353CC}">
              <c16:uniqueId val="{00000001-7367-4442-921F-3533714473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下仁田町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37" t="s">
        <v>9</v>
      </c>
      <c r="BM7" s="38"/>
      <c r="BN7" s="38"/>
      <c r="BO7" s="38"/>
      <c r="BP7" s="38"/>
      <c r="BQ7" s="38"/>
      <c r="BR7" s="38"/>
      <c r="BS7" s="38"/>
      <c r="BT7" s="38"/>
      <c r="BU7" s="38"/>
      <c r="BV7" s="38"/>
      <c r="BW7" s="38"/>
      <c r="BX7" s="38"/>
      <c r="BY7" s="39"/>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4">
        <f>データ!S6</f>
        <v>6316</v>
      </c>
      <c r="AM8" s="44"/>
      <c r="AN8" s="44"/>
      <c r="AO8" s="44"/>
      <c r="AP8" s="44"/>
      <c r="AQ8" s="44"/>
      <c r="AR8" s="44"/>
      <c r="AS8" s="44"/>
      <c r="AT8" s="45">
        <f>データ!T6</f>
        <v>188.38</v>
      </c>
      <c r="AU8" s="45"/>
      <c r="AV8" s="45"/>
      <c r="AW8" s="45"/>
      <c r="AX8" s="45"/>
      <c r="AY8" s="45"/>
      <c r="AZ8" s="45"/>
      <c r="BA8" s="45"/>
      <c r="BB8" s="45">
        <f>データ!U6</f>
        <v>33.53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75.319999999999993</v>
      </c>
      <c r="Q10" s="45"/>
      <c r="R10" s="45"/>
      <c r="S10" s="45"/>
      <c r="T10" s="45"/>
      <c r="U10" s="45"/>
      <c r="V10" s="45"/>
      <c r="W10" s="45">
        <f>データ!Q6</f>
        <v>100</v>
      </c>
      <c r="X10" s="45"/>
      <c r="Y10" s="45"/>
      <c r="Z10" s="45"/>
      <c r="AA10" s="45"/>
      <c r="AB10" s="45"/>
      <c r="AC10" s="45"/>
      <c r="AD10" s="44">
        <f>データ!R6</f>
        <v>3800</v>
      </c>
      <c r="AE10" s="44"/>
      <c r="AF10" s="44"/>
      <c r="AG10" s="44"/>
      <c r="AH10" s="44"/>
      <c r="AI10" s="44"/>
      <c r="AJ10" s="44"/>
      <c r="AK10" s="2"/>
      <c r="AL10" s="44">
        <f>データ!V6</f>
        <v>4715</v>
      </c>
      <c r="AM10" s="44"/>
      <c r="AN10" s="44"/>
      <c r="AO10" s="44"/>
      <c r="AP10" s="44"/>
      <c r="AQ10" s="44"/>
      <c r="AR10" s="44"/>
      <c r="AS10" s="44"/>
      <c r="AT10" s="45">
        <f>データ!W6</f>
        <v>0.17</v>
      </c>
      <c r="AU10" s="45"/>
      <c r="AV10" s="45"/>
      <c r="AW10" s="45"/>
      <c r="AX10" s="45"/>
      <c r="AY10" s="45"/>
      <c r="AZ10" s="45"/>
      <c r="BA10" s="45"/>
      <c r="BB10" s="45">
        <f>データ!X6</f>
        <v>27735.29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43</v>
      </c>
      <c r="O86" s="12" t="str">
        <f>データ!EO6</f>
        <v>【-】</v>
      </c>
    </row>
  </sheetData>
  <sheetProtection algorithmName="SHA-512" hashValue="8qOvbEfi27m0od9M1gnncvsH/7bHB1XbvIz6/9bmiw8SNCS7UIB3EB5M5Bb+negEMoK+FDHlO1i5bQWt73AzUw==" saltValue="CiK2WzMx23y+qkwIY7ox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69" t="s">
        <v>54</v>
      </c>
      <c r="I3" s="70"/>
      <c r="J3" s="70"/>
      <c r="K3" s="70"/>
      <c r="L3" s="70"/>
      <c r="M3" s="70"/>
      <c r="N3" s="70"/>
      <c r="O3" s="70"/>
      <c r="P3" s="70"/>
      <c r="Q3" s="70"/>
      <c r="R3" s="70"/>
      <c r="S3" s="70"/>
      <c r="T3" s="70"/>
      <c r="U3" s="70"/>
      <c r="V3" s="70"/>
      <c r="W3" s="70"/>
      <c r="X3" s="71"/>
      <c r="Y3" s="75" t="s">
        <v>55</v>
      </c>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t="s">
        <v>56</v>
      </c>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row>
    <row r="4" spans="1:145" x14ac:dyDescent="0.2">
      <c r="A4" s="14" t="s">
        <v>57</v>
      </c>
      <c r="B4" s="16"/>
      <c r="C4" s="16"/>
      <c r="D4" s="16"/>
      <c r="E4" s="16"/>
      <c r="F4" s="16"/>
      <c r="G4" s="16"/>
      <c r="H4" s="72"/>
      <c r="I4" s="73"/>
      <c r="J4" s="73"/>
      <c r="K4" s="73"/>
      <c r="L4" s="73"/>
      <c r="M4" s="73"/>
      <c r="N4" s="73"/>
      <c r="O4" s="73"/>
      <c r="P4" s="73"/>
      <c r="Q4" s="73"/>
      <c r="R4" s="73"/>
      <c r="S4" s="73"/>
      <c r="T4" s="73"/>
      <c r="U4" s="73"/>
      <c r="V4" s="73"/>
      <c r="W4" s="73"/>
      <c r="X4" s="74"/>
      <c r="Y4" s="68" t="s">
        <v>58</v>
      </c>
      <c r="Z4" s="68"/>
      <c r="AA4" s="68"/>
      <c r="AB4" s="68"/>
      <c r="AC4" s="68"/>
      <c r="AD4" s="68"/>
      <c r="AE4" s="68"/>
      <c r="AF4" s="68"/>
      <c r="AG4" s="68"/>
      <c r="AH4" s="68"/>
      <c r="AI4" s="68"/>
      <c r="AJ4" s="68" t="s">
        <v>59</v>
      </c>
      <c r="AK4" s="68"/>
      <c r="AL4" s="68"/>
      <c r="AM4" s="68"/>
      <c r="AN4" s="68"/>
      <c r="AO4" s="68"/>
      <c r="AP4" s="68"/>
      <c r="AQ4" s="68"/>
      <c r="AR4" s="68"/>
      <c r="AS4" s="68"/>
      <c r="AT4" s="68"/>
      <c r="AU4" s="68" t="s">
        <v>60</v>
      </c>
      <c r="AV4" s="68"/>
      <c r="AW4" s="68"/>
      <c r="AX4" s="68"/>
      <c r="AY4" s="68"/>
      <c r="AZ4" s="68"/>
      <c r="BA4" s="68"/>
      <c r="BB4" s="68"/>
      <c r="BC4" s="68"/>
      <c r="BD4" s="68"/>
      <c r="BE4" s="68"/>
      <c r="BF4" s="68" t="s">
        <v>61</v>
      </c>
      <c r="BG4" s="68"/>
      <c r="BH4" s="68"/>
      <c r="BI4" s="68"/>
      <c r="BJ4" s="68"/>
      <c r="BK4" s="68"/>
      <c r="BL4" s="68"/>
      <c r="BM4" s="68"/>
      <c r="BN4" s="68"/>
      <c r="BO4" s="68"/>
      <c r="BP4" s="68"/>
      <c r="BQ4" s="68" t="s">
        <v>62</v>
      </c>
      <c r="BR4" s="68"/>
      <c r="BS4" s="68"/>
      <c r="BT4" s="68"/>
      <c r="BU4" s="68"/>
      <c r="BV4" s="68"/>
      <c r="BW4" s="68"/>
      <c r="BX4" s="68"/>
      <c r="BY4" s="68"/>
      <c r="BZ4" s="68"/>
      <c r="CA4" s="68"/>
      <c r="CB4" s="68" t="s">
        <v>63</v>
      </c>
      <c r="CC4" s="68"/>
      <c r="CD4" s="68"/>
      <c r="CE4" s="68"/>
      <c r="CF4" s="68"/>
      <c r="CG4" s="68"/>
      <c r="CH4" s="68"/>
      <c r="CI4" s="68"/>
      <c r="CJ4" s="68"/>
      <c r="CK4" s="68"/>
      <c r="CL4" s="68"/>
      <c r="CM4" s="68" t="s">
        <v>64</v>
      </c>
      <c r="CN4" s="68"/>
      <c r="CO4" s="68"/>
      <c r="CP4" s="68"/>
      <c r="CQ4" s="68"/>
      <c r="CR4" s="68"/>
      <c r="CS4" s="68"/>
      <c r="CT4" s="68"/>
      <c r="CU4" s="68"/>
      <c r="CV4" s="68"/>
      <c r="CW4" s="68"/>
      <c r="CX4" s="68" t="s">
        <v>65</v>
      </c>
      <c r="CY4" s="68"/>
      <c r="CZ4" s="68"/>
      <c r="DA4" s="68"/>
      <c r="DB4" s="68"/>
      <c r="DC4" s="68"/>
      <c r="DD4" s="68"/>
      <c r="DE4" s="68"/>
      <c r="DF4" s="68"/>
      <c r="DG4" s="68"/>
      <c r="DH4" s="68"/>
      <c r="DI4" s="68" t="s">
        <v>66</v>
      </c>
      <c r="DJ4" s="68"/>
      <c r="DK4" s="68"/>
      <c r="DL4" s="68"/>
      <c r="DM4" s="68"/>
      <c r="DN4" s="68"/>
      <c r="DO4" s="68"/>
      <c r="DP4" s="68"/>
      <c r="DQ4" s="68"/>
      <c r="DR4" s="68"/>
      <c r="DS4" s="68"/>
      <c r="DT4" s="68" t="s">
        <v>67</v>
      </c>
      <c r="DU4" s="68"/>
      <c r="DV4" s="68"/>
      <c r="DW4" s="68"/>
      <c r="DX4" s="68"/>
      <c r="DY4" s="68"/>
      <c r="DZ4" s="68"/>
      <c r="EA4" s="68"/>
      <c r="EB4" s="68"/>
      <c r="EC4" s="68"/>
      <c r="ED4" s="68"/>
      <c r="EE4" s="68" t="s">
        <v>68</v>
      </c>
      <c r="EF4" s="68"/>
      <c r="EG4" s="68"/>
      <c r="EH4" s="68"/>
      <c r="EI4" s="68"/>
      <c r="EJ4" s="68"/>
      <c r="EK4" s="68"/>
      <c r="EL4" s="68"/>
      <c r="EM4" s="68"/>
      <c r="EN4" s="68"/>
      <c r="EO4" s="6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103829</v>
      </c>
      <c r="D6" s="19">
        <f t="shared" si="3"/>
        <v>47</v>
      </c>
      <c r="E6" s="19">
        <f t="shared" si="3"/>
        <v>18</v>
      </c>
      <c r="F6" s="19">
        <f t="shared" si="3"/>
        <v>0</v>
      </c>
      <c r="G6" s="19">
        <f t="shared" si="3"/>
        <v>0</v>
      </c>
      <c r="H6" s="19" t="str">
        <f t="shared" si="3"/>
        <v>群馬県　下仁田町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75.319999999999993</v>
      </c>
      <c r="Q6" s="20">
        <f t="shared" si="3"/>
        <v>100</v>
      </c>
      <c r="R6" s="20">
        <f t="shared" si="3"/>
        <v>3800</v>
      </c>
      <c r="S6" s="20">
        <f t="shared" si="3"/>
        <v>6316</v>
      </c>
      <c r="T6" s="20">
        <f t="shared" si="3"/>
        <v>188.38</v>
      </c>
      <c r="U6" s="20">
        <f t="shared" si="3"/>
        <v>33.53</v>
      </c>
      <c r="V6" s="20">
        <f t="shared" si="3"/>
        <v>4715</v>
      </c>
      <c r="W6" s="20">
        <f t="shared" si="3"/>
        <v>0.17</v>
      </c>
      <c r="X6" s="20">
        <f t="shared" si="3"/>
        <v>27735.29</v>
      </c>
      <c r="Y6" s="21">
        <f>IF(Y7="",NA(),Y7)</f>
        <v>86.57</v>
      </c>
      <c r="Z6" s="21">
        <f t="shared" ref="Z6:AH6" si="4">IF(Z7="",NA(),Z7)</f>
        <v>87.58</v>
      </c>
      <c r="AA6" s="21">
        <f t="shared" si="4"/>
        <v>75.69</v>
      </c>
      <c r="AB6" s="21">
        <f t="shared" si="4"/>
        <v>69.16</v>
      </c>
      <c r="AC6" s="21">
        <f t="shared" si="4"/>
        <v>49.55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476</v>
      </c>
      <c r="BG6" s="21">
        <f t="shared" ref="BG6:BO6" si="7">IF(BG7="",NA(),BG7)</f>
        <v>488.18</v>
      </c>
      <c r="BH6" s="21">
        <f t="shared" si="7"/>
        <v>460.33</v>
      </c>
      <c r="BI6" s="21">
        <f t="shared" si="7"/>
        <v>446.38</v>
      </c>
      <c r="BJ6" s="21">
        <f t="shared" si="7"/>
        <v>552.6</v>
      </c>
      <c r="BK6" s="21">
        <f t="shared" si="7"/>
        <v>421.25</v>
      </c>
      <c r="BL6" s="21">
        <f t="shared" si="7"/>
        <v>398.42</v>
      </c>
      <c r="BM6" s="21">
        <f t="shared" si="7"/>
        <v>393.35</v>
      </c>
      <c r="BN6" s="21">
        <f t="shared" si="7"/>
        <v>397.03</v>
      </c>
      <c r="BO6" s="21">
        <f t="shared" si="7"/>
        <v>338.47</v>
      </c>
      <c r="BP6" s="20" t="str">
        <f>IF(BP7="","",IF(BP7="-","【-】","【"&amp;SUBSTITUTE(TEXT(BP7,"#,##0.00"),"-","△")&amp;"】"))</f>
        <v>【349.83】</v>
      </c>
      <c r="BQ6" s="21">
        <f>IF(BQ7="",NA(),BQ7)</f>
        <v>79.430000000000007</v>
      </c>
      <c r="BR6" s="21">
        <f t="shared" ref="BR6:BZ6" si="8">IF(BR7="",NA(),BR7)</f>
        <v>80.45</v>
      </c>
      <c r="BS6" s="21">
        <f t="shared" si="8"/>
        <v>67.84</v>
      </c>
      <c r="BT6" s="21">
        <f t="shared" si="8"/>
        <v>62.74</v>
      </c>
      <c r="BU6" s="21">
        <f t="shared" si="8"/>
        <v>43.22</v>
      </c>
      <c r="BV6" s="21">
        <f t="shared" si="8"/>
        <v>53.23</v>
      </c>
      <c r="BW6" s="21">
        <f t="shared" si="8"/>
        <v>50.7</v>
      </c>
      <c r="BX6" s="21">
        <f t="shared" si="8"/>
        <v>48.13</v>
      </c>
      <c r="BY6" s="21">
        <f t="shared" si="8"/>
        <v>46.58</v>
      </c>
      <c r="BZ6" s="21">
        <f t="shared" si="8"/>
        <v>56.06</v>
      </c>
      <c r="CA6" s="20" t="str">
        <f>IF(CA7="","",IF(CA7="-","【-】","【"&amp;SUBSTITUTE(TEXT(CA7,"#,##0.00"),"-","△")&amp;"】"))</f>
        <v>【53.65】</v>
      </c>
      <c r="CB6" s="21">
        <f>IF(CB7="",NA(),CB7)</f>
        <v>256.06</v>
      </c>
      <c r="CC6" s="21">
        <f t="shared" ref="CC6:CK6" si="9">IF(CC7="",NA(),CC7)</f>
        <v>245.86</v>
      </c>
      <c r="CD6" s="21">
        <f t="shared" si="9"/>
        <v>291.02</v>
      </c>
      <c r="CE6" s="21">
        <f t="shared" si="9"/>
        <v>319.95</v>
      </c>
      <c r="CF6" s="21">
        <f t="shared" si="9"/>
        <v>461.62</v>
      </c>
      <c r="CG6" s="21">
        <f t="shared" si="9"/>
        <v>283.3</v>
      </c>
      <c r="CH6" s="21">
        <f t="shared" si="9"/>
        <v>289.81</v>
      </c>
      <c r="CI6" s="21">
        <f t="shared" si="9"/>
        <v>301.54000000000002</v>
      </c>
      <c r="CJ6" s="21">
        <f t="shared" si="9"/>
        <v>311.73</v>
      </c>
      <c r="CK6" s="21">
        <f t="shared" si="9"/>
        <v>304.36</v>
      </c>
      <c r="CL6" s="20" t="str">
        <f>IF(CL7="","",IF(CL7="-","【-】","【"&amp;SUBSTITUTE(TEXT(CL7,"#,##0.00"),"-","△")&amp;"】"))</f>
        <v>【307.86】</v>
      </c>
      <c r="CM6" s="21">
        <f>IF(CM7="",NA(),CM7)</f>
        <v>56.99</v>
      </c>
      <c r="CN6" s="21">
        <f t="shared" ref="CN6:CV6" si="10">IF(CN7="",NA(),CN7)</f>
        <v>56.56</v>
      </c>
      <c r="CO6" s="21">
        <f t="shared" si="10"/>
        <v>56.96</v>
      </c>
      <c r="CP6" s="21">
        <f t="shared" si="10"/>
        <v>57.19</v>
      </c>
      <c r="CQ6" s="21">
        <f t="shared" si="10"/>
        <v>56.88</v>
      </c>
      <c r="CR6" s="21">
        <f t="shared" si="10"/>
        <v>55.96</v>
      </c>
      <c r="CS6" s="21">
        <f t="shared" si="10"/>
        <v>56.45</v>
      </c>
      <c r="CT6" s="21">
        <f t="shared" si="10"/>
        <v>58.26</v>
      </c>
      <c r="CU6" s="21">
        <f t="shared" si="10"/>
        <v>56.76</v>
      </c>
      <c r="CV6" s="21">
        <f t="shared" si="10"/>
        <v>54.08</v>
      </c>
      <c r="CW6" s="20" t="str">
        <f>IF(CW7="","",IF(CW7="-","【-】","【"&amp;SUBSTITUTE(TEXT(CW7,"#,##0.00"),"-","△")&amp;"】"))</f>
        <v>【54.61】</v>
      </c>
      <c r="CX6" s="21">
        <f>IF(CX7="",NA(),CX7)</f>
        <v>26.47</v>
      </c>
      <c r="CY6" s="21">
        <f t="shared" ref="CY6:DG6" si="11">IF(CY7="",NA(),CY7)</f>
        <v>30.05</v>
      </c>
      <c r="CZ6" s="21">
        <f t="shared" si="11"/>
        <v>33.270000000000003</v>
      </c>
      <c r="DA6" s="21">
        <f t="shared" si="11"/>
        <v>35.979999999999997</v>
      </c>
      <c r="DB6" s="21">
        <f t="shared" si="11"/>
        <v>41.02</v>
      </c>
      <c r="DC6" s="21">
        <f t="shared" si="11"/>
        <v>60.12</v>
      </c>
      <c r="DD6" s="21">
        <f t="shared" si="11"/>
        <v>54.99</v>
      </c>
      <c r="DE6" s="21">
        <f t="shared" si="11"/>
        <v>66.430000000000007</v>
      </c>
      <c r="DF6" s="21">
        <f t="shared" si="11"/>
        <v>66.88</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103829</v>
      </c>
      <c r="D7" s="23">
        <v>47</v>
      </c>
      <c r="E7" s="23">
        <v>18</v>
      </c>
      <c r="F7" s="23">
        <v>0</v>
      </c>
      <c r="G7" s="23">
        <v>0</v>
      </c>
      <c r="H7" s="23" t="s">
        <v>98</v>
      </c>
      <c r="I7" s="23" t="s">
        <v>99</v>
      </c>
      <c r="J7" s="23" t="s">
        <v>100</v>
      </c>
      <c r="K7" s="23" t="s">
        <v>101</v>
      </c>
      <c r="L7" s="23" t="s">
        <v>102</v>
      </c>
      <c r="M7" s="23" t="s">
        <v>103</v>
      </c>
      <c r="N7" s="24" t="s">
        <v>104</v>
      </c>
      <c r="O7" s="24" t="s">
        <v>105</v>
      </c>
      <c r="P7" s="24">
        <v>75.319999999999993</v>
      </c>
      <c r="Q7" s="24">
        <v>100</v>
      </c>
      <c r="R7" s="24">
        <v>3800</v>
      </c>
      <c r="S7" s="24">
        <v>6316</v>
      </c>
      <c r="T7" s="24">
        <v>188.38</v>
      </c>
      <c r="U7" s="24">
        <v>33.53</v>
      </c>
      <c r="V7" s="24">
        <v>4715</v>
      </c>
      <c r="W7" s="24">
        <v>0.17</v>
      </c>
      <c r="X7" s="24">
        <v>27735.29</v>
      </c>
      <c r="Y7" s="24">
        <v>86.57</v>
      </c>
      <c r="Z7" s="24">
        <v>87.58</v>
      </c>
      <c r="AA7" s="24">
        <v>75.69</v>
      </c>
      <c r="AB7" s="24">
        <v>69.16</v>
      </c>
      <c r="AC7" s="24">
        <v>49.55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476</v>
      </c>
      <c r="BG7" s="24">
        <v>488.18</v>
      </c>
      <c r="BH7" s="24">
        <v>460.33</v>
      </c>
      <c r="BI7" s="24">
        <v>446.38</v>
      </c>
      <c r="BJ7" s="24">
        <v>552.6</v>
      </c>
      <c r="BK7" s="24">
        <v>421.25</v>
      </c>
      <c r="BL7" s="24">
        <v>398.42</v>
      </c>
      <c r="BM7" s="24">
        <v>393.35</v>
      </c>
      <c r="BN7" s="24">
        <v>397.03</v>
      </c>
      <c r="BO7" s="24">
        <v>338.47</v>
      </c>
      <c r="BP7" s="24">
        <v>349.83</v>
      </c>
      <c r="BQ7" s="24">
        <v>79.430000000000007</v>
      </c>
      <c r="BR7" s="24">
        <v>80.45</v>
      </c>
      <c r="BS7" s="24">
        <v>67.84</v>
      </c>
      <c r="BT7" s="24">
        <v>62.74</v>
      </c>
      <c r="BU7" s="24">
        <v>43.22</v>
      </c>
      <c r="BV7" s="24">
        <v>53.23</v>
      </c>
      <c r="BW7" s="24">
        <v>50.7</v>
      </c>
      <c r="BX7" s="24">
        <v>48.13</v>
      </c>
      <c r="BY7" s="24">
        <v>46.58</v>
      </c>
      <c r="BZ7" s="24">
        <v>56.06</v>
      </c>
      <c r="CA7" s="24">
        <v>53.65</v>
      </c>
      <c r="CB7" s="24">
        <v>256.06</v>
      </c>
      <c r="CC7" s="24">
        <v>245.86</v>
      </c>
      <c r="CD7" s="24">
        <v>291.02</v>
      </c>
      <c r="CE7" s="24">
        <v>319.95</v>
      </c>
      <c r="CF7" s="24">
        <v>461.62</v>
      </c>
      <c r="CG7" s="24">
        <v>283.3</v>
      </c>
      <c r="CH7" s="24">
        <v>289.81</v>
      </c>
      <c r="CI7" s="24">
        <v>301.54000000000002</v>
      </c>
      <c r="CJ7" s="24">
        <v>311.73</v>
      </c>
      <c r="CK7" s="24">
        <v>304.36</v>
      </c>
      <c r="CL7" s="24">
        <v>307.86</v>
      </c>
      <c r="CM7" s="24">
        <v>56.99</v>
      </c>
      <c r="CN7" s="24">
        <v>56.56</v>
      </c>
      <c r="CO7" s="24">
        <v>56.96</v>
      </c>
      <c r="CP7" s="24">
        <v>57.19</v>
      </c>
      <c r="CQ7" s="24">
        <v>56.88</v>
      </c>
      <c r="CR7" s="24">
        <v>55.96</v>
      </c>
      <c r="CS7" s="24">
        <v>56.45</v>
      </c>
      <c r="CT7" s="24">
        <v>58.26</v>
      </c>
      <c r="CU7" s="24">
        <v>56.76</v>
      </c>
      <c r="CV7" s="24">
        <v>54.08</v>
      </c>
      <c r="CW7" s="24">
        <v>54.61</v>
      </c>
      <c r="CX7" s="24">
        <v>26.47</v>
      </c>
      <c r="CY7" s="24">
        <v>30.05</v>
      </c>
      <c r="CZ7" s="24">
        <v>33.270000000000003</v>
      </c>
      <c r="DA7" s="24">
        <v>35.979999999999997</v>
      </c>
      <c r="DB7" s="24">
        <v>41.02</v>
      </c>
      <c r="DC7" s="24">
        <v>60.12</v>
      </c>
      <c r="DD7" s="24">
        <v>54.99</v>
      </c>
      <c r="DE7" s="24">
        <v>66.430000000000007</v>
      </c>
      <c r="DF7" s="24">
        <v>66.88</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2025-01-30T00:42:22Z</cp:lastPrinted>
  <dcterms:created xsi:type="dcterms:W3CDTF">2025-01-24T07:40:16Z</dcterms:created>
  <dcterms:modified xsi:type="dcterms:W3CDTF">2025-02-27T08:25:44Z</dcterms:modified>
  <cp:category/>
</cp:coreProperties>
</file>