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1071A8A9-28B3-4A69-9D0A-C516CD6B05E6}" xr6:coauthVersionLast="47" xr6:coauthVersionMax="47" xr10:uidLastSave="{00000000-0000-0000-0000-000000000000}"/>
  <workbookProtection workbookAlgorithmName="SHA-512" workbookHashValue="V4Jex7nXxtzfUJhsndw1Q5w+nzDCdF/9ZNouldOhlK92HJUkZoYSIIC2RyUPEbSkfC0JgunNojlZ5U7QFL0cvQ==" workbookSaltValue="zALLKY5Pu2CoT0da+yvs5A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H86" i="4"/>
  <c r="E86" i="4"/>
  <c r="BB10" i="4"/>
  <c r="AT10" i="4"/>
  <c r="AL10" i="4"/>
  <c r="AD10" i="4"/>
  <c r="I10" i="4"/>
  <c r="B10" i="4"/>
  <c r="BB8" i="4"/>
  <c r="AT8" i="4"/>
  <c r="AL8" i="4"/>
  <c r="AD8" i="4"/>
  <c r="P8" i="4"/>
  <c r="I8" i="4"/>
  <c r="B8" i="4"/>
  <c r="B6" i="4"/>
</calcChain>
</file>

<file path=xl/sharedStrings.xml><?xml version="1.0" encoding="utf-8"?>
<sst xmlns="http://schemas.openxmlformats.org/spreadsheetml/2006/main" count="247" uniqueCount="116">
  <si>
    <t>⑤経費回収率(％)</t>
  </si>
  <si>
    <t>類似団体区分</t>
    <rPh sb="4" eb="6">
      <t>クブン</t>
    </rPh>
    <phoneticPr fontId="1"/>
  </si>
  <si>
    <t>年度</t>
    <rPh sb="0" eb="2">
      <t>ネンド</t>
    </rPh>
    <phoneticPr fontId="1"/>
  </si>
  <si>
    <t>経営比較分析表（令和5年度決算）</t>
    <rPh sb="8" eb="10">
      <t>レイワ</t>
    </rPh>
    <rPh sb="11" eb="13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</si>
  <si>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</si>
  <si>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</si>
  <si>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</si>
  <si>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</si>
  <si>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</si>
  <si>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</si>
  <si>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</si>
  <si>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</si>
  <si>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</si>
  <si>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</si>
  <si>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</si>
  <si>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</si>
  <si>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</si>
  <si>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</si>
  <si>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</si>
  <si>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</si>
  <si>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</si>
  <si>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</si>
  <si>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</si>
  <si>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</si>
  <si>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</si>
  <si>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</si>
  <si>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</si>
  <si>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</si>
  <si>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</si>
  <si>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</si>
  <si>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</si>
  <si>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</si>
  <si>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</si>
  <si>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－</t>
  </si>
  <si>
    <t>2①</t>
  </si>
  <si>
    <t>類似団体平均値（平均値）</t>
  </si>
  <si>
    <t>【】</t>
  </si>
  <si>
    <t>令和5年度全国平均</t>
    <rPh sb="0" eb="2">
      <t>レイワ</t>
    </rPh>
    <rPh sb="3" eb="5">
      <t>ネンド</t>
    </rPh>
    <phoneticPr fontId="1"/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</si>
  <si>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</si>
  <si>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</si>
  <si>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</si>
  <si>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</si>
  <si>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</si>
  <si>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</si>
  <si>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</si>
  <si>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</si>
  <si>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</si>
  <si>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</si>
  <si>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</si>
  <si>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</si>
  <si>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</si>
  <si>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</si>
  <si>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</si>
  <si>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</si>
  <si>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</si>
  <si>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</si>
  <si>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</si>
  <si>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</si>
  <si>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</si>
  <si>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</si>
  <si>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</si>
  <si>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</si>
  <si>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</si>
  <si>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</si>
  <si>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</si>
  <si>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</si>
  <si>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</si>
  <si>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</si>
  <si>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</si>
  <si>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</si>
  <si>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</si>
  <si>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</si>
  <si>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</si>
  <si>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</si>
  <si>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</si>
  <si>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</si>
  <si>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</si>
  <si>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</si>
  <si>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</si>
  <si>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</si>
  <si>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</si>
  <si>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</si>
  <si>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</si>
  <si>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</si>
  <si>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</si>
  <si>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</si>
  <si>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</si>
  <si>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</si>
  <si>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</si>
  <si>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</si>
  <si>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</si>
  <si>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</si>
  <si>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</si>
  <si>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</si>
  <si>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</si>
  <si>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</si>
  <si>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特定地域生活排水処理</t>
  </si>
  <si>
    <t>群馬県　南牧村</t>
  </si>
  <si>
    <t>法非適用</t>
  </si>
  <si>
    <t>下水道事業</t>
  </si>
  <si>
    <t>K2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</si>
  <si>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</si>
  <si>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</si>
  <si>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</si>
  <si>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</si>
  <si>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</si>
  <si>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</si>
  <si>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</si>
  <si>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</si>
  <si>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</si>
  <si>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</si>
  <si>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"R"dd</t>
  </si>
  <si>
    <t>←書式設定</t>
    <rPh sb="1" eb="3">
      <t>ショシキ</t>
    </rPh>
    <rPh sb="3" eb="5">
      <t>セッテイ</t>
    </rPh>
    <phoneticPr fontId="1"/>
  </si>
  <si>
    <t xml:space="preserve">　村の施策として、空き家を改修して移住希望者に紹介する活動に力を入れている。改築に伴い合併処理浄化槽の設置が期待される。一方では設置済み住宅が空き家になり、その影響で使用料収入が減少となることが考えられるので、その対策についても検討してきいたい。今後も浄化槽の設置の普及を図り、南牧川の水質保全を努めていきたい。
</t>
  </si>
  <si>
    <t>①前年度より収支比率が若干向上した。経営改善に向けて、引き続き努力を図っていきたい。
④企業債については、一般会計にて負担しており、引き続き一般会計で対応していきます。
⑤浄化槽経費回収率は右肩上がりであるが、汚水処理に係る費用を使用料以外の収入で賄っている。
村の施策として、空き家改修事業に力をいれており、住宅改修によって浄化槽の設置が行われるため、使用料収入の増加が期待できる。
⑥汚水処理原価は70円前後で推移している。浄化槽の新規設置もあるが休止もあるため、総体的に大きな変動は見受けられない。
⑦施設利用率は、ここ5年間は100％であり、適正規模であると思われる。
⑧水洗化率は、ここ5年間は100％であり、公共用水域の水質保全は保たれている。</t>
    <rPh sb="1" eb="4">
      <t>ゼンネンド</t>
    </rPh>
    <rPh sb="6" eb="8">
      <t>シュウシ</t>
    </rPh>
    <rPh sb="8" eb="10">
      <t>ヒリツ</t>
    </rPh>
    <rPh sb="11" eb="13">
      <t>ジャッカン</t>
    </rPh>
    <rPh sb="13" eb="15">
      <t>コウジョウ</t>
    </rPh>
    <rPh sb="18" eb="20">
      <t>ケイエイ</t>
    </rPh>
    <rPh sb="20" eb="22">
      <t>カイゼン</t>
    </rPh>
    <rPh sb="23" eb="24">
      <t>ム</t>
    </rPh>
    <rPh sb="27" eb="28">
      <t>ヒ</t>
    </rPh>
    <rPh sb="29" eb="30">
      <t>ツヅ</t>
    </rPh>
    <rPh sb="31" eb="33">
      <t>ドリョク</t>
    </rPh>
    <rPh sb="34" eb="35">
      <t>ハカ</t>
    </rPh>
    <rPh sb="44" eb="47">
      <t>キギ</t>
    </rPh>
    <rPh sb="53" eb="57">
      <t>イッパ</t>
    </rPh>
    <rPh sb="59" eb="61">
      <t>フタン</t>
    </rPh>
    <rPh sb="66" eb="67">
      <t>ヒ</t>
    </rPh>
    <rPh sb="68" eb="69">
      <t>ツヅ</t>
    </rPh>
    <rPh sb="70" eb="72">
      <t>イッパン</t>
    </rPh>
    <rPh sb="72" eb="74">
      <t>カイケイ</t>
    </rPh>
    <rPh sb="75" eb="77">
      <t>タイオウ</t>
    </rPh>
    <rPh sb="86" eb="89">
      <t>ジョウカソウ</t>
    </rPh>
    <rPh sb="89" eb="91">
      <t>ケイヒ</t>
    </rPh>
    <rPh sb="91" eb="95">
      <t>カイシュ</t>
    </rPh>
    <rPh sb="95" eb="97">
      <t>ミギカタ</t>
    </rPh>
    <rPh sb="97" eb="98">
      <t>ア</t>
    </rPh>
    <rPh sb="105" eb="107">
      <t>オスイ</t>
    </rPh>
    <rPh sb="107" eb="109">
      <t>ショリ</t>
    </rPh>
    <rPh sb="110" eb="111">
      <t>カカ</t>
    </rPh>
    <rPh sb="112" eb="114">
      <t>ヒヨウ</t>
    </rPh>
    <rPh sb="115" eb="118">
      <t>シヨウ</t>
    </rPh>
    <rPh sb="118" eb="120">
      <t>イガイ</t>
    </rPh>
    <rPh sb="121" eb="123">
      <t>シュウニュウ</t>
    </rPh>
    <rPh sb="124" eb="125">
      <t>マカナ</t>
    </rPh>
    <rPh sb="131" eb="132">
      <t>ムラ</t>
    </rPh>
    <rPh sb="133" eb="135">
      <t>シサク</t>
    </rPh>
    <rPh sb="139" eb="140">
      <t>ア</t>
    </rPh>
    <rPh sb="141" eb="142">
      <t>ヤ</t>
    </rPh>
    <rPh sb="142" eb="144">
      <t>カイシュウ</t>
    </rPh>
    <rPh sb="144" eb="146">
      <t>ジギョウ</t>
    </rPh>
    <rPh sb="147" eb="148">
      <t>チカラ</t>
    </rPh>
    <rPh sb="155" eb="157">
      <t>ジュウタク</t>
    </rPh>
    <rPh sb="157" eb="159">
      <t>カイシュウ</t>
    </rPh>
    <rPh sb="163" eb="166">
      <t>ジョウカソウ</t>
    </rPh>
    <rPh sb="167" eb="169">
      <t>セッチ</t>
    </rPh>
    <rPh sb="170" eb="171">
      <t>オコナ</t>
    </rPh>
    <rPh sb="177" eb="179">
      <t>シヨウ</t>
    </rPh>
    <rPh sb="179" eb="180">
      <t>リョウ</t>
    </rPh>
    <rPh sb="180" eb="182">
      <t>シュウニュウ</t>
    </rPh>
    <rPh sb="183" eb="185">
      <t>ゾウカ</t>
    </rPh>
    <rPh sb="186" eb="188">
      <t>キタイ</t>
    </rPh>
    <rPh sb="194" eb="198">
      <t>オスイシ</t>
    </rPh>
    <rPh sb="198" eb="200">
      <t>ゲンカ</t>
    </rPh>
    <rPh sb="203" eb="204">
      <t>エン</t>
    </rPh>
    <rPh sb="204" eb="206">
      <t>ゼンゴ</t>
    </rPh>
    <rPh sb="207" eb="209">
      <t>スイイ</t>
    </rPh>
    <rPh sb="214" eb="216">
      <t>ジョウカ</t>
    </rPh>
    <rPh sb="216" eb="217">
      <t>フネ</t>
    </rPh>
    <rPh sb="218" eb="220">
      <t>シンキ</t>
    </rPh>
    <rPh sb="220" eb="222">
      <t>セッチ</t>
    </rPh>
    <rPh sb="226" eb="228">
      <t>キュウシ</t>
    </rPh>
    <rPh sb="234" eb="236">
      <t>ソウタイ</t>
    </rPh>
    <rPh sb="236" eb="237">
      <t>テキ</t>
    </rPh>
    <rPh sb="238" eb="239">
      <t>オオ</t>
    </rPh>
    <rPh sb="241" eb="243">
      <t>ヘンドウ</t>
    </rPh>
    <rPh sb="244" eb="246">
      <t>ミウ</t>
    </rPh>
    <rPh sb="254" eb="256">
      <t>シセツ</t>
    </rPh>
    <rPh sb="256" eb="259">
      <t>リヨウリツ</t>
    </rPh>
    <rPh sb="264" eb="266">
      <t>ネンカン</t>
    </rPh>
    <rPh sb="275" eb="277">
      <t>テキセイ</t>
    </rPh>
    <rPh sb="277" eb="279">
      <t>キボ</t>
    </rPh>
    <rPh sb="283" eb="284">
      <t>オモ</t>
    </rPh>
    <rPh sb="290" eb="293">
      <t>スイセンカ</t>
    </rPh>
    <rPh sb="293" eb="294">
      <t>リツ</t>
    </rPh>
    <rPh sb="299" eb="301">
      <t>ネンカン</t>
    </rPh>
    <rPh sb="310" eb="312">
      <t>コウキョウ</t>
    </rPh>
    <rPh sb="312" eb="313">
      <t>ヨウ</t>
    </rPh>
    <rPh sb="313" eb="315">
      <t>スイイキ</t>
    </rPh>
    <rPh sb="316" eb="318">
      <t>スイシツ</t>
    </rPh>
    <rPh sb="318" eb="320">
      <t>ホゼン</t>
    </rPh>
    <rPh sb="321" eb="322">
      <t>タモ</t>
    </rPh>
    <phoneticPr fontId="13"/>
  </si>
  <si>
    <t xml:space="preserve">③管渠改善率　該当数値なしである。
本村では、平成9年度より合併処理浄化槽を設置し20年以上が経過した浄化槽が多くなってきている。修繕する浄化槽も増えてきているが、保守点検等で早期発見、早期対応を行っているが、今後の対策については検討が必要となる。
</t>
    <rPh sb="73" eb="74">
      <t>フ</t>
    </rPh>
    <rPh sb="82" eb="86">
      <t>ホシュテ</t>
    </rPh>
    <rPh sb="86" eb="87">
      <t>トウ</t>
    </rPh>
    <rPh sb="88" eb="90">
      <t>ソウキ</t>
    </rPh>
    <rPh sb="90" eb="92">
      <t>ハッケン</t>
    </rPh>
    <rPh sb="93" eb="95">
      <t>ソウキ</t>
    </rPh>
    <rPh sb="95" eb="97">
      <t>タイオウ</t>
    </rPh>
    <rPh sb="98" eb="99">
      <t>オコナ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</si>
</sst>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80" fontId="0" fillId="5" borderId="2" xfId="1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7-45C0-B0F6-9019A8D44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7-45C0-B0F6-9019A8D44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F42-B0D1-D7A68AD7C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59.64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0-4F42-B0D1-D7A68AD7C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7-49F1-9CF9-906E18271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7-49F1-9CF9-906E18271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76.069999999999993</c:v>
                </c:pt>
                <c:pt idx="1">
                  <c:v>75.28</c:v>
                </c:pt>
                <c:pt idx="2">
                  <c:v>79.400000000000006</c:v>
                </c:pt>
                <c:pt idx="3">
                  <c:v>79.09</c:v>
                </c:pt>
                <c:pt idx="4">
                  <c:v>80.08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E-445A-896E-5F5BE13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E-445A-896E-5F5BE13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0-4A4C-A191-7E89F505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0-4A4C-A191-7E89F505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1-4F61-A598-FB3DB34A8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1-4F61-A598-FB3DB34A8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2-40BA-A065-48EED223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2-40BA-A065-48EED223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0-4170-8E4B-7220F82A2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0-4170-8E4B-7220F82A2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7-47E4-8ED8-E955EDCFC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270.57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7-47E4-8ED8-E955EDCFC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62.01</c:v>
                </c:pt>
                <c:pt idx="1">
                  <c:v>63.71</c:v>
                </c:pt>
                <c:pt idx="2">
                  <c:v>65</c:v>
                </c:pt>
                <c:pt idx="3">
                  <c:v>65.599999999999994</c:v>
                </c:pt>
                <c:pt idx="4">
                  <c:v>69.680000000000007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A-4477-B799-71EC6DEE9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A-4477-B799-71EC6DEE9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73.739999999999995</c:v>
                </c:pt>
                <c:pt idx="1">
                  <c:v>73.12</c:v>
                </c:pt>
                <c:pt idx="2">
                  <c:v>72.13</c:v>
                </c:pt>
                <c:pt idx="3">
                  <c:v>71.510000000000005</c:v>
                </c:pt>
                <c:pt idx="4">
                  <c:v>68.11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A-4E00-A858-7E1B021BA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269.33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A-4E00-A858-7E1B021BA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【349.83】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【85.31】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37932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【307.86】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【53.65】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43145" y="3000375"/>
          <a:ext cx="393001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67495" y="3000375"/>
          <a:ext cx="393001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7370" y="10935335"/>
          <a:ext cx="506158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300470" y="10935335"/>
          <a:ext cx="506158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0" t="str">
        <f>データ!H6</f>
        <v>群馬県　南牧村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6" t="s">
        <v>10</v>
      </c>
      <c r="C7" s="56"/>
      <c r="D7" s="56"/>
      <c r="E7" s="56"/>
      <c r="F7" s="56"/>
      <c r="G7" s="56"/>
      <c r="H7" s="56"/>
      <c r="I7" s="56" t="s">
        <v>16</v>
      </c>
      <c r="J7" s="56"/>
      <c r="K7" s="56"/>
      <c r="L7" s="56"/>
      <c r="M7" s="56"/>
      <c r="N7" s="56"/>
      <c r="O7" s="56"/>
      <c r="P7" s="56" t="s">
        <v>9</v>
      </c>
      <c r="Q7" s="56"/>
      <c r="R7" s="56"/>
      <c r="S7" s="56"/>
      <c r="T7" s="56"/>
      <c r="U7" s="56"/>
      <c r="V7" s="56"/>
      <c r="W7" s="56" t="s">
        <v>1</v>
      </c>
      <c r="X7" s="56"/>
      <c r="Y7" s="56"/>
      <c r="Z7" s="56"/>
      <c r="AA7" s="56"/>
      <c r="AB7" s="56"/>
      <c r="AC7" s="56"/>
      <c r="AD7" s="56" t="s">
        <v>8</v>
      </c>
      <c r="AE7" s="56"/>
      <c r="AF7" s="56"/>
      <c r="AG7" s="56"/>
      <c r="AH7" s="56"/>
      <c r="AI7" s="56"/>
      <c r="AJ7" s="56"/>
      <c r="AK7" s="3"/>
      <c r="AL7" s="56" t="s">
        <v>17</v>
      </c>
      <c r="AM7" s="56"/>
      <c r="AN7" s="56"/>
      <c r="AO7" s="56"/>
      <c r="AP7" s="56"/>
      <c r="AQ7" s="56"/>
      <c r="AR7" s="56"/>
      <c r="AS7" s="56"/>
      <c r="AT7" s="56" t="s">
        <v>14</v>
      </c>
      <c r="AU7" s="56"/>
      <c r="AV7" s="56"/>
      <c r="AW7" s="56"/>
      <c r="AX7" s="56"/>
      <c r="AY7" s="56"/>
      <c r="AZ7" s="56"/>
      <c r="BA7" s="56"/>
      <c r="BB7" s="56" t="s">
        <v>18</v>
      </c>
      <c r="BC7" s="56"/>
      <c r="BD7" s="56"/>
      <c r="BE7" s="56"/>
      <c r="BF7" s="56"/>
      <c r="BG7" s="56"/>
      <c r="BH7" s="56"/>
      <c r="BI7" s="56"/>
      <c r="BJ7" s="3"/>
      <c r="BK7" s="3"/>
      <c r="BL7" s="67" t="s">
        <v>19</v>
      </c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9"/>
    </row>
    <row r="8" spans="1:78" ht="18.75" customHeight="1" x14ac:dyDescent="0.2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0">
        <f>データ!S6</f>
        <v>1504</v>
      </c>
      <c r="AM8" s="50"/>
      <c r="AN8" s="50"/>
      <c r="AO8" s="50"/>
      <c r="AP8" s="50"/>
      <c r="AQ8" s="50"/>
      <c r="AR8" s="50"/>
      <c r="AS8" s="50"/>
      <c r="AT8" s="51">
        <f>データ!T6</f>
        <v>118.83</v>
      </c>
      <c r="AU8" s="51"/>
      <c r="AV8" s="51"/>
      <c r="AW8" s="51"/>
      <c r="AX8" s="51"/>
      <c r="AY8" s="51"/>
      <c r="AZ8" s="51"/>
      <c r="BA8" s="51"/>
      <c r="BB8" s="51">
        <f>データ!U6</f>
        <v>12.66</v>
      </c>
      <c r="BC8" s="51"/>
      <c r="BD8" s="51"/>
      <c r="BE8" s="51"/>
      <c r="BF8" s="51"/>
      <c r="BG8" s="51"/>
      <c r="BH8" s="51"/>
      <c r="BI8" s="51"/>
      <c r="BJ8" s="3"/>
      <c r="BK8" s="3"/>
      <c r="BL8" s="61" t="s">
        <v>15</v>
      </c>
      <c r="BM8" s="62"/>
      <c r="BN8" s="63" t="s">
        <v>21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6" t="s">
        <v>23</v>
      </c>
      <c r="C9" s="56"/>
      <c r="D9" s="56"/>
      <c r="E9" s="56"/>
      <c r="F9" s="56"/>
      <c r="G9" s="56"/>
      <c r="H9" s="56"/>
      <c r="I9" s="56" t="s">
        <v>24</v>
      </c>
      <c r="J9" s="56"/>
      <c r="K9" s="56"/>
      <c r="L9" s="56"/>
      <c r="M9" s="56"/>
      <c r="N9" s="56"/>
      <c r="O9" s="56"/>
      <c r="P9" s="56" t="s">
        <v>25</v>
      </c>
      <c r="Q9" s="56"/>
      <c r="R9" s="56"/>
      <c r="S9" s="56"/>
      <c r="T9" s="56"/>
      <c r="U9" s="56"/>
      <c r="V9" s="56"/>
      <c r="W9" s="56" t="s">
        <v>28</v>
      </c>
      <c r="X9" s="56"/>
      <c r="Y9" s="56"/>
      <c r="Z9" s="56"/>
      <c r="AA9" s="56"/>
      <c r="AB9" s="56"/>
      <c r="AC9" s="56"/>
      <c r="AD9" s="56" t="s">
        <v>22</v>
      </c>
      <c r="AE9" s="56"/>
      <c r="AF9" s="56"/>
      <c r="AG9" s="56"/>
      <c r="AH9" s="56"/>
      <c r="AI9" s="56"/>
      <c r="AJ9" s="56"/>
      <c r="AK9" s="3"/>
      <c r="AL9" s="56" t="s">
        <v>31</v>
      </c>
      <c r="AM9" s="56"/>
      <c r="AN9" s="56"/>
      <c r="AO9" s="56"/>
      <c r="AP9" s="56"/>
      <c r="AQ9" s="56"/>
      <c r="AR9" s="56"/>
      <c r="AS9" s="56"/>
      <c r="AT9" s="56" t="s">
        <v>32</v>
      </c>
      <c r="AU9" s="56"/>
      <c r="AV9" s="56"/>
      <c r="AW9" s="56"/>
      <c r="AX9" s="56"/>
      <c r="AY9" s="56"/>
      <c r="AZ9" s="56"/>
      <c r="BA9" s="56"/>
      <c r="BB9" s="56" t="s">
        <v>5</v>
      </c>
      <c r="BC9" s="56"/>
      <c r="BD9" s="56"/>
      <c r="BE9" s="56"/>
      <c r="BF9" s="56"/>
      <c r="BG9" s="56"/>
      <c r="BH9" s="56"/>
      <c r="BI9" s="56"/>
      <c r="BJ9" s="3"/>
      <c r="BK9" s="3"/>
      <c r="BL9" s="57" t="s">
        <v>33</v>
      </c>
      <c r="BM9" s="58"/>
      <c r="BN9" s="59" t="s">
        <v>35</v>
      </c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60"/>
    </row>
    <row r="10" spans="1:78" ht="18.75" customHeight="1" x14ac:dyDescent="0.2">
      <c r="A10" s="2"/>
      <c r="B10" s="51" t="str">
        <f>データ!N6</f>
        <v>-</v>
      </c>
      <c r="C10" s="51"/>
      <c r="D10" s="51"/>
      <c r="E10" s="51"/>
      <c r="F10" s="51"/>
      <c r="G10" s="51"/>
      <c r="H10" s="51"/>
      <c r="I10" s="51" t="str">
        <f>データ!O6</f>
        <v>該当数値なし</v>
      </c>
      <c r="J10" s="51"/>
      <c r="K10" s="51"/>
      <c r="L10" s="51"/>
      <c r="M10" s="51"/>
      <c r="N10" s="51"/>
      <c r="O10" s="51"/>
      <c r="P10" s="51">
        <f>データ!P6</f>
        <v>37.700000000000003</v>
      </c>
      <c r="Q10" s="51"/>
      <c r="R10" s="51"/>
      <c r="S10" s="51"/>
      <c r="T10" s="51"/>
      <c r="U10" s="51"/>
      <c r="V10" s="51"/>
      <c r="W10" s="51">
        <f>データ!Q6</f>
        <v>100</v>
      </c>
      <c r="X10" s="51"/>
      <c r="Y10" s="51"/>
      <c r="Z10" s="51"/>
      <c r="AA10" s="51"/>
      <c r="AB10" s="51"/>
      <c r="AC10" s="51"/>
      <c r="AD10" s="50">
        <f>データ!R6</f>
        <v>3630</v>
      </c>
      <c r="AE10" s="50"/>
      <c r="AF10" s="50"/>
      <c r="AG10" s="50"/>
      <c r="AH10" s="50"/>
      <c r="AI10" s="50"/>
      <c r="AJ10" s="50"/>
      <c r="AK10" s="2"/>
      <c r="AL10" s="50">
        <f>データ!V6</f>
        <v>553</v>
      </c>
      <c r="AM10" s="50"/>
      <c r="AN10" s="50"/>
      <c r="AO10" s="50"/>
      <c r="AP10" s="50"/>
      <c r="AQ10" s="50"/>
      <c r="AR10" s="50"/>
      <c r="AS10" s="50"/>
      <c r="AT10" s="51">
        <f>データ!W6</f>
        <v>0.04</v>
      </c>
      <c r="AU10" s="51"/>
      <c r="AV10" s="51"/>
      <c r="AW10" s="51"/>
      <c r="AX10" s="51"/>
      <c r="AY10" s="51"/>
      <c r="AZ10" s="51"/>
      <c r="BA10" s="51"/>
      <c r="BB10" s="51">
        <f>データ!X6</f>
        <v>13825</v>
      </c>
      <c r="BC10" s="51"/>
      <c r="BD10" s="51"/>
      <c r="BE10" s="51"/>
      <c r="BF10" s="51"/>
      <c r="BG10" s="51"/>
      <c r="BH10" s="51"/>
      <c r="BI10" s="51"/>
      <c r="BJ10" s="2"/>
      <c r="BK10" s="2"/>
      <c r="BL10" s="52" t="s">
        <v>36</v>
      </c>
      <c r="BM10" s="53"/>
      <c r="BN10" s="54" t="s">
        <v>37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0" t="s">
        <v>39</v>
      </c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ht="13.5" customHeight="1" x14ac:dyDescent="0.2">
      <c r="A14" s="2"/>
      <c r="B14" s="32" t="s">
        <v>30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4"/>
      <c r="BK14" s="2"/>
      <c r="BL14" s="38" t="s">
        <v>40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44" t="s">
        <v>114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44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44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4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4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4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4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44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44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4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44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4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44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44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44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44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4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44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44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44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44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44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44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44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44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44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44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44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38" t="s">
        <v>42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44" t="s">
        <v>115</v>
      </c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44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44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44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44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44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44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44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44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44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44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44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6"/>
    </row>
    <row r="59" spans="1:78" ht="13.5" customHeight="1" x14ac:dyDescent="0.2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44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6"/>
    </row>
    <row r="60" spans="1:78" ht="13.5" customHeight="1" x14ac:dyDescent="0.2">
      <c r="A60" s="2"/>
      <c r="B60" s="35" t="s">
        <v>13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44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6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44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44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38" t="s">
        <v>12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44" t="s">
        <v>113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2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2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2">
      <c r="C83" s="28" t="s">
        <v>43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</row>
    <row r="84" spans="1:78" x14ac:dyDescent="0.2">
      <c r="C84" s="2"/>
    </row>
    <row r="85" spans="1:78" hidden="1" x14ac:dyDescent="0.2">
      <c r="B85" s="6" t="s">
        <v>44</v>
      </c>
      <c r="C85" s="6"/>
      <c r="D85" s="6"/>
      <c r="E85" s="6" t="s">
        <v>46</v>
      </c>
      <c r="F85" s="6" t="s">
        <v>47</v>
      </c>
      <c r="G85" s="6" t="s">
        <v>48</v>
      </c>
      <c r="H85" s="6" t="s">
        <v>41</v>
      </c>
      <c r="I85" s="6" t="s">
        <v>11</v>
      </c>
      <c r="J85" s="6" t="s">
        <v>49</v>
      </c>
      <c r="K85" s="6" t="s">
        <v>50</v>
      </c>
      <c r="L85" s="6" t="s">
        <v>4</v>
      </c>
      <c r="M85" s="6" t="s">
        <v>34</v>
      </c>
      <c r="N85" s="6" t="s">
        <v>51</v>
      </c>
      <c r="O85" s="6" t="s">
        <v>53</v>
      </c>
    </row>
    <row r="86" spans="1:78" hidden="1" x14ac:dyDescent="0.2">
      <c r="B86" s="6"/>
      <c r="C86" s="6"/>
      <c r="D86" s="6"/>
      <c r="E86" s="6" t="str">
        <f>データ!AI6</f>
        <v/>
      </c>
      <c r="F86" s="6" t="s">
        <v>38</v>
      </c>
      <c r="G86" s="6" t="s">
        <v>38</v>
      </c>
      <c r="H86" s="6" t="str">
        <f>データ!BP6</f>
        <v>【349.83】</v>
      </c>
      <c r="I86" s="6" t="str">
        <f>データ!CA6</f>
        <v>【53.65】</v>
      </c>
      <c r="J86" s="6" t="str">
        <f>データ!CL6</f>
        <v>【307.86】</v>
      </c>
      <c r="K86" s="6" t="str">
        <f>データ!CW6</f>
        <v>【54.61】</v>
      </c>
      <c r="L86" s="6" t="str">
        <f>データ!DH6</f>
        <v>【85.31】</v>
      </c>
      <c r="M86" s="6" t="s">
        <v>38</v>
      </c>
      <c r="N86" s="6" t="s">
        <v>38</v>
      </c>
      <c r="O86" s="6" t="str">
        <f>データ!EO6</f>
        <v>【-】</v>
      </c>
    </row>
  </sheetData>
  <sheetProtection algorithmName="SHA-512" hashValue="VNarErATPXHIWsf8qqNb97RPEZa0T7BWC0X7yjds/+mCw5RgAs80zFAm1FJqDGn2Pmk+5eYQbgZphPRhSZxDdw==" saltValue="+0jo3S/KrkYxFHYkEH8co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54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2">
      <c r="A2" s="14" t="s">
        <v>56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5" x14ac:dyDescent="0.2">
      <c r="A3" s="14" t="s">
        <v>20</v>
      </c>
      <c r="B3" s="16" t="s">
        <v>2</v>
      </c>
      <c r="C3" s="16" t="s">
        <v>58</v>
      </c>
      <c r="D3" s="16" t="s">
        <v>59</v>
      </c>
      <c r="E3" s="16" t="s">
        <v>7</v>
      </c>
      <c r="F3" s="16" t="s">
        <v>6</v>
      </c>
      <c r="G3" s="16" t="s">
        <v>27</v>
      </c>
      <c r="H3" s="71" t="s">
        <v>55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52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13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2">
      <c r="A4" s="14" t="s">
        <v>60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8" t="s">
        <v>26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45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29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62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64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65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66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67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68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2">
      <c r="A5" s="14" t="s">
        <v>69</v>
      </c>
      <c r="B5" s="18"/>
      <c r="C5" s="18"/>
      <c r="D5" s="18"/>
      <c r="E5" s="18"/>
      <c r="F5" s="18"/>
      <c r="G5" s="18"/>
      <c r="H5" s="22" t="s">
        <v>57</v>
      </c>
      <c r="I5" s="22" t="s">
        <v>70</v>
      </c>
      <c r="J5" s="22" t="s">
        <v>71</v>
      </c>
      <c r="K5" s="22" t="s">
        <v>72</v>
      </c>
      <c r="L5" s="22" t="s">
        <v>73</v>
      </c>
      <c r="M5" s="22" t="s">
        <v>8</v>
      </c>
      <c r="N5" s="22" t="s">
        <v>74</v>
      </c>
      <c r="O5" s="22" t="s">
        <v>75</v>
      </c>
      <c r="P5" s="22" t="s">
        <v>76</v>
      </c>
      <c r="Q5" s="22" t="s">
        <v>77</v>
      </c>
      <c r="R5" s="22" t="s">
        <v>78</v>
      </c>
      <c r="S5" s="22" t="s">
        <v>79</v>
      </c>
      <c r="T5" s="22" t="s">
        <v>80</v>
      </c>
      <c r="U5" s="22" t="s">
        <v>63</v>
      </c>
      <c r="V5" s="22" t="s">
        <v>81</v>
      </c>
      <c r="W5" s="22" t="s">
        <v>82</v>
      </c>
      <c r="X5" s="22" t="s">
        <v>83</v>
      </c>
      <c r="Y5" s="22" t="s">
        <v>84</v>
      </c>
      <c r="Z5" s="22" t="s">
        <v>85</v>
      </c>
      <c r="AA5" s="22" t="s">
        <v>86</v>
      </c>
      <c r="AB5" s="22" t="s">
        <v>87</v>
      </c>
      <c r="AC5" s="22" t="s">
        <v>88</v>
      </c>
      <c r="AD5" s="22" t="s">
        <v>90</v>
      </c>
      <c r="AE5" s="22" t="s">
        <v>91</v>
      </c>
      <c r="AF5" s="22" t="s">
        <v>92</v>
      </c>
      <c r="AG5" s="22" t="s">
        <v>93</v>
      </c>
      <c r="AH5" s="22" t="s">
        <v>94</v>
      </c>
      <c r="AI5" s="22" t="s">
        <v>44</v>
      </c>
      <c r="AJ5" s="22" t="s">
        <v>84</v>
      </c>
      <c r="AK5" s="22" t="s">
        <v>85</v>
      </c>
      <c r="AL5" s="22" t="s">
        <v>86</v>
      </c>
      <c r="AM5" s="22" t="s">
        <v>87</v>
      </c>
      <c r="AN5" s="22" t="s">
        <v>88</v>
      </c>
      <c r="AO5" s="22" t="s">
        <v>90</v>
      </c>
      <c r="AP5" s="22" t="s">
        <v>91</v>
      </c>
      <c r="AQ5" s="22" t="s">
        <v>92</v>
      </c>
      <c r="AR5" s="22" t="s">
        <v>93</v>
      </c>
      <c r="AS5" s="22" t="s">
        <v>94</v>
      </c>
      <c r="AT5" s="22" t="s">
        <v>89</v>
      </c>
      <c r="AU5" s="22" t="s">
        <v>84</v>
      </c>
      <c r="AV5" s="22" t="s">
        <v>85</v>
      </c>
      <c r="AW5" s="22" t="s">
        <v>86</v>
      </c>
      <c r="AX5" s="22" t="s">
        <v>87</v>
      </c>
      <c r="AY5" s="22" t="s">
        <v>88</v>
      </c>
      <c r="AZ5" s="22" t="s">
        <v>90</v>
      </c>
      <c r="BA5" s="22" t="s">
        <v>91</v>
      </c>
      <c r="BB5" s="22" t="s">
        <v>92</v>
      </c>
      <c r="BC5" s="22" t="s">
        <v>93</v>
      </c>
      <c r="BD5" s="22" t="s">
        <v>94</v>
      </c>
      <c r="BE5" s="22" t="s">
        <v>89</v>
      </c>
      <c r="BF5" s="22" t="s">
        <v>84</v>
      </c>
      <c r="BG5" s="22" t="s">
        <v>85</v>
      </c>
      <c r="BH5" s="22" t="s">
        <v>86</v>
      </c>
      <c r="BI5" s="22" t="s">
        <v>87</v>
      </c>
      <c r="BJ5" s="22" t="s">
        <v>88</v>
      </c>
      <c r="BK5" s="22" t="s">
        <v>90</v>
      </c>
      <c r="BL5" s="22" t="s">
        <v>91</v>
      </c>
      <c r="BM5" s="22" t="s">
        <v>92</v>
      </c>
      <c r="BN5" s="22" t="s">
        <v>93</v>
      </c>
      <c r="BO5" s="22" t="s">
        <v>94</v>
      </c>
      <c r="BP5" s="22" t="s">
        <v>89</v>
      </c>
      <c r="BQ5" s="22" t="s">
        <v>84</v>
      </c>
      <c r="BR5" s="22" t="s">
        <v>85</v>
      </c>
      <c r="BS5" s="22" t="s">
        <v>86</v>
      </c>
      <c r="BT5" s="22" t="s">
        <v>87</v>
      </c>
      <c r="BU5" s="22" t="s">
        <v>88</v>
      </c>
      <c r="BV5" s="22" t="s">
        <v>90</v>
      </c>
      <c r="BW5" s="22" t="s">
        <v>91</v>
      </c>
      <c r="BX5" s="22" t="s">
        <v>92</v>
      </c>
      <c r="BY5" s="22" t="s">
        <v>93</v>
      </c>
      <c r="BZ5" s="22" t="s">
        <v>94</v>
      </c>
      <c r="CA5" s="22" t="s">
        <v>89</v>
      </c>
      <c r="CB5" s="22" t="s">
        <v>84</v>
      </c>
      <c r="CC5" s="22" t="s">
        <v>85</v>
      </c>
      <c r="CD5" s="22" t="s">
        <v>86</v>
      </c>
      <c r="CE5" s="22" t="s">
        <v>87</v>
      </c>
      <c r="CF5" s="22" t="s">
        <v>88</v>
      </c>
      <c r="CG5" s="22" t="s">
        <v>90</v>
      </c>
      <c r="CH5" s="22" t="s">
        <v>91</v>
      </c>
      <c r="CI5" s="22" t="s">
        <v>92</v>
      </c>
      <c r="CJ5" s="22" t="s">
        <v>93</v>
      </c>
      <c r="CK5" s="22" t="s">
        <v>94</v>
      </c>
      <c r="CL5" s="22" t="s">
        <v>89</v>
      </c>
      <c r="CM5" s="22" t="s">
        <v>84</v>
      </c>
      <c r="CN5" s="22" t="s">
        <v>85</v>
      </c>
      <c r="CO5" s="22" t="s">
        <v>86</v>
      </c>
      <c r="CP5" s="22" t="s">
        <v>87</v>
      </c>
      <c r="CQ5" s="22" t="s">
        <v>88</v>
      </c>
      <c r="CR5" s="22" t="s">
        <v>90</v>
      </c>
      <c r="CS5" s="22" t="s">
        <v>91</v>
      </c>
      <c r="CT5" s="22" t="s">
        <v>92</v>
      </c>
      <c r="CU5" s="22" t="s">
        <v>93</v>
      </c>
      <c r="CV5" s="22" t="s">
        <v>94</v>
      </c>
      <c r="CW5" s="22" t="s">
        <v>89</v>
      </c>
      <c r="CX5" s="22" t="s">
        <v>84</v>
      </c>
      <c r="CY5" s="22" t="s">
        <v>85</v>
      </c>
      <c r="CZ5" s="22" t="s">
        <v>86</v>
      </c>
      <c r="DA5" s="22" t="s">
        <v>87</v>
      </c>
      <c r="DB5" s="22" t="s">
        <v>88</v>
      </c>
      <c r="DC5" s="22" t="s">
        <v>90</v>
      </c>
      <c r="DD5" s="22" t="s">
        <v>91</v>
      </c>
      <c r="DE5" s="22" t="s">
        <v>92</v>
      </c>
      <c r="DF5" s="22" t="s">
        <v>93</v>
      </c>
      <c r="DG5" s="22" t="s">
        <v>94</v>
      </c>
      <c r="DH5" s="22" t="s">
        <v>89</v>
      </c>
      <c r="DI5" s="22" t="s">
        <v>84</v>
      </c>
      <c r="DJ5" s="22" t="s">
        <v>85</v>
      </c>
      <c r="DK5" s="22" t="s">
        <v>86</v>
      </c>
      <c r="DL5" s="22" t="s">
        <v>87</v>
      </c>
      <c r="DM5" s="22" t="s">
        <v>88</v>
      </c>
      <c r="DN5" s="22" t="s">
        <v>90</v>
      </c>
      <c r="DO5" s="22" t="s">
        <v>91</v>
      </c>
      <c r="DP5" s="22" t="s">
        <v>92</v>
      </c>
      <c r="DQ5" s="22" t="s">
        <v>93</v>
      </c>
      <c r="DR5" s="22" t="s">
        <v>94</v>
      </c>
      <c r="DS5" s="22" t="s">
        <v>89</v>
      </c>
      <c r="DT5" s="22" t="s">
        <v>84</v>
      </c>
      <c r="DU5" s="22" t="s">
        <v>85</v>
      </c>
      <c r="DV5" s="22" t="s">
        <v>86</v>
      </c>
      <c r="DW5" s="22" t="s">
        <v>87</v>
      </c>
      <c r="DX5" s="22" t="s">
        <v>88</v>
      </c>
      <c r="DY5" s="22" t="s">
        <v>90</v>
      </c>
      <c r="DZ5" s="22" t="s">
        <v>91</v>
      </c>
      <c r="EA5" s="22" t="s">
        <v>92</v>
      </c>
      <c r="EB5" s="22" t="s">
        <v>93</v>
      </c>
      <c r="EC5" s="22" t="s">
        <v>94</v>
      </c>
      <c r="ED5" s="22" t="s">
        <v>89</v>
      </c>
      <c r="EE5" s="22" t="s">
        <v>84</v>
      </c>
      <c r="EF5" s="22" t="s">
        <v>85</v>
      </c>
      <c r="EG5" s="22" t="s">
        <v>86</v>
      </c>
      <c r="EH5" s="22" t="s">
        <v>87</v>
      </c>
      <c r="EI5" s="22" t="s">
        <v>88</v>
      </c>
      <c r="EJ5" s="22" t="s">
        <v>90</v>
      </c>
      <c r="EK5" s="22" t="s">
        <v>91</v>
      </c>
      <c r="EL5" s="22" t="s">
        <v>92</v>
      </c>
      <c r="EM5" s="22" t="s">
        <v>93</v>
      </c>
      <c r="EN5" s="22" t="s">
        <v>94</v>
      </c>
      <c r="EO5" s="22" t="s">
        <v>89</v>
      </c>
    </row>
    <row r="6" spans="1:145" s="13" customFormat="1" x14ac:dyDescent="0.2">
      <c r="A6" s="14" t="s">
        <v>95</v>
      </c>
      <c r="B6" s="19">
        <f t="shared" ref="B6:X6" si="1">B7</f>
        <v>2023</v>
      </c>
      <c r="C6" s="19">
        <f t="shared" si="1"/>
        <v>103837</v>
      </c>
      <c r="D6" s="19">
        <f t="shared" si="1"/>
        <v>47</v>
      </c>
      <c r="E6" s="19">
        <f t="shared" si="1"/>
        <v>18</v>
      </c>
      <c r="F6" s="19">
        <f t="shared" si="1"/>
        <v>0</v>
      </c>
      <c r="G6" s="19">
        <f t="shared" si="1"/>
        <v>0</v>
      </c>
      <c r="H6" s="19" t="str">
        <f t="shared" si="1"/>
        <v>群馬県　南牧村</v>
      </c>
      <c r="I6" s="19" t="str">
        <f t="shared" si="1"/>
        <v>法非適用</v>
      </c>
      <c r="J6" s="19" t="str">
        <f t="shared" si="1"/>
        <v>下水道事業</v>
      </c>
      <c r="K6" s="19" t="str">
        <f t="shared" si="1"/>
        <v>特定地域生活排水処理</v>
      </c>
      <c r="L6" s="19" t="str">
        <f t="shared" si="1"/>
        <v>K2</v>
      </c>
      <c r="M6" s="19" t="str">
        <f t="shared" si="1"/>
        <v>非設置</v>
      </c>
      <c r="N6" s="23" t="str">
        <f t="shared" si="1"/>
        <v>-</v>
      </c>
      <c r="O6" s="23" t="str">
        <f t="shared" si="1"/>
        <v>該当数値なし</v>
      </c>
      <c r="P6" s="23">
        <f t="shared" si="1"/>
        <v>37.700000000000003</v>
      </c>
      <c r="Q6" s="23">
        <f t="shared" si="1"/>
        <v>100</v>
      </c>
      <c r="R6" s="23">
        <f t="shared" si="1"/>
        <v>3630</v>
      </c>
      <c r="S6" s="23">
        <f t="shared" si="1"/>
        <v>1504</v>
      </c>
      <c r="T6" s="23">
        <f t="shared" si="1"/>
        <v>118.83</v>
      </c>
      <c r="U6" s="23">
        <f t="shared" si="1"/>
        <v>12.66</v>
      </c>
      <c r="V6" s="23">
        <f t="shared" si="1"/>
        <v>553</v>
      </c>
      <c r="W6" s="23">
        <f t="shared" si="1"/>
        <v>0.04</v>
      </c>
      <c r="X6" s="23">
        <f t="shared" si="1"/>
        <v>13825</v>
      </c>
      <c r="Y6" s="27">
        <f t="shared" ref="Y6:AH6" si="2">IF(Y7="",NA(),Y7)</f>
        <v>76.069999999999993</v>
      </c>
      <c r="Z6" s="27">
        <f t="shared" si="2"/>
        <v>75.28</v>
      </c>
      <c r="AA6" s="27">
        <f t="shared" si="2"/>
        <v>79.400000000000006</v>
      </c>
      <c r="AB6" s="27">
        <f t="shared" si="2"/>
        <v>79.09</v>
      </c>
      <c r="AC6" s="27">
        <f t="shared" si="2"/>
        <v>80.08</v>
      </c>
      <c r="AD6" s="23" t="e">
        <f t="shared" si="2"/>
        <v>#N/A</v>
      </c>
      <c r="AE6" s="23" t="e">
        <f t="shared" si="2"/>
        <v>#N/A</v>
      </c>
      <c r="AF6" s="23" t="e">
        <f t="shared" si="2"/>
        <v>#N/A</v>
      </c>
      <c r="AG6" s="23" t="e">
        <f t="shared" si="2"/>
        <v>#N/A</v>
      </c>
      <c r="AH6" s="23" t="e">
        <f t="shared" si="2"/>
        <v>#N/A</v>
      </c>
      <c r="AI6" s="23" t="str">
        <f>IF(AI7="","",IF(AI7="-","【-】","【"&amp;SUBSTITUTE(TEXT(AI7,"#,##0.00"),"-","△")&amp;"】"))</f>
        <v/>
      </c>
      <c r="AJ6" s="23" t="e">
        <f t="shared" ref="AJ6:AS6" si="3">IF(AJ7="",NA(),AJ7)</f>
        <v>#N/A</v>
      </c>
      <c r="AK6" s="23" t="e">
        <f t="shared" si="3"/>
        <v>#N/A</v>
      </c>
      <c r="AL6" s="23" t="e">
        <f t="shared" si="3"/>
        <v>#N/A</v>
      </c>
      <c r="AM6" s="23" t="e">
        <f t="shared" si="3"/>
        <v>#N/A</v>
      </c>
      <c r="AN6" s="23" t="e">
        <f t="shared" si="3"/>
        <v>#N/A</v>
      </c>
      <c r="AO6" s="23" t="e">
        <f t="shared" si="3"/>
        <v>#N/A</v>
      </c>
      <c r="AP6" s="23" t="e">
        <f t="shared" si="3"/>
        <v>#N/A</v>
      </c>
      <c r="AQ6" s="23" t="e">
        <f t="shared" si="3"/>
        <v>#N/A</v>
      </c>
      <c r="AR6" s="23" t="e">
        <f t="shared" si="3"/>
        <v>#N/A</v>
      </c>
      <c r="AS6" s="23" t="e">
        <f t="shared" si="3"/>
        <v>#N/A</v>
      </c>
      <c r="AT6" s="23" t="str">
        <f>IF(AT7="","",IF(AT7="-","【-】","【"&amp;SUBSTITUTE(TEXT(AT7,"#,##0.00"),"-","△")&amp;"】"))</f>
        <v/>
      </c>
      <c r="AU6" s="23" t="e">
        <f t="shared" ref="AU6:BD6" si="4">IF(AU7="",NA(),AU7)</f>
        <v>#N/A</v>
      </c>
      <c r="AV6" s="23" t="e">
        <f t="shared" si="4"/>
        <v>#N/A</v>
      </c>
      <c r="AW6" s="23" t="e">
        <f t="shared" si="4"/>
        <v>#N/A</v>
      </c>
      <c r="AX6" s="23" t="e">
        <f t="shared" si="4"/>
        <v>#N/A</v>
      </c>
      <c r="AY6" s="23" t="e">
        <f t="shared" si="4"/>
        <v>#N/A</v>
      </c>
      <c r="AZ6" s="23" t="e">
        <f t="shared" si="4"/>
        <v>#N/A</v>
      </c>
      <c r="BA6" s="23" t="e">
        <f t="shared" si="4"/>
        <v>#N/A</v>
      </c>
      <c r="BB6" s="23" t="e">
        <f t="shared" si="4"/>
        <v>#N/A</v>
      </c>
      <c r="BC6" s="23" t="e">
        <f t="shared" si="4"/>
        <v>#N/A</v>
      </c>
      <c r="BD6" s="23" t="e">
        <f t="shared" si="4"/>
        <v>#N/A</v>
      </c>
      <c r="BE6" s="23" t="str">
        <f>IF(BE7="","",IF(BE7="-","【-】","【"&amp;SUBSTITUTE(TEXT(BE7,"#,##0.00"),"-","△")&amp;"】"))</f>
        <v/>
      </c>
      <c r="BF6" s="23">
        <f t="shared" ref="BF6:BO6" si="5">IF(BF7="",NA(),BF7)</f>
        <v>0</v>
      </c>
      <c r="BG6" s="23">
        <f t="shared" si="5"/>
        <v>0</v>
      </c>
      <c r="BH6" s="23">
        <f t="shared" si="5"/>
        <v>0</v>
      </c>
      <c r="BI6" s="23">
        <f t="shared" si="5"/>
        <v>0</v>
      </c>
      <c r="BJ6" s="23">
        <f t="shared" si="5"/>
        <v>0</v>
      </c>
      <c r="BK6" s="27">
        <f t="shared" si="5"/>
        <v>270.57</v>
      </c>
      <c r="BL6" s="27">
        <f t="shared" si="5"/>
        <v>294.27</v>
      </c>
      <c r="BM6" s="27">
        <f t="shared" si="5"/>
        <v>294.08999999999997</v>
      </c>
      <c r="BN6" s="27">
        <f t="shared" si="5"/>
        <v>294.08999999999997</v>
      </c>
      <c r="BO6" s="27">
        <f t="shared" si="5"/>
        <v>338.47</v>
      </c>
      <c r="BP6" s="23" t="str">
        <f>IF(BP7="","",IF(BP7="-","【-】","【"&amp;SUBSTITUTE(TEXT(BP7,"#,##0.00"),"-","△")&amp;"】"))</f>
        <v>【349.83】</v>
      </c>
      <c r="BQ6" s="27">
        <f t="shared" ref="BQ6:BZ6" si="6">IF(BQ7="",NA(),BQ7)</f>
        <v>62.01</v>
      </c>
      <c r="BR6" s="27">
        <f t="shared" si="6"/>
        <v>63.71</v>
      </c>
      <c r="BS6" s="27">
        <f t="shared" si="6"/>
        <v>65</v>
      </c>
      <c r="BT6" s="27">
        <f t="shared" si="6"/>
        <v>65.599999999999994</v>
      </c>
      <c r="BU6" s="27">
        <f t="shared" si="6"/>
        <v>69.680000000000007</v>
      </c>
      <c r="BV6" s="27">
        <f t="shared" si="6"/>
        <v>62.5</v>
      </c>
      <c r="BW6" s="27">
        <f t="shared" si="6"/>
        <v>60.59</v>
      </c>
      <c r="BX6" s="27">
        <f t="shared" si="6"/>
        <v>60</v>
      </c>
      <c r="BY6" s="27">
        <f t="shared" si="6"/>
        <v>59.01</v>
      </c>
      <c r="BZ6" s="27">
        <f t="shared" si="6"/>
        <v>56.06</v>
      </c>
      <c r="CA6" s="23" t="str">
        <f>IF(CA7="","",IF(CA7="-","【-】","【"&amp;SUBSTITUTE(TEXT(CA7,"#,##0.00"),"-","△")&amp;"】"))</f>
        <v>【53.65】</v>
      </c>
      <c r="CB6" s="27">
        <f t="shared" ref="CB6:CK6" si="7">IF(CB7="",NA(),CB7)</f>
        <v>73.739999999999995</v>
      </c>
      <c r="CC6" s="27">
        <f t="shared" si="7"/>
        <v>73.12</v>
      </c>
      <c r="CD6" s="27">
        <f t="shared" si="7"/>
        <v>72.13</v>
      </c>
      <c r="CE6" s="27">
        <f t="shared" si="7"/>
        <v>71.510000000000005</v>
      </c>
      <c r="CF6" s="27">
        <f t="shared" si="7"/>
        <v>68.11</v>
      </c>
      <c r="CG6" s="27">
        <f t="shared" si="7"/>
        <v>269.33</v>
      </c>
      <c r="CH6" s="27">
        <f t="shared" si="7"/>
        <v>280.23</v>
      </c>
      <c r="CI6" s="27">
        <f t="shared" si="7"/>
        <v>282.70999999999998</v>
      </c>
      <c r="CJ6" s="27">
        <f t="shared" si="7"/>
        <v>291.82</v>
      </c>
      <c r="CK6" s="27">
        <f t="shared" si="7"/>
        <v>304.36</v>
      </c>
      <c r="CL6" s="23" t="str">
        <f>IF(CL7="","",IF(CL7="-","【-】","【"&amp;SUBSTITUTE(TEXT(CL7,"#,##0.00"),"-","△")&amp;"】"))</f>
        <v>【307.86】</v>
      </c>
      <c r="CM6" s="27">
        <f t="shared" ref="CM6:CV6" si="8">IF(CM7="",NA(),CM7)</f>
        <v>100</v>
      </c>
      <c r="CN6" s="27">
        <f t="shared" si="8"/>
        <v>100</v>
      </c>
      <c r="CO6" s="27">
        <f t="shared" si="8"/>
        <v>100</v>
      </c>
      <c r="CP6" s="27">
        <f t="shared" si="8"/>
        <v>100</v>
      </c>
      <c r="CQ6" s="27">
        <f t="shared" si="8"/>
        <v>100</v>
      </c>
      <c r="CR6" s="27">
        <f t="shared" si="8"/>
        <v>59.64</v>
      </c>
      <c r="CS6" s="27">
        <f t="shared" si="8"/>
        <v>58.19</v>
      </c>
      <c r="CT6" s="27">
        <f t="shared" si="8"/>
        <v>56.52</v>
      </c>
      <c r="CU6" s="27">
        <f t="shared" si="8"/>
        <v>88.45</v>
      </c>
      <c r="CV6" s="27">
        <f t="shared" si="8"/>
        <v>54.08</v>
      </c>
      <c r="CW6" s="23" t="str">
        <f>IF(CW7="","",IF(CW7="-","【-】","【"&amp;SUBSTITUTE(TEXT(CW7,"#,##0.00"),"-","△")&amp;"】"))</f>
        <v>【54.61】</v>
      </c>
      <c r="CX6" s="27">
        <f t="shared" ref="CX6:DG6" si="9">IF(CX7="",NA(),CX7)</f>
        <v>100</v>
      </c>
      <c r="CY6" s="27">
        <f t="shared" si="9"/>
        <v>100</v>
      </c>
      <c r="CZ6" s="27">
        <f t="shared" si="9"/>
        <v>100</v>
      </c>
      <c r="DA6" s="27">
        <f t="shared" si="9"/>
        <v>100</v>
      </c>
      <c r="DB6" s="27">
        <f t="shared" si="9"/>
        <v>100</v>
      </c>
      <c r="DC6" s="27">
        <f t="shared" si="9"/>
        <v>90.63</v>
      </c>
      <c r="DD6" s="27">
        <f t="shared" si="9"/>
        <v>87.8</v>
      </c>
      <c r="DE6" s="27">
        <f t="shared" si="9"/>
        <v>88.43</v>
      </c>
      <c r="DF6" s="27">
        <f t="shared" si="9"/>
        <v>90.34</v>
      </c>
      <c r="DG6" s="27">
        <f t="shared" si="9"/>
        <v>90.57</v>
      </c>
      <c r="DH6" s="23" t="str">
        <f>IF(DH7="","",IF(DH7="-","【-】","【"&amp;SUBSTITUTE(TEXT(DH7,"#,##0.00"),"-","△")&amp;"】"))</f>
        <v>【85.31】</v>
      </c>
      <c r="DI6" s="23" t="e">
        <f t="shared" ref="DI6:DR6" si="10">IF(DI7="",NA(),DI7)</f>
        <v>#N/A</v>
      </c>
      <c r="DJ6" s="23" t="e">
        <f t="shared" si="10"/>
        <v>#N/A</v>
      </c>
      <c r="DK6" s="23" t="e">
        <f t="shared" si="10"/>
        <v>#N/A</v>
      </c>
      <c r="DL6" s="23" t="e">
        <f t="shared" si="10"/>
        <v>#N/A</v>
      </c>
      <c r="DM6" s="23" t="e">
        <f t="shared" si="10"/>
        <v>#N/A</v>
      </c>
      <c r="DN6" s="23" t="e">
        <f t="shared" si="10"/>
        <v>#N/A</v>
      </c>
      <c r="DO6" s="23" t="e">
        <f t="shared" si="10"/>
        <v>#N/A</v>
      </c>
      <c r="DP6" s="23" t="e">
        <f t="shared" si="10"/>
        <v>#N/A</v>
      </c>
      <c r="DQ6" s="23" t="e">
        <f t="shared" si="10"/>
        <v>#N/A</v>
      </c>
      <c r="DR6" s="23" t="e">
        <f t="shared" si="10"/>
        <v>#N/A</v>
      </c>
      <c r="DS6" s="23" t="str">
        <f>IF(DS7="","",IF(DS7="-","【-】","【"&amp;SUBSTITUTE(TEXT(DS7,"#,##0.00"),"-","△")&amp;"】"))</f>
        <v/>
      </c>
      <c r="DT6" s="23" t="e">
        <f t="shared" ref="DT6:EC6" si="11">IF(DT7="",NA(),DT7)</f>
        <v>#N/A</v>
      </c>
      <c r="DU6" s="23" t="e">
        <f t="shared" si="11"/>
        <v>#N/A</v>
      </c>
      <c r="DV6" s="23" t="e">
        <f t="shared" si="11"/>
        <v>#N/A</v>
      </c>
      <c r="DW6" s="23" t="e">
        <f t="shared" si="11"/>
        <v>#N/A</v>
      </c>
      <c r="DX6" s="23" t="e">
        <f t="shared" si="11"/>
        <v>#N/A</v>
      </c>
      <c r="DY6" s="23" t="e">
        <f t="shared" si="11"/>
        <v>#N/A</v>
      </c>
      <c r="DZ6" s="23" t="e">
        <f t="shared" si="11"/>
        <v>#N/A</v>
      </c>
      <c r="EA6" s="23" t="e">
        <f t="shared" si="11"/>
        <v>#N/A</v>
      </c>
      <c r="EB6" s="23" t="e">
        <f t="shared" si="11"/>
        <v>#N/A</v>
      </c>
      <c r="EC6" s="23" t="e">
        <f t="shared" si="11"/>
        <v>#N/A</v>
      </c>
      <c r="ED6" s="23" t="str">
        <f>IF(ED7="","",IF(ED7="-","【-】","【"&amp;SUBSTITUTE(TEXT(ED7,"#,##0.00"),"-","△")&amp;"】"))</f>
        <v/>
      </c>
      <c r="EE6" s="27" t="str">
        <f t="shared" ref="EE6:EN6" si="12">IF(EE7="",NA(),EE7)</f>
        <v>-</v>
      </c>
      <c r="EF6" s="27" t="str">
        <f t="shared" si="12"/>
        <v>-</v>
      </c>
      <c r="EG6" s="27" t="str">
        <f t="shared" si="12"/>
        <v>-</v>
      </c>
      <c r="EH6" s="27" t="str">
        <f t="shared" si="12"/>
        <v>-</v>
      </c>
      <c r="EI6" s="27" t="str">
        <f t="shared" si="12"/>
        <v>-</v>
      </c>
      <c r="EJ6" s="27" t="str">
        <f t="shared" si="12"/>
        <v>-</v>
      </c>
      <c r="EK6" s="27" t="str">
        <f t="shared" si="12"/>
        <v>-</v>
      </c>
      <c r="EL6" s="27" t="str">
        <f t="shared" si="12"/>
        <v>-</v>
      </c>
      <c r="EM6" s="27" t="str">
        <f t="shared" si="12"/>
        <v>-</v>
      </c>
      <c r="EN6" s="27" t="str">
        <f t="shared" si="12"/>
        <v>-</v>
      </c>
      <c r="EO6" s="23" t="str">
        <f>IF(EO7="","",IF(EO7="-","【-】","【"&amp;SUBSTITUTE(TEXT(EO7,"#,##0.00"),"-","△")&amp;"】"))</f>
        <v>【-】</v>
      </c>
    </row>
    <row r="7" spans="1:145" s="13" customFormat="1" x14ac:dyDescent="0.2">
      <c r="A7" s="14"/>
      <c r="B7" s="20">
        <v>2023</v>
      </c>
      <c r="C7" s="20">
        <v>103837</v>
      </c>
      <c r="D7" s="20">
        <v>47</v>
      </c>
      <c r="E7" s="20">
        <v>18</v>
      </c>
      <c r="F7" s="20">
        <v>0</v>
      </c>
      <c r="G7" s="20">
        <v>0</v>
      </c>
      <c r="H7" s="20" t="s">
        <v>97</v>
      </c>
      <c r="I7" s="20" t="s">
        <v>98</v>
      </c>
      <c r="J7" s="20" t="s">
        <v>99</v>
      </c>
      <c r="K7" s="20" t="s">
        <v>96</v>
      </c>
      <c r="L7" s="20" t="s">
        <v>100</v>
      </c>
      <c r="M7" s="20" t="s">
        <v>101</v>
      </c>
      <c r="N7" s="24" t="s">
        <v>38</v>
      </c>
      <c r="O7" s="24" t="s">
        <v>102</v>
      </c>
      <c r="P7" s="24">
        <v>37.700000000000003</v>
      </c>
      <c r="Q7" s="24">
        <v>100</v>
      </c>
      <c r="R7" s="24">
        <v>3630</v>
      </c>
      <c r="S7" s="24">
        <v>1504</v>
      </c>
      <c r="T7" s="24">
        <v>118.83</v>
      </c>
      <c r="U7" s="24">
        <v>12.66</v>
      </c>
      <c r="V7" s="24">
        <v>553</v>
      </c>
      <c r="W7" s="24">
        <v>0.04</v>
      </c>
      <c r="X7" s="24">
        <v>13825</v>
      </c>
      <c r="Y7" s="24">
        <v>76.069999999999993</v>
      </c>
      <c r="Z7" s="24">
        <v>75.28</v>
      </c>
      <c r="AA7" s="24">
        <v>79.400000000000006</v>
      </c>
      <c r="AB7" s="24">
        <v>79.09</v>
      </c>
      <c r="AC7" s="24">
        <v>80.08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270.57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>
        <v>62.01</v>
      </c>
      <c r="BR7" s="24">
        <v>63.71</v>
      </c>
      <c r="BS7" s="24">
        <v>65</v>
      </c>
      <c r="BT7" s="24">
        <v>65.599999999999994</v>
      </c>
      <c r="BU7" s="24">
        <v>69.680000000000007</v>
      </c>
      <c r="BV7" s="24">
        <v>62.5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>
        <v>73.739999999999995</v>
      </c>
      <c r="CC7" s="24">
        <v>73.12</v>
      </c>
      <c r="CD7" s="24">
        <v>72.13</v>
      </c>
      <c r="CE7" s="24">
        <v>71.510000000000005</v>
      </c>
      <c r="CF7" s="24">
        <v>68.11</v>
      </c>
      <c r="CG7" s="24">
        <v>269.33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>
        <v>100</v>
      </c>
      <c r="CN7" s="24">
        <v>100</v>
      </c>
      <c r="CO7" s="24">
        <v>100</v>
      </c>
      <c r="CP7" s="24">
        <v>100</v>
      </c>
      <c r="CQ7" s="24">
        <v>100</v>
      </c>
      <c r="CR7" s="24">
        <v>59.64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90.63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38</v>
      </c>
      <c r="EF7" s="24" t="s">
        <v>38</v>
      </c>
      <c r="EG7" s="24" t="s">
        <v>38</v>
      </c>
      <c r="EH7" s="24" t="s">
        <v>38</v>
      </c>
      <c r="EI7" s="24" t="s">
        <v>38</v>
      </c>
      <c r="EJ7" s="24" t="s">
        <v>38</v>
      </c>
      <c r="EK7" s="24" t="s">
        <v>38</v>
      </c>
      <c r="EL7" s="24" t="s">
        <v>38</v>
      </c>
      <c r="EM7" s="24" t="s">
        <v>38</v>
      </c>
      <c r="EN7" s="24" t="s">
        <v>38</v>
      </c>
      <c r="EO7" s="24" t="s">
        <v>38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15"/>
      <c r="B9" s="15" t="s">
        <v>103</v>
      </c>
      <c r="C9" s="15" t="s">
        <v>104</v>
      </c>
      <c r="D9" s="15" t="s">
        <v>105</v>
      </c>
      <c r="E9" s="15" t="s">
        <v>106</v>
      </c>
      <c r="F9" s="15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15" t="s">
        <v>2</v>
      </c>
      <c r="B10" s="21">
        <f>DATEVALUE($B7-B11&amp;"/1/"&amp;B12)</f>
        <v>36892</v>
      </c>
      <c r="C10" s="21">
        <f>DATEVALUE($B7-C11&amp;"/1/"&amp;C12)</f>
        <v>37257</v>
      </c>
      <c r="D10" s="21">
        <f>DATEVALUE($B7-D11&amp;"/1/"&amp;D12)</f>
        <v>37623</v>
      </c>
      <c r="E10" s="21">
        <f>DATEVALUE($B7-E11&amp;"/1/"&amp;E12)</f>
        <v>37989</v>
      </c>
      <c r="F10" s="21">
        <f>DATEVALUE($B7-F11&amp;"/1/"&amp;F12)</f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5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2025-01-24T07:40:16Z</dcterms:created>
  <dcterms:modified xsi:type="dcterms:W3CDTF">2025-02-27T06:55:47Z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2025-02-13T05:08:34Z</vt:filetime>
  </property>
</Properties>
</file>