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36.23\地方債係\09-公営企業\Ⅰ_公営企業決算調査\07経営比較分析表\R06（R5決算）\04_団体から\"/>
    </mc:Choice>
  </mc:AlternateContent>
  <xr:revisionPtr revIDLastSave="0" documentId="13_ncr:1_{9B4779D4-3EE0-4688-A40F-3AB13BF2A9C0}" xr6:coauthVersionLast="47" xr6:coauthVersionMax="47" xr10:uidLastSave="{00000000-0000-0000-0000-000000000000}"/>
  <workbookProtection workbookAlgorithmName="SHA-512" workbookHashValue="MGCviMwaicUiRMQnTzzktQj13u46WAhQzcgVJ1quPqpc4btjhM6RnttEALD4kyT9oSGM27TQ82JJ04j6uW9IHw==" workbookSaltValue="BtG09aVej6HcL25a5Wn0Fg==" workbookSpinCount="100000" lockStructure="1"/>
  <bookViews>
    <workbookView xWindow="-110" yWindow="-110" windowWidth="19420" windowHeight="1042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S6" i="5"/>
  <c r="AL8" i="4" s="1"/>
  <c r="R6" i="5"/>
  <c r="AD10" i="4" s="1"/>
  <c r="Q6" i="5"/>
  <c r="W10" i="4" s="1"/>
  <c r="P6" i="5"/>
  <c r="P10" i="4" s="1"/>
  <c r="O6" i="5"/>
  <c r="N6" i="5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B10" i="4"/>
  <c r="BB8" i="4"/>
  <c r="AT8" i="4"/>
</calcChain>
</file>

<file path=xl/sharedStrings.xml><?xml version="1.0" encoding="utf-8"?>
<sst xmlns="http://schemas.openxmlformats.org/spreadsheetml/2006/main" count="247" uniqueCount="123">
  <si>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</si>
  <si>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</si>
  <si>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</si>
  <si>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</si>
  <si>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</si>
  <si>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</si>
  <si>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</si>
  <si>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</si>
  <si>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</si>
  <si>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</si>
  <si>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</si>
  <si>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</si>
  <si>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</si>
  <si>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</si>
  <si>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</si>
  <si>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</si>
  <si>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</si>
  <si>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</si>
  <si>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</si>
  <si>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</si>
  <si>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</si>
  <si>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</si>
  <si>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</si>
  <si>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</si>
  <si>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</si>
  <si>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</si>
  <si>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</si>
  <si>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</si>
  <si>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</si>
  <si>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</si>
  <si>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</si>
  <si>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</si>
  <si>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</si>
  <si>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</si>
  <si>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</si>
  <si>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</si>
  <si>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</si>
  <si>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</si>
  <si>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</si>
  <si>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</si>
  <si>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</si>
  <si>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</si>
  <si>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</si>
  <si>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</si>
  <si>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</si>
  <si>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</si>
  <si>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</si>
  <si>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</si>
  <si>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</si>
  <si>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</si>
  <si>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</si>
  <si>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</si>
  <si>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</si>
  <si>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</si>
  <si>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</si>
  <si>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</si>
  <si>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</si>
  <si>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</si>
  <si>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</si>
  <si>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</si>
  <si>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</si>
  <si>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</si>
  <si>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</si>
  <si>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</si>
  <si>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</si>
  <si>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</si>
  <si>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</si>
  <si>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</si>
  <si>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</si>
  <si>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</si>
  <si>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</si>
  <si>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</si>
  <si>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</si>
  <si>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</si>
  <si>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</si>
  <si>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</si>
  <si>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</si>
  <si>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</si>
  <si>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</si>
  <si>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</si>
  <si>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</si>
  <si>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</si>
  <si>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</si>
  <si>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</si>
  <si>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</si>
  <si>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</si>
  <si>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</si>
  <si>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</si>
  <si>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</si>
  <si>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</si>
  <si>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</si>
  <si>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</si>
  <si>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</si>
  <si>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</si>
  <si>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</si>
  <si>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</si>
  <si>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</si>
  <si>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</si>
  <si>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</si>
  <si>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嬬恋村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</si>
  <si>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</si>
  <si>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</si>
  <si>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</si>
  <si>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</si>
  <si>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</si>
  <si>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</si>
  <si>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</si>
  <si>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</si>
  <si>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</si>
  <si>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</si>
  <si>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</si>
  <si>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</si>
  <si>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</si>
  <si>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</si>
  <si>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</si>
  <si>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</si>
  <si>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</si>
  <si>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</si>
  <si>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</si>
  <si>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</si>
  <si>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 老朽化によるブロワーの修繕件数の増加に加え設置後10年以上経過した浄化槽本体の修繕件数が増加傾向にある。浄化槽本体の場合、ブロワーよりもコスト高となるため、維持管理のコスト軽減のための検討が必要となる。</t>
    <phoneticPr fontId="4"/>
  </si>
  <si>
    <t>　現在まで収益的収支比率は100％を超え推移しているが、今後人口減少傾向もあり料金収入は横這いか、右肩下がりになると予想される。また、経費回収率も平均値を上回っているものの、経費削減により回収率の向上に努める。</t>
    <phoneticPr fontId="4"/>
  </si>
  <si>
    <t>①収益的収支比率は100％を超えて推移しているが、今後も効率的な運営に努める。
④低い水準で推移しており投資規模は適切と思われる。
⑤平均値よりも高い水準で推移しているが、今後の施設老朽化に伴う投資を見据え一層の経費削減に努める。
⑥平均値よりも低い水準で推移しているが、数年前と比べると、上昇傾向にある。個々の浄化槽の状況を把握し、より効率的な施設管理が必要である。
⑦平均値を上回る利用率。浄化槽設置家屋が空き家になるケースも増えていることから、空き家バンク等役場内でも連携し、利用率の維持、また利用率の向上に努めたい。　　　　　　　　　　　　　　　　　　　　　⑧合併浄化槽整備を前提としているため水洗化率は100％となっている。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</si>
</sst>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8-4D27-9B0B-B0836E13D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8-4D27-9B0B-B0836E13D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60.59</c:v>
                </c:pt>
                <c:pt idx="1">
                  <c:v>60.59</c:v>
                </c:pt>
                <c:pt idx="2">
                  <c:v>66.180000000000007</c:v>
                </c:pt>
                <c:pt idx="3">
                  <c:v>67.06</c:v>
                </c:pt>
                <c:pt idx="4">
                  <c:v>64.709999999999994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B-427A-904F-3A6E824F7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59.64</c:v>
                </c:pt>
                <c:pt idx="1">
                  <c:v>58.19</c:v>
                </c:pt>
                <c:pt idx="2">
                  <c:v>56.52</c:v>
                </c:pt>
                <c:pt idx="3">
                  <c:v>88.45</c:v>
                </c:pt>
                <c:pt idx="4">
                  <c:v>54.08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FB-427A-904F-3A6E824F7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B-4506-BAAE-37A85A1DC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90.63</c:v>
                </c:pt>
                <c:pt idx="1">
                  <c:v>87.8</c:v>
                </c:pt>
                <c:pt idx="2">
                  <c:v>88.43</c:v>
                </c:pt>
                <c:pt idx="3">
                  <c:v>90.34</c:v>
                </c:pt>
                <c:pt idx="4">
                  <c:v>90.57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BB-4506-BAAE-37A85A1DC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109.47</c:v>
                </c:pt>
                <c:pt idx="1">
                  <c:v>102.21</c:v>
                </c:pt>
                <c:pt idx="2">
                  <c:v>104.16</c:v>
                </c:pt>
                <c:pt idx="3">
                  <c:v>103.26</c:v>
                </c:pt>
                <c:pt idx="4">
                  <c:v>102.32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0-42C6-BBD9-61499E0C5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60-42C6-BBD9-61499E0C5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5-45B8-88BA-BC2FC29E8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45-45B8-88BA-BC2FC29E8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C-483F-8ABD-F5A4B79A1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CC-483F-8ABD-F5A4B79A1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6-4C03-9E3D-727181ADD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D6-4C03-9E3D-727181ADD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C-4741-8C87-C6B28FDCC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1C-4741-8C87-C6B28FDCC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482.56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4-4426-9055-946AED4A4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270.57</c:v>
                </c:pt>
                <c:pt idx="1">
                  <c:v>294.27</c:v>
                </c:pt>
                <c:pt idx="2">
                  <c:v>294.08999999999997</c:v>
                </c:pt>
                <c:pt idx="3">
                  <c:v>294.08999999999997</c:v>
                </c:pt>
                <c:pt idx="4">
                  <c:v>338.47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E4-4426-9055-946AED4A4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81.56</c:v>
                </c:pt>
                <c:pt idx="1">
                  <c:v>96.44</c:v>
                </c:pt>
                <c:pt idx="2">
                  <c:v>76.540000000000006</c:v>
                </c:pt>
                <c:pt idx="3">
                  <c:v>77.010000000000005</c:v>
                </c:pt>
                <c:pt idx="4">
                  <c:v>63.37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1A-47DD-9B7E-6BA71261F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62.5</c:v>
                </c:pt>
                <c:pt idx="1">
                  <c:v>60.59</c:v>
                </c:pt>
                <c:pt idx="2">
                  <c:v>60</c:v>
                </c:pt>
                <c:pt idx="3">
                  <c:v>59.01</c:v>
                </c:pt>
                <c:pt idx="4">
                  <c:v>56.06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1A-47DD-9B7E-6BA71261F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232.25</c:v>
                </c:pt>
                <c:pt idx="1">
                  <c:v>190.9</c:v>
                </c:pt>
                <c:pt idx="2">
                  <c:v>246.41</c:v>
                </c:pt>
                <c:pt idx="3">
                  <c:v>245.41</c:v>
                </c:pt>
                <c:pt idx="4">
                  <c:v>256.94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B-4B21-AFF4-56515D64F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269.33</c:v>
                </c:pt>
                <c:pt idx="1">
                  <c:v>280.23</c:v>
                </c:pt>
                <c:pt idx="2">
                  <c:v>282.70999999999998</c:v>
                </c:pt>
                <c:pt idx="3">
                  <c:v>291.82</c:v>
                </c:pt>
                <c:pt idx="4">
                  <c:v>304.36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B-4B21-AFF4-56515D64F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群馬県　嬬恋村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9" t="str">
        <f>データ!I6</f>
        <v>法非適用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特定地域生活排水処理</v>
      </c>
      <c r="Q8" s="39"/>
      <c r="R8" s="39"/>
      <c r="S8" s="39"/>
      <c r="T8" s="39"/>
      <c r="U8" s="39"/>
      <c r="V8" s="39"/>
      <c r="W8" s="39" t="str">
        <f>データ!L6</f>
        <v>K2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9117</v>
      </c>
      <c r="AM8" s="41"/>
      <c r="AN8" s="41"/>
      <c r="AO8" s="41"/>
      <c r="AP8" s="41"/>
      <c r="AQ8" s="41"/>
      <c r="AR8" s="41"/>
      <c r="AS8" s="41"/>
      <c r="AT8" s="34">
        <f>データ!T6</f>
        <v>337.58</v>
      </c>
      <c r="AU8" s="34"/>
      <c r="AV8" s="34"/>
      <c r="AW8" s="34"/>
      <c r="AX8" s="34"/>
      <c r="AY8" s="34"/>
      <c r="AZ8" s="34"/>
      <c r="BA8" s="34"/>
      <c r="BB8" s="34">
        <f>データ!U6</f>
        <v>27.01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 t="str">
        <f>データ!O6</f>
        <v>該当数値なし</v>
      </c>
      <c r="J10" s="34"/>
      <c r="K10" s="34"/>
      <c r="L10" s="34"/>
      <c r="M10" s="34"/>
      <c r="N10" s="34"/>
      <c r="O10" s="34"/>
      <c r="P10" s="34">
        <f>データ!P6</f>
        <v>9.6999999999999993</v>
      </c>
      <c r="Q10" s="34"/>
      <c r="R10" s="34"/>
      <c r="S10" s="34"/>
      <c r="T10" s="34"/>
      <c r="U10" s="34"/>
      <c r="V10" s="34"/>
      <c r="W10" s="34">
        <f>データ!Q6</f>
        <v>100</v>
      </c>
      <c r="X10" s="34"/>
      <c r="Y10" s="34"/>
      <c r="Z10" s="34"/>
      <c r="AA10" s="34"/>
      <c r="AB10" s="34"/>
      <c r="AC10" s="34"/>
      <c r="AD10" s="41">
        <f>データ!R6</f>
        <v>4403</v>
      </c>
      <c r="AE10" s="41"/>
      <c r="AF10" s="41"/>
      <c r="AG10" s="41"/>
      <c r="AH10" s="41"/>
      <c r="AI10" s="41"/>
      <c r="AJ10" s="41"/>
      <c r="AK10" s="2"/>
      <c r="AL10" s="41">
        <f>データ!V6</f>
        <v>883</v>
      </c>
      <c r="AM10" s="41"/>
      <c r="AN10" s="41"/>
      <c r="AO10" s="41"/>
      <c r="AP10" s="41"/>
      <c r="AQ10" s="41"/>
      <c r="AR10" s="41"/>
      <c r="AS10" s="41"/>
      <c r="AT10" s="34">
        <f>データ!W6</f>
        <v>0.15</v>
      </c>
      <c r="AU10" s="34"/>
      <c r="AV10" s="34"/>
      <c r="AW10" s="34"/>
      <c r="AX10" s="34"/>
      <c r="AY10" s="34"/>
      <c r="AZ10" s="34"/>
      <c r="BA10" s="34"/>
      <c r="BB10" s="34">
        <f>データ!X6</f>
        <v>5886.67</v>
      </c>
      <c r="BC10" s="34"/>
      <c r="BD10" s="34"/>
      <c r="BE10" s="34"/>
      <c r="BF10" s="34"/>
      <c r="BG10" s="34"/>
      <c r="BH10" s="34"/>
      <c r="BI10" s="34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122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120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2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121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2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【349.83】</v>
      </c>
      <c r="I86" s="12" t="str">
        <f>データ!CA6</f>
        <v>【53.65】</v>
      </c>
      <c r="J86" s="12" t="str">
        <f>データ!CL6</f>
        <v>【307.86】</v>
      </c>
      <c r="K86" s="12" t="str">
        <f>データ!CW6</f>
        <v>【54.61】</v>
      </c>
      <c r="L86" s="12" t="str">
        <f>データ!DH6</f>
        <v>【85.31】</v>
      </c>
      <c r="M86" s="12" t="s">
        <v>44</v>
      </c>
      <c r="N86" s="12" t="s">
        <v>45</v>
      </c>
      <c r="O86" s="12" t="str">
        <f>データ!EO6</f>
        <v>【-】</v>
      </c>
    </row>
  </sheetData>
  <sheetProtection algorithmName="SHA-512" hashValue="Spcn6yV2O62iZ/pqp52qYHx2tS6TTAwCecn3GpxwIJqqYp9+XnAN7hSjEZBGEfdvolMig+tmdBJ2SnuYI5N0Cg==" saltValue="aogeKSuiSeKrreMNrJDTt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2" t="s">
        <v>55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56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57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2">
      <c r="A4" s="14" t="s">
        <v>58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59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60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61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62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63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64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65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66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67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68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69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2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2">
      <c r="A6" s="14" t="s">
        <v>98</v>
      </c>
      <c r="B6" s="19">
        <f>B7</f>
        <v>2023</v>
      </c>
      <c r="C6" s="19">
        <f t="shared" ref="C6:X6" si="3">C7</f>
        <v>104256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群馬県　嬬恋村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9.6999999999999993</v>
      </c>
      <c r="Q6" s="20">
        <f t="shared" si="3"/>
        <v>100</v>
      </c>
      <c r="R6" s="20">
        <f t="shared" si="3"/>
        <v>4403</v>
      </c>
      <c r="S6" s="20">
        <f t="shared" si="3"/>
        <v>9117</v>
      </c>
      <c r="T6" s="20">
        <f t="shared" si="3"/>
        <v>337.58</v>
      </c>
      <c r="U6" s="20">
        <f t="shared" si="3"/>
        <v>27.01</v>
      </c>
      <c r="V6" s="20">
        <f t="shared" si="3"/>
        <v>883</v>
      </c>
      <c r="W6" s="20">
        <f t="shared" si="3"/>
        <v>0.15</v>
      </c>
      <c r="X6" s="20">
        <f t="shared" si="3"/>
        <v>5886.67</v>
      </c>
      <c r="Y6" s="21">
        <f>IF(Y7="",NA(),Y7)</f>
        <v>109.47</v>
      </c>
      <c r="Z6" s="21">
        <f t="shared" ref="Z6:AH6" si="4">IF(Z7="",NA(),Z7)</f>
        <v>102.21</v>
      </c>
      <c r="AA6" s="21">
        <f t="shared" si="4"/>
        <v>104.16</v>
      </c>
      <c r="AB6" s="21">
        <f t="shared" si="4"/>
        <v>103.26</v>
      </c>
      <c r="AC6" s="21">
        <f t="shared" si="4"/>
        <v>102.32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1">
        <f t="shared" si="7"/>
        <v>482.56</v>
      </c>
      <c r="BK6" s="21">
        <f t="shared" si="7"/>
        <v>270.57</v>
      </c>
      <c r="BL6" s="21">
        <f t="shared" si="7"/>
        <v>294.27</v>
      </c>
      <c r="BM6" s="21">
        <f t="shared" si="7"/>
        <v>294.08999999999997</v>
      </c>
      <c r="BN6" s="21">
        <f t="shared" si="7"/>
        <v>294.08999999999997</v>
      </c>
      <c r="BO6" s="21">
        <f t="shared" si="7"/>
        <v>338.47</v>
      </c>
      <c r="BP6" s="20" t="str">
        <f>IF(BP7="","",IF(BP7="-","【-】","【"&amp;SUBSTITUTE(TEXT(BP7,"#,##0.00"),"-","△")&amp;"】"))</f>
        <v>【349.83】</v>
      </c>
      <c r="BQ6" s="21">
        <f>IF(BQ7="",NA(),BQ7)</f>
        <v>81.56</v>
      </c>
      <c r="BR6" s="21">
        <f t="shared" ref="BR6:BZ6" si="8">IF(BR7="",NA(),BR7)</f>
        <v>96.44</v>
      </c>
      <c r="BS6" s="21">
        <f t="shared" si="8"/>
        <v>76.540000000000006</v>
      </c>
      <c r="BT6" s="21">
        <f t="shared" si="8"/>
        <v>77.010000000000005</v>
      </c>
      <c r="BU6" s="21">
        <f t="shared" si="8"/>
        <v>63.37</v>
      </c>
      <c r="BV6" s="21">
        <f t="shared" si="8"/>
        <v>62.5</v>
      </c>
      <c r="BW6" s="21">
        <f t="shared" si="8"/>
        <v>60.59</v>
      </c>
      <c r="BX6" s="21">
        <f t="shared" si="8"/>
        <v>60</v>
      </c>
      <c r="BY6" s="21">
        <f t="shared" si="8"/>
        <v>59.01</v>
      </c>
      <c r="BZ6" s="21">
        <f t="shared" si="8"/>
        <v>56.06</v>
      </c>
      <c r="CA6" s="20" t="str">
        <f>IF(CA7="","",IF(CA7="-","【-】","【"&amp;SUBSTITUTE(TEXT(CA7,"#,##0.00"),"-","△")&amp;"】"))</f>
        <v>【53.65】</v>
      </c>
      <c r="CB6" s="21">
        <f>IF(CB7="",NA(),CB7)</f>
        <v>232.25</v>
      </c>
      <c r="CC6" s="21">
        <f t="shared" ref="CC6:CK6" si="9">IF(CC7="",NA(),CC7)</f>
        <v>190.9</v>
      </c>
      <c r="CD6" s="21">
        <f t="shared" si="9"/>
        <v>246.41</v>
      </c>
      <c r="CE6" s="21">
        <f t="shared" si="9"/>
        <v>245.41</v>
      </c>
      <c r="CF6" s="21">
        <f t="shared" si="9"/>
        <v>256.94</v>
      </c>
      <c r="CG6" s="21">
        <f t="shared" si="9"/>
        <v>269.33</v>
      </c>
      <c r="CH6" s="21">
        <f t="shared" si="9"/>
        <v>280.23</v>
      </c>
      <c r="CI6" s="21">
        <f t="shared" si="9"/>
        <v>282.70999999999998</v>
      </c>
      <c r="CJ6" s="21">
        <f t="shared" si="9"/>
        <v>291.82</v>
      </c>
      <c r="CK6" s="21">
        <f t="shared" si="9"/>
        <v>304.36</v>
      </c>
      <c r="CL6" s="20" t="str">
        <f>IF(CL7="","",IF(CL7="-","【-】","【"&amp;SUBSTITUTE(TEXT(CL7,"#,##0.00"),"-","△")&amp;"】"))</f>
        <v>【307.86】</v>
      </c>
      <c r="CM6" s="21">
        <f>IF(CM7="",NA(),CM7)</f>
        <v>60.59</v>
      </c>
      <c r="CN6" s="21">
        <f t="shared" ref="CN6:CV6" si="10">IF(CN7="",NA(),CN7)</f>
        <v>60.59</v>
      </c>
      <c r="CO6" s="21">
        <f t="shared" si="10"/>
        <v>66.180000000000007</v>
      </c>
      <c r="CP6" s="21">
        <f t="shared" si="10"/>
        <v>67.06</v>
      </c>
      <c r="CQ6" s="21">
        <f t="shared" si="10"/>
        <v>64.709999999999994</v>
      </c>
      <c r="CR6" s="21">
        <f t="shared" si="10"/>
        <v>59.64</v>
      </c>
      <c r="CS6" s="21">
        <f t="shared" si="10"/>
        <v>58.19</v>
      </c>
      <c r="CT6" s="21">
        <f t="shared" si="10"/>
        <v>56.52</v>
      </c>
      <c r="CU6" s="21">
        <f t="shared" si="10"/>
        <v>88.45</v>
      </c>
      <c r="CV6" s="21">
        <f t="shared" si="10"/>
        <v>54.08</v>
      </c>
      <c r="CW6" s="20" t="str">
        <f>IF(CW7="","",IF(CW7="-","【-】","【"&amp;SUBSTITUTE(TEXT(CW7,"#,##0.00"),"-","△")&amp;"】"))</f>
        <v>【54.61】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90.63</v>
      </c>
      <c r="DD6" s="21">
        <f t="shared" si="11"/>
        <v>87.8</v>
      </c>
      <c r="DE6" s="21">
        <f t="shared" si="11"/>
        <v>88.43</v>
      </c>
      <c r="DF6" s="21">
        <f t="shared" si="11"/>
        <v>90.34</v>
      </c>
      <c r="DG6" s="21">
        <f t="shared" si="11"/>
        <v>90.57</v>
      </c>
      <c r="DH6" s="20" t="str">
        <f>IF(DH7="","",IF(DH7="-","【-】","【"&amp;SUBSTITUTE(TEXT(DH7,"#,##0.00"),"-","△")&amp;"】"))</f>
        <v>【85.31】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2">
      <c r="A7" s="14"/>
      <c r="B7" s="23">
        <v>2023</v>
      </c>
      <c r="C7" s="23">
        <v>104256</v>
      </c>
      <c r="D7" s="23">
        <v>47</v>
      </c>
      <c r="E7" s="23">
        <v>18</v>
      </c>
      <c r="F7" s="23">
        <v>0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9.6999999999999993</v>
      </c>
      <c r="Q7" s="24">
        <v>100</v>
      </c>
      <c r="R7" s="24">
        <v>4403</v>
      </c>
      <c r="S7" s="24">
        <v>9117</v>
      </c>
      <c r="T7" s="24">
        <v>337.58</v>
      </c>
      <c r="U7" s="24">
        <v>27.01</v>
      </c>
      <c r="V7" s="24">
        <v>883</v>
      </c>
      <c r="W7" s="24">
        <v>0.15</v>
      </c>
      <c r="X7" s="24">
        <v>5886.67</v>
      </c>
      <c r="Y7" s="24">
        <v>109.47</v>
      </c>
      <c r="Z7" s="24">
        <v>102.21</v>
      </c>
      <c r="AA7" s="24">
        <v>104.16</v>
      </c>
      <c r="AB7" s="24">
        <v>103.26</v>
      </c>
      <c r="AC7" s="24">
        <v>102.32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482.56</v>
      </c>
      <c r="BK7" s="24">
        <v>270.57</v>
      </c>
      <c r="BL7" s="24">
        <v>294.27</v>
      </c>
      <c r="BM7" s="24">
        <v>294.08999999999997</v>
      </c>
      <c r="BN7" s="24">
        <v>294.08999999999997</v>
      </c>
      <c r="BO7" s="24">
        <v>338.47</v>
      </c>
      <c r="BP7" s="24">
        <v>349.83</v>
      </c>
      <c r="BQ7" s="24">
        <v>81.56</v>
      </c>
      <c r="BR7" s="24">
        <v>96.44</v>
      </c>
      <c r="BS7" s="24">
        <v>76.540000000000006</v>
      </c>
      <c r="BT7" s="24">
        <v>77.010000000000005</v>
      </c>
      <c r="BU7" s="24">
        <v>63.37</v>
      </c>
      <c r="BV7" s="24">
        <v>62.5</v>
      </c>
      <c r="BW7" s="24">
        <v>60.59</v>
      </c>
      <c r="BX7" s="24">
        <v>60</v>
      </c>
      <c r="BY7" s="24">
        <v>59.01</v>
      </c>
      <c r="BZ7" s="24">
        <v>56.06</v>
      </c>
      <c r="CA7" s="24">
        <v>53.65</v>
      </c>
      <c r="CB7" s="24">
        <v>232.25</v>
      </c>
      <c r="CC7" s="24">
        <v>190.9</v>
      </c>
      <c r="CD7" s="24">
        <v>246.41</v>
      </c>
      <c r="CE7" s="24">
        <v>245.41</v>
      </c>
      <c r="CF7" s="24">
        <v>256.94</v>
      </c>
      <c r="CG7" s="24">
        <v>269.33</v>
      </c>
      <c r="CH7" s="24">
        <v>280.23</v>
      </c>
      <c r="CI7" s="24">
        <v>282.70999999999998</v>
      </c>
      <c r="CJ7" s="24">
        <v>291.82</v>
      </c>
      <c r="CK7" s="24">
        <v>304.36</v>
      </c>
      <c r="CL7" s="24">
        <v>307.86</v>
      </c>
      <c r="CM7" s="24">
        <v>60.59</v>
      </c>
      <c r="CN7" s="24">
        <v>60.59</v>
      </c>
      <c r="CO7" s="24">
        <v>66.180000000000007</v>
      </c>
      <c r="CP7" s="24">
        <v>67.06</v>
      </c>
      <c r="CQ7" s="24">
        <v>64.709999999999994</v>
      </c>
      <c r="CR7" s="24">
        <v>59.64</v>
      </c>
      <c r="CS7" s="24">
        <v>58.19</v>
      </c>
      <c r="CT7" s="24">
        <v>56.52</v>
      </c>
      <c r="CU7" s="24">
        <v>88.45</v>
      </c>
      <c r="CV7" s="24">
        <v>54.08</v>
      </c>
      <c r="CW7" s="24">
        <v>54.61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90.63</v>
      </c>
      <c r="DD7" s="24">
        <v>87.8</v>
      </c>
      <c r="DE7" s="24">
        <v>88.43</v>
      </c>
      <c r="DF7" s="24">
        <v>90.34</v>
      </c>
      <c r="DG7" s="24">
        <v>90.57</v>
      </c>
      <c r="DH7" s="24">
        <v>85.31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105</v>
      </c>
      <c r="EF7" s="24" t="s">
        <v>105</v>
      </c>
      <c r="EG7" s="24" t="s">
        <v>105</v>
      </c>
      <c r="EH7" s="24" t="s">
        <v>105</v>
      </c>
      <c r="EI7" s="24" t="s">
        <v>105</v>
      </c>
      <c r="EJ7" s="24" t="s">
        <v>105</v>
      </c>
      <c r="EK7" s="24" t="s">
        <v>105</v>
      </c>
      <c r="EL7" s="24" t="s">
        <v>105</v>
      </c>
      <c r="EM7" s="24" t="s">
        <v>105</v>
      </c>
      <c r="EN7" s="24" t="s">
        <v>105</v>
      </c>
      <c r="EO7" s="24" t="s">
        <v>105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49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112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2">
      <c r="B13" t="s">
        <v>114</v>
      </c>
      <c r="C13" t="s">
        <v>115</v>
      </c>
      <c r="D13" t="s">
        <v>116</v>
      </c>
      <c r="E13" t="s">
        <v>117</v>
      </c>
      <c r="F13" t="s">
        <v>118</v>
      </c>
      <c r="G13" t="s">
        <v>119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2025-02-06T09:28:22Z</cp:lastPrinted>
  <dcterms:created xsi:type="dcterms:W3CDTF">2025-01-24T07:40:18Z</dcterms:created>
  <dcterms:modified xsi:type="dcterms:W3CDTF">2025-02-27T07:05:45Z</dcterms:modified>
  <cp:category/>
</cp:coreProperties>
</file>