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699AD51E-11E5-497D-83A2-787C577423DA}" xr6:coauthVersionLast="47" xr6:coauthVersionMax="47" xr10:uidLastSave="{00000000-0000-0000-0000-000000000000}"/>
  <workbookProtection workbookAlgorithmName="SHA-512" workbookHashValue="kyNl6beaTsSKgMQVEevReLiRMW5LUNhWIrJUm3CHg1cq0HY65SQtXlzAO7YDhKRtNq9SEpnJKgR9QARSv1RO9Q==" workbookSaltValue="QhbzvYBIgvb2n4q8yvnjhA==" workbookSpinCount="100000" lockStructure="1"/>
  <bookViews>
    <workbookView xWindow="-110" yWindow="-110" windowWidth="19420" windowHeight="104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AT10" i="4"/>
  <c r="AL10" i="4"/>
</calcChain>
</file>

<file path=xl/sharedStrings.xml><?xml version="1.0" encoding="utf-8"?>
<sst xmlns="http://schemas.openxmlformats.org/spreadsheetml/2006/main" count="247" uniqueCount="119">
  <si>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</si>
  <si>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</si>
  <si>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</si>
  <si>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</si>
  <si>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</si>
  <si>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</si>
  <si>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</si>
  <si>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</si>
  <si>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</si>
  <si>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</si>
  <si>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</si>
  <si>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</si>
  <si>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</si>
  <si>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</si>
  <si>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</si>
  <si>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</si>
  <si>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</si>
  <si>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</si>
  <si>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</si>
  <si>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</si>
  <si>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</si>
  <si>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</si>
  <si>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</si>
  <si>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</si>
  <si>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</si>
  <si>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</si>
  <si>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</si>
  <si>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</si>
  <si>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</si>
  <si>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</si>
  <si>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</si>
  <si>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</si>
  <si>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</si>
  <si>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</si>
  <si>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</si>
  <si>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</si>
  <si>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</si>
  <si>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</si>
  <si>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</si>
  <si>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</si>
  <si>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</si>
  <si>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</si>
  <si>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</si>
  <si>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</si>
  <si>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</si>
  <si>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</si>
  <si>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</si>
  <si>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</si>
  <si>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</si>
  <si>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</si>
  <si>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</si>
  <si>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</si>
  <si>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</si>
  <si>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</si>
  <si>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</si>
  <si>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</si>
  <si>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</si>
  <si>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</si>
  <si>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</si>
  <si>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</si>
  <si>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</si>
  <si>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</si>
  <si>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</si>
  <si>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</si>
  <si>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</si>
  <si>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</si>
  <si>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</si>
  <si>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</si>
  <si>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</si>
  <si>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</si>
  <si>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</si>
  <si>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</si>
  <si>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</si>
  <si>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</si>
  <si>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</si>
  <si>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</si>
  <si>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</si>
  <si>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</si>
  <si>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</si>
  <si>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</si>
  <si>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</si>
  <si>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</si>
  <si>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</si>
  <si>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</si>
  <si>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</si>
  <si>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</si>
  <si>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</si>
  <si>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</si>
  <si>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</si>
  <si>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</si>
  <si>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</si>
  <si>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</si>
  <si>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</si>
  <si>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</si>
  <si>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</si>
  <si>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</si>
  <si>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</si>
  <si>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高山村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</si>
  <si>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</si>
  <si>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</si>
  <si>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</si>
  <si>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</si>
  <si>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</si>
  <si>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</si>
  <si>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</si>
  <si>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</si>
  <si>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</si>
  <si>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</si>
  <si>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</si>
  <si>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</si>
  <si>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</si>
  <si>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</si>
  <si>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</si>
  <si>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</si>
  <si>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</si>
  <si>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</si>
  <si>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前年と比べ使用料収入が減ったため、数値は減少傾向となっている。一般会計繰入金に頼った経営となっているため、更なる料金改定を見据えながら費用の削減と収益の確保に努める必要がある。
②累積欠損金比率・・・該当数値なし
③流動比率・・・該当数値なし
④企業債残高対事業規模比率・・・前年度と同様０であるが、一般会計の繰出金に頼り過ぎず、営業収益を少しでもあげられるようにすることが必要である。
⑤経費回収率・・・前年と比較すると減少傾向あり、汚水処理にかかる経費も増加傾向にあるため、更なる使用料収入確保のための検討が必要である。
⑥汚水処理原価・・・類似団体平均値を目標に費用効果の高い処理コストの抑制等に努める必要がある。
⑦施設利用率・・・類似団体平均値より低い数値となっているため、人口減少を見据えた施設規模の見直しや統廃合を含めた改善の必要がある。
⑧水洗化率・・・上昇傾向ではあるが、人口減少に伴う数値の上昇も考えられるため、引き続き水洗化の推進に努める必要がある。</t>
    <rPh sb="1" eb="4">
      <t>シュウエキテキ</t>
    </rPh>
    <rPh sb="4" eb="6">
      <t>シュウシ</t>
    </rPh>
    <rPh sb="6" eb="8">
      <t>ヒリツ</t>
    </rPh>
    <rPh sb="11" eb="13">
      <t>ゼンネン</t>
    </rPh>
    <rPh sb="14" eb="15">
      <t>クラ</t>
    </rPh>
    <rPh sb="16" eb="19">
      <t>シヨウリョウ</t>
    </rPh>
    <rPh sb="19" eb="21">
      <t>シュウニュウ</t>
    </rPh>
    <rPh sb="22" eb="23">
      <t>ヘ</t>
    </rPh>
    <rPh sb="28" eb="30">
      <t>スウチ</t>
    </rPh>
    <rPh sb="31" eb="33">
      <t>ゲンショウ</t>
    </rPh>
    <rPh sb="33" eb="35">
      <t>ケイコウ</t>
    </rPh>
    <rPh sb="42" eb="46">
      <t>イッパンカイケイ</t>
    </rPh>
    <rPh sb="46" eb="49">
      <t>クリイレキン</t>
    </rPh>
    <rPh sb="50" eb="51">
      <t>タヨ</t>
    </rPh>
    <rPh sb="53" eb="55">
      <t>ケイエイ</t>
    </rPh>
    <rPh sb="64" eb="65">
      <t>サラ</t>
    </rPh>
    <rPh sb="67" eb="69">
      <t>リョウキン</t>
    </rPh>
    <rPh sb="69" eb="71">
      <t>カイテイ</t>
    </rPh>
    <rPh sb="72" eb="74">
      <t>ミス</t>
    </rPh>
    <rPh sb="78" eb="80">
      <t>ヒヨウ</t>
    </rPh>
    <rPh sb="81" eb="83">
      <t>サクゲン</t>
    </rPh>
    <rPh sb="84" eb="86">
      <t>シュウエキ</t>
    </rPh>
    <rPh sb="87" eb="89">
      <t>カクホ</t>
    </rPh>
    <rPh sb="90" eb="91">
      <t>ツト</t>
    </rPh>
    <rPh sb="93" eb="95">
      <t>ヒツヨウ</t>
    </rPh>
    <rPh sb="101" eb="103">
      <t>ルイセキ</t>
    </rPh>
    <rPh sb="103" eb="106">
      <t>ケッソンキン</t>
    </rPh>
    <rPh sb="106" eb="108">
      <t>ヒリツ</t>
    </rPh>
    <rPh sb="111" eb="113">
      <t>ガイトウ</t>
    </rPh>
    <rPh sb="113" eb="115">
      <t>スウチ</t>
    </rPh>
    <rPh sb="119" eb="121">
      <t>リュウドウ</t>
    </rPh>
    <rPh sb="121" eb="123">
      <t>ヒリツ</t>
    </rPh>
    <rPh sb="126" eb="128">
      <t>ガイトウ</t>
    </rPh>
    <rPh sb="128" eb="130">
      <t>スウチ</t>
    </rPh>
    <rPh sb="134" eb="137">
      <t>キギョウサイ</t>
    </rPh>
    <rPh sb="137" eb="139">
      <t>ザンダカ</t>
    </rPh>
    <rPh sb="139" eb="140">
      <t>タイ</t>
    </rPh>
    <rPh sb="140" eb="142">
      <t>ジギョウ</t>
    </rPh>
    <rPh sb="142" eb="144">
      <t>キボ</t>
    </rPh>
    <rPh sb="144" eb="146">
      <t>ヒリツ</t>
    </rPh>
    <rPh sb="149" eb="152">
      <t>ゼンネンド</t>
    </rPh>
    <rPh sb="153" eb="155">
      <t>ドウヨウ</t>
    </rPh>
    <rPh sb="161" eb="165">
      <t>イッパンカイケイ</t>
    </rPh>
    <rPh sb="166" eb="167">
      <t>ク</t>
    </rPh>
    <rPh sb="167" eb="168">
      <t>ダ</t>
    </rPh>
    <rPh sb="168" eb="169">
      <t>キン</t>
    </rPh>
    <rPh sb="170" eb="171">
      <t>タヨ</t>
    </rPh>
    <rPh sb="172" eb="173">
      <t>ス</t>
    </rPh>
    <rPh sb="176" eb="178">
      <t>エイギョウ</t>
    </rPh>
    <rPh sb="178" eb="180">
      <t>シュウエキ</t>
    </rPh>
    <rPh sb="181" eb="182">
      <t>スコ</t>
    </rPh>
    <rPh sb="198" eb="200">
      <t>ヒツヨウ</t>
    </rPh>
    <rPh sb="206" eb="208">
      <t>ケイヒ</t>
    </rPh>
    <rPh sb="208" eb="211">
      <t>カイシュウリツ</t>
    </rPh>
    <rPh sb="214" eb="216">
      <t>ゼンネン</t>
    </rPh>
    <rPh sb="217" eb="219">
      <t>ヒカク</t>
    </rPh>
    <rPh sb="222" eb="224">
      <t>ゲンショウ</t>
    </rPh>
    <rPh sb="224" eb="226">
      <t>ケイコウ</t>
    </rPh>
    <rPh sb="229" eb="231">
      <t>オスイ</t>
    </rPh>
    <rPh sb="231" eb="233">
      <t>ショリ</t>
    </rPh>
    <rPh sb="237" eb="239">
      <t>ケイヒ</t>
    </rPh>
    <rPh sb="240" eb="242">
      <t>ゾウカ</t>
    </rPh>
    <rPh sb="242" eb="244">
      <t>ケイコウ</t>
    </rPh>
    <rPh sb="250" eb="251">
      <t>サラ</t>
    </rPh>
    <rPh sb="253" eb="256">
      <t>シヨウリョウ</t>
    </rPh>
    <rPh sb="256" eb="258">
      <t>シュウニュウ</t>
    </rPh>
    <rPh sb="258" eb="260">
      <t>カクホ</t>
    </rPh>
    <rPh sb="264" eb="266">
      <t>ケントウ</t>
    </rPh>
    <rPh sb="267" eb="269">
      <t>ヒツヨウ</t>
    </rPh>
    <rPh sb="275" eb="277">
      <t>オスイ</t>
    </rPh>
    <rPh sb="277" eb="279">
      <t>ショリ</t>
    </rPh>
    <rPh sb="279" eb="281">
      <t>ゲンカ</t>
    </rPh>
    <rPh sb="284" eb="286">
      <t>ルイジ</t>
    </rPh>
    <rPh sb="286" eb="288">
      <t>ダンタイ</t>
    </rPh>
    <rPh sb="288" eb="291">
      <t>ヘイキンチ</t>
    </rPh>
    <rPh sb="292" eb="294">
      <t>モクヒョウ</t>
    </rPh>
    <rPh sb="295" eb="297">
      <t>ヒヨウ</t>
    </rPh>
    <rPh sb="297" eb="299">
      <t>コウカ</t>
    </rPh>
    <rPh sb="300" eb="301">
      <t>タカ</t>
    </rPh>
    <rPh sb="302" eb="304">
      <t>ショリ</t>
    </rPh>
    <rPh sb="308" eb="310">
      <t>ヨクセイ</t>
    </rPh>
    <rPh sb="310" eb="311">
      <t>トウ</t>
    </rPh>
    <rPh sb="312" eb="313">
      <t>ツト</t>
    </rPh>
    <rPh sb="315" eb="317">
      <t>ヒツヨウ</t>
    </rPh>
    <rPh sb="323" eb="325">
      <t>シセツ</t>
    </rPh>
    <rPh sb="325" eb="328">
      <t>リヨウリツ</t>
    </rPh>
    <rPh sb="331" eb="333">
      <t>ルイジ</t>
    </rPh>
    <rPh sb="333" eb="335">
      <t>ダンタイ</t>
    </rPh>
    <rPh sb="335" eb="338">
      <t>ヘイキンチ</t>
    </rPh>
    <rPh sb="340" eb="341">
      <t>ヒク</t>
    </rPh>
    <rPh sb="342" eb="344">
      <t>スウチ</t>
    </rPh>
    <rPh sb="353" eb="355">
      <t>ジンコウ</t>
    </rPh>
    <rPh sb="355" eb="357">
      <t>ゲンショウ</t>
    </rPh>
    <rPh sb="358" eb="360">
      <t>ミス</t>
    </rPh>
    <rPh sb="362" eb="364">
      <t>シセツ</t>
    </rPh>
    <rPh sb="364" eb="366">
      <t>キボ</t>
    </rPh>
    <rPh sb="367" eb="369">
      <t>ミナオ</t>
    </rPh>
    <rPh sb="371" eb="374">
      <t>トウハイゴウ</t>
    </rPh>
    <rPh sb="375" eb="376">
      <t>フク</t>
    </rPh>
    <rPh sb="378" eb="380">
      <t>カイゼン</t>
    </rPh>
    <rPh sb="381" eb="383">
      <t>ヒツヨウ</t>
    </rPh>
    <rPh sb="389" eb="392">
      <t>スイセンカ</t>
    </rPh>
    <rPh sb="392" eb="393">
      <t>リツ</t>
    </rPh>
    <rPh sb="396" eb="398">
      <t>ジョウショウ</t>
    </rPh>
    <rPh sb="398" eb="400">
      <t>ケイコウ</t>
    </rPh>
    <rPh sb="406" eb="408">
      <t>ジンコウ</t>
    </rPh>
    <rPh sb="408" eb="410">
      <t>ゲンショウ</t>
    </rPh>
    <rPh sb="411" eb="412">
      <t>トモナ</t>
    </rPh>
    <rPh sb="413" eb="415">
      <t>スウチ</t>
    </rPh>
    <rPh sb="416" eb="418">
      <t>ジョウショウ</t>
    </rPh>
    <rPh sb="419" eb="420">
      <t>カンガ</t>
    </rPh>
    <rPh sb="427" eb="428">
      <t>ヒ</t>
    </rPh>
    <rPh sb="429" eb="430">
      <t>ツヅ</t>
    </rPh>
    <rPh sb="431" eb="434">
      <t>スイセンカ</t>
    </rPh>
    <rPh sb="435" eb="437">
      <t>スイシン</t>
    </rPh>
    <rPh sb="438" eb="439">
      <t>ツト</t>
    </rPh>
    <rPh sb="441" eb="443">
      <t>ヒツヨウ</t>
    </rPh>
    <phoneticPr fontId="4"/>
  </si>
  <si>
    <t>①有形固定資産減価償却率・・・該当数値なし
②管渠老朽化率・・・該当数値なし
③管渠改善率・・・当該値は０であり、計画的な更新を検討する必要がある。</t>
    <rPh sb="1" eb="3">
      <t>ユウケイ</t>
    </rPh>
    <rPh sb="3" eb="7">
      <t>コテイシサン</t>
    </rPh>
    <rPh sb="7" eb="9">
      <t>ゲンカ</t>
    </rPh>
    <rPh sb="9" eb="11">
      <t>ショウキャク</t>
    </rPh>
    <rPh sb="11" eb="12">
      <t>リツ</t>
    </rPh>
    <rPh sb="15" eb="17">
      <t>ガイトウ</t>
    </rPh>
    <rPh sb="17" eb="19">
      <t>スウチ</t>
    </rPh>
    <rPh sb="23" eb="25">
      <t>カンキョ</t>
    </rPh>
    <rPh sb="25" eb="28">
      <t>ロウキュウカ</t>
    </rPh>
    <rPh sb="28" eb="29">
      <t>リツ</t>
    </rPh>
    <rPh sb="32" eb="34">
      <t>ガイトウ</t>
    </rPh>
    <rPh sb="34" eb="36">
      <t>スウチ</t>
    </rPh>
    <rPh sb="40" eb="42">
      <t>カンキョ</t>
    </rPh>
    <rPh sb="42" eb="45">
      <t>カイゼンリツ</t>
    </rPh>
    <rPh sb="48" eb="50">
      <t>トウガイ</t>
    </rPh>
    <rPh sb="50" eb="51">
      <t>チ</t>
    </rPh>
    <rPh sb="57" eb="60">
      <t>ケイカクテキ</t>
    </rPh>
    <rPh sb="61" eb="63">
      <t>コウシン</t>
    </rPh>
    <rPh sb="64" eb="66">
      <t>ケントウ</t>
    </rPh>
    <rPh sb="68" eb="70">
      <t>ヒツヨウ</t>
    </rPh>
    <phoneticPr fontId="4"/>
  </si>
  <si>
    <t>「１．経営の健全性・効率性」は、現在は主に一般会計からの繰入金で経営を維持しているため、使用料収入が増加するよう努めていく必要がある。人口減少も進んでいることも踏まえ、更なる料金改定も検討していく必要がある。
「２．老朽化の状況」は、供用開始から経過年数が経つにつれ維持管理費が増加していくことが考えられ、計画的な回収を実施していく必要がある。</t>
    <rPh sb="3" eb="5">
      <t>ケイエイ</t>
    </rPh>
    <rPh sb="6" eb="9">
      <t>ケンゼンセイ</t>
    </rPh>
    <rPh sb="10" eb="13">
      <t>コウリツセイ</t>
    </rPh>
    <rPh sb="16" eb="18">
      <t>ゲンザイ</t>
    </rPh>
    <rPh sb="19" eb="20">
      <t>オモ</t>
    </rPh>
    <rPh sb="21" eb="25">
      <t>イッパンカイケイ</t>
    </rPh>
    <rPh sb="28" eb="31">
      <t>クリイレキン</t>
    </rPh>
    <rPh sb="32" eb="34">
      <t>ケイエイ</t>
    </rPh>
    <rPh sb="35" eb="37">
      <t>イジ</t>
    </rPh>
    <rPh sb="44" eb="47">
      <t>シヨウリョウ</t>
    </rPh>
    <rPh sb="47" eb="49">
      <t>シュウニュウ</t>
    </rPh>
    <rPh sb="50" eb="52">
      <t>ゾウカ</t>
    </rPh>
    <rPh sb="56" eb="57">
      <t>ツト</t>
    </rPh>
    <rPh sb="61" eb="63">
      <t>ヒツヨウ</t>
    </rPh>
    <rPh sb="67" eb="69">
      <t>ジンコウ</t>
    </rPh>
    <rPh sb="69" eb="71">
      <t>ゲンショウ</t>
    </rPh>
    <rPh sb="72" eb="73">
      <t>スス</t>
    </rPh>
    <rPh sb="80" eb="81">
      <t>フ</t>
    </rPh>
    <rPh sb="84" eb="85">
      <t>サラ</t>
    </rPh>
    <rPh sb="87" eb="89">
      <t>リョウキン</t>
    </rPh>
    <rPh sb="89" eb="91">
      <t>カイテイ</t>
    </rPh>
    <rPh sb="92" eb="94">
      <t>ケントウ</t>
    </rPh>
    <rPh sb="98" eb="100">
      <t>ヒツヨウ</t>
    </rPh>
    <rPh sb="109" eb="112">
      <t>ロウキュウカ</t>
    </rPh>
    <rPh sb="113" eb="115">
      <t>ジョウキョウ</t>
    </rPh>
    <rPh sb="118" eb="120">
      <t>キョウヨウ</t>
    </rPh>
    <rPh sb="120" eb="122">
      <t>カイシ</t>
    </rPh>
    <rPh sb="124" eb="126">
      <t>ケイカ</t>
    </rPh>
    <rPh sb="126" eb="128">
      <t>ネンスウ</t>
    </rPh>
    <rPh sb="129" eb="130">
      <t>タ</t>
    </rPh>
    <rPh sb="134" eb="136">
      <t>イジ</t>
    </rPh>
    <rPh sb="136" eb="139">
      <t>カンリヒ</t>
    </rPh>
    <rPh sb="140" eb="142">
      <t>ゾウカ</t>
    </rPh>
    <rPh sb="149" eb="150">
      <t>カンガ</t>
    </rPh>
    <rPh sb="154" eb="157">
      <t>ケイカクテキ</t>
    </rPh>
    <rPh sb="158" eb="160">
      <t>カイシュウ</t>
    </rPh>
    <rPh sb="161" eb="163">
      <t>ジッシ</t>
    </rPh>
    <rPh sb="167" eb="16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</si>
</sst>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E9-422E-B240-288562BCCAF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5E9-422E-B240-288562BCCAF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66.569999999999993</c:v>
                </c:pt>
                <c:pt idx="1">
                  <c:v>66.569999999999993</c:v>
                </c:pt>
                <c:pt idx="2">
                  <c:v>64.83</c:v>
                </c:pt>
                <c:pt idx="3">
                  <c:v>70.930000000000007</c:v>
                </c:pt>
                <c:pt idx="4">
                  <c:v>62.21</c:v>
                </c:pt>
              </c:numCache>
            </c:numRef>
          </c:val>
          <c:extLst>
            <c:ext xmlns:c16="http://schemas.microsoft.com/office/drawing/2014/chart" uri="{C3380CC4-5D6E-409C-BE32-E72D297353CC}">
              <c16:uniqueId val="{00000000-8E3D-4226-BD61-091D4E4ABA1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8E3D-4226-BD61-091D4E4ABA1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94.21</c:v>
                </c:pt>
                <c:pt idx="1">
                  <c:v>94.53</c:v>
                </c:pt>
                <c:pt idx="2">
                  <c:v>94.67</c:v>
                </c:pt>
                <c:pt idx="3">
                  <c:v>93.77</c:v>
                </c:pt>
                <c:pt idx="4">
                  <c:v>95.34</c:v>
                </c:pt>
              </c:numCache>
            </c:numRef>
          </c:val>
          <c:extLst>
            <c:ext xmlns:c16="http://schemas.microsoft.com/office/drawing/2014/chart" uri="{C3380CC4-5D6E-409C-BE32-E72D297353CC}">
              <c16:uniqueId val="{00000000-F622-4D62-BE60-92EC92358D1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F622-4D62-BE60-92EC92358D1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99.44</c:v>
                </c:pt>
                <c:pt idx="1">
                  <c:v>102.88</c:v>
                </c:pt>
                <c:pt idx="2">
                  <c:v>103.08</c:v>
                </c:pt>
                <c:pt idx="3">
                  <c:v>99.07</c:v>
                </c:pt>
                <c:pt idx="4">
                  <c:v>85.3</c:v>
                </c:pt>
              </c:numCache>
            </c:numRef>
          </c:val>
          <c:extLst>
            <c:ext xmlns:c16="http://schemas.microsoft.com/office/drawing/2014/chart" uri="{C3380CC4-5D6E-409C-BE32-E72D297353CC}">
              <c16:uniqueId val="{00000000-160C-403B-8762-C13497A13EF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0C-403B-8762-C13497A13EF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7B-40CC-AE5E-F57B12EF4ED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7B-40CC-AE5E-F57B12EF4ED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97-46DB-A925-CD1B90470B8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97-46DB-A925-CD1B90470B8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34-45A9-A383-1091DE93C25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34-45A9-A383-1091DE93C25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AC-4EEA-8153-45D32048BF4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AC-4EEA-8153-45D32048BF4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0F-416D-86B9-C6BF9A93708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090F-416D-86B9-C6BF9A93708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36.39</c:v>
                </c:pt>
                <c:pt idx="1">
                  <c:v>42.71</c:v>
                </c:pt>
                <c:pt idx="2">
                  <c:v>40.770000000000003</c:v>
                </c:pt>
                <c:pt idx="3">
                  <c:v>38.450000000000003</c:v>
                </c:pt>
                <c:pt idx="4">
                  <c:v>27.44</c:v>
                </c:pt>
              </c:numCache>
            </c:numRef>
          </c:val>
          <c:extLst>
            <c:ext xmlns:c16="http://schemas.microsoft.com/office/drawing/2014/chart" uri="{C3380CC4-5D6E-409C-BE32-E72D297353CC}">
              <c16:uniqueId val="{00000000-1B51-4251-9A92-4B46E082956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1B51-4251-9A92-4B46E082956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243.95</c:v>
                </c:pt>
                <c:pt idx="1">
                  <c:v>225.68</c:v>
                </c:pt>
                <c:pt idx="2">
                  <c:v>234.74</c:v>
                </c:pt>
                <c:pt idx="3">
                  <c:v>222.75</c:v>
                </c:pt>
                <c:pt idx="4">
                  <c:v>286.69</c:v>
                </c:pt>
              </c:numCache>
            </c:numRef>
          </c:val>
          <c:extLst>
            <c:ext xmlns:c16="http://schemas.microsoft.com/office/drawing/2014/chart" uri="{C3380CC4-5D6E-409C-BE32-E72D297353CC}">
              <c16:uniqueId val="{00000000-70AA-4342-B9D2-0D83E62F639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70AA-4342-B9D2-0D83E62F639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群馬県　高山村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K2</v>
      </c>
      <c r="X8" s="64"/>
      <c r="Y8" s="64"/>
      <c r="Z8" s="64"/>
      <c r="AA8" s="64"/>
      <c r="AB8" s="64"/>
      <c r="AC8" s="64"/>
      <c r="AD8" s="65" t="str">
        <f>データ!$M$6</f>
        <v>非設置</v>
      </c>
      <c r="AE8" s="65"/>
      <c r="AF8" s="65"/>
      <c r="AG8" s="65"/>
      <c r="AH8" s="65"/>
      <c r="AI8" s="65"/>
      <c r="AJ8" s="65"/>
      <c r="AK8" s="3"/>
      <c r="AL8" s="45">
        <f>データ!S6</f>
        <v>3268</v>
      </c>
      <c r="AM8" s="45"/>
      <c r="AN8" s="45"/>
      <c r="AO8" s="45"/>
      <c r="AP8" s="45"/>
      <c r="AQ8" s="45"/>
      <c r="AR8" s="45"/>
      <c r="AS8" s="45"/>
      <c r="AT8" s="44">
        <f>データ!T6</f>
        <v>64.180000000000007</v>
      </c>
      <c r="AU8" s="44"/>
      <c r="AV8" s="44"/>
      <c r="AW8" s="44"/>
      <c r="AX8" s="44"/>
      <c r="AY8" s="44"/>
      <c r="AZ8" s="44"/>
      <c r="BA8" s="44"/>
      <c r="BB8" s="44">
        <f>データ!U6</f>
        <v>50.92</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21.11</v>
      </c>
      <c r="Q10" s="44"/>
      <c r="R10" s="44"/>
      <c r="S10" s="44"/>
      <c r="T10" s="44"/>
      <c r="U10" s="44"/>
      <c r="V10" s="44"/>
      <c r="W10" s="44">
        <f>データ!Q6</f>
        <v>100</v>
      </c>
      <c r="X10" s="44"/>
      <c r="Y10" s="44"/>
      <c r="Z10" s="44"/>
      <c r="AA10" s="44"/>
      <c r="AB10" s="44"/>
      <c r="AC10" s="44"/>
      <c r="AD10" s="45">
        <f>データ!R6</f>
        <v>2200</v>
      </c>
      <c r="AE10" s="45"/>
      <c r="AF10" s="45"/>
      <c r="AG10" s="45"/>
      <c r="AH10" s="45"/>
      <c r="AI10" s="45"/>
      <c r="AJ10" s="45"/>
      <c r="AK10" s="2"/>
      <c r="AL10" s="45">
        <f>データ!V6</f>
        <v>687</v>
      </c>
      <c r="AM10" s="45"/>
      <c r="AN10" s="45"/>
      <c r="AO10" s="45"/>
      <c r="AP10" s="45"/>
      <c r="AQ10" s="45"/>
      <c r="AR10" s="45"/>
      <c r="AS10" s="45"/>
      <c r="AT10" s="44">
        <f>データ!W6</f>
        <v>0.2</v>
      </c>
      <c r="AU10" s="44"/>
      <c r="AV10" s="44"/>
      <c r="AW10" s="44"/>
      <c r="AX10" s="44"/>
      <c r="AY10" s="44"/>
      <c r="AZ10" s="44"/>
      <c r="BA10" s="44"/>
      <c r="BB10" s="44">
        <f>データ!X6</f>
        <v>3435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44</v>
      </c>
      <c r="N86" s="12" t="s">
        <v>44</v>
      </c>
      <c r="O86" s="12" t="str">
        <f>データ!EO6</f>
        <v>【-】</v>
      </c>
    </row>
  </sheetData>
  <sheetProtection algorithmName="SHA-512" hashValue="VHHOzWki/MIcp/+rcBn/tR755kzK6twOgtLvFD4VCWOEjysHh+Bp0ssXEIkbdY4Qu1FqRsnswD9yQA6Aqy9kBw==" saltValue="Hclgb/5Xkx7JYMd9v87wr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2023</v>
      </c>
      <c r="C6" s="19">
        <f t="shared" ref="C6:X6" si="3">C7</f>
        <v>104281</v>
      </c>
      <c r="D6" s="19">
        <f t="shared" si="3"/>
        <v>47</v>
      </c>
      <c r="E6" s="19">
        <f t="shared" si="3"/>
        <v>18</v>
      </c>
      <c r="F6" s="19">
        <f t="shared" si="3"/>
        <v>0</v>
      </c>
      <c r="G6" s="19">
        <f t="shared" si="3"/>
        <v>0</v>
      </c>
      <c r="H6" s="19" t="str">
        <f t="shared" si="3"/>
        <v>群馬県　高山村</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21.11</v>
      </c>
      <c r="Q6" s="20">
        <f t="shared" si="3"/>
        <v>100</v>
      </c>
      <c r="R6" s="20">
        <f t="shared" si="3"/>
        <v>2200</v>
      </c>
      <c r="S6" s="20">
        <f t="shared" si="3"/>
        <v>3268</v>
      </c>
      <c r="T6" s="20">
        <f t="shared" si="3"/>
        <v>64.180000000000007</v>
      </c>
      <c r="U6" s="20">
        <f t="shared" si="3"/>
        <v>50.92</v>
      </c>
      <c r="V6" s="20">
        <f t="shared" si="3"/>
        <v>687</v>
      </c>
      <c r="W6" s="20">
        <f t="shared" si="3"/>
        <v>0.2</v>
      </c>
      <c r="X6" s="20">
        <f t="shared" si="3"/>
        <v>3435</v>
      </c>
      <c r="Y6" s="21">
        <f>IF(Y7="",NA(),Y7)</f>
        <v>99.44</v>
      </c>
      <c r="Z6" s="21">
        <f t="shared" ref="Z6:AH6" si="4">IF(Z7="",NA(),Z7)</f>
        <v>102.88</v>
      </c>
      <c r="AA6" s="21">
        <f t="shared" si="4"/>
        <v>103.08</v>
      </c>
      <c r="AB6" s="21">
        <f t="shared" si="4"/>
        <v>99.07</v>
      </c>
      <c r="AC6" s="21">
        <f t="shared" si="4"/>
        <v>85.3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36.39</v>
      </c>
      <c r="BR6" s="21">
        <f t="shared" ref="BR6:BZ6" si="8">IF(BR7="",NA(),BR7)</f>
        <v>42.71</v>
      </c>
      <c r="BS6" s="21">
        <f t="shared" si="8"/>
        <v>40.770000000000003</v>
      </c>
      <c r="BT6" s="21">
        <f t="shared" si="8"/>
        <v>38.450000000000003</v>
      </c>
      <c r="BU6" s="21">
        <f t="shared" si="8"/>
        <v>27.44</v>
      </c>
      <c r="BV6" s="21">
        <f t="shared" si="8"/>
        <v>62.5</v>
      </c>
      <c r="BW6" s="21">
        <f t="shared" si="8"/>
        <v>60.59</v>
      </c>
      <c r="BX6" s="21">
        <f t="shared" si="8"/>
        <v>60</v>
      </c>
      <c r="BY6" s="21">
        <f t="shared" si="8"/>
        <v>59.01</v>
      </c>
      <c r="BZ6" s="21">
        <f t="shared" si="8"/>
        <v>56.06</v>
      </c>
      <c r="CA6" s="20" t="str">
        <f>IF(CA7="","",IF(CA7="-","【-】","【"&amp;SUBSTITUTE(TEXT(CA7,"#,##0.00"),"-","△")&amp;"】"))</f>
        <v>【53.65】</v>
      </c>
      <c r="CB6" s="21">
        <f>IF(CB7="",NA(),CB7)</f>
        <v>243.95</v>
      </c>
      <c r="CC6" s="21">
        <f t="shared" ref="CC6:CK6" si="9">IF(CC7="",NA(),CC7)</f>
        <v>225.68</v>
      </c>
      <c r="CD6" s="21">
        <f t="shared" si="9"/>
        <v>234.74</v>
      </c>
      <c r="CE6" s="21">
        <f t="shared" si="9"/>
        <v>222.75</v>
      </c>
      <c r="CF6" s="21">
        <f t="shared" si="9"/>
        <v>286.69</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66.569999999999993</v>
      </c>
      <c r="CN6" s="21">
        <f t="shared" ref="CN6:CV6" si="10">IF(CN7="",NA(),CN7)</f>
        <v>66.569999999999993</v>
      </c>
      <c r="CO6" s="21">
        <f t="shared" si="10"/>
        <v>64.83</v>
      </c>
      <c r="CP6" s="21">
        <f t="shared" si="10"/>
        <v>70.930000000000007</v>
      </c>
      <c r="CQ6" s="21">
        <f t="shared" si="10"/>
        <v>62.21</v>
      </c>
      <c r="CR6" s="21">
        <f t="shared" si="10"/>
        <v>59.64</v>
      </c>
      <c r="CS6" s="21">
        <f t="shared" si="10"/>
        <v>58.19</v>
      </c>
      <c r="CT6" s="21">
        <f t="shared" si="10"/>
        <v>56.52</v>
      </c>
      <c r="CU6" s="21">
        <f t="shared" si="10"/>
        <v>88.45</v>
      </c>
      <c r="CV6" s="21">
        <f t="shared" si="10"/>
        <v>54.08</v>
      </c>
      <c r="CW6" s="20" t="str">
        <f>IF(CW7="","",IF(CW7="-","【-】","【"&amp;SUBSTITUTE(TEXT(CW7,"#,##0.00"),"-","△")&amp;"】"))</f>
        <v>【54.61】</v>
      </c>
      <c r="CX6" s="21">
        <f>IF(CX7="",NA(),CX7)</f>
        <v>94.21</v>
      </c>
      <c r="CY6" s="21">
        <f t="shared" ref="CY6:DG6" si="11">IF(CY7="",NA(),CY7)</f>
        <v>94.53</v>
      </c>
      <c r="CZ6" s="21">
        <f t="shared" si="11"/>
        <v>94.67</v>
      </c>
      <c r="DA6" s="21">
        <f t="shared" si="11"/>
        <v>93.77</v>
      </c>
      <c r="DB6" s="21">
        <f t="shared" si="11"/>
        <v>95.34</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2023</v>
      </c>
      <c r="C7" s="23">
        <v>104281</v>
      </c>
      <c r="D7" s="23">
        <v>47</v>
      </c>
      <c r="E7" s="23">
        <v>18</v>
      </c>
      <c r="F7" s="23">
        <v>0</v>
      </c>
      <c r="G7" s="23">
        <v>0</v>
      </c>
      <c r="H7" s="23" t="s">
        <v>97</v>
      </c>
      <c r="I7" s="23" t="s">
        <v>98</v>
      </c>
      <c r="J7" s="23" t="s">
        <v>99</v>
      </c>
      <c r="K7" s="23" t="s">
        <v>100</v>
      </c>
      <c r="L7" s="23" t="s">
        <v>101</v>
      </c>
      <c r="M7" s="23" t="s">
        <v>102</v>
      </c>
      <c r="N7" s="24" t="s">
        <v>103</v>
      </c>
      <c r="O7" s="24" t="s">
        <v>104</v>
      </c>
      <c r="P7" s="24">
        <v>21.11</v>
      </c>
      <c r="Q7" s="24">
        <v>100</v>
      </c>
      <c r="R7" s="24">
        <v>2200</v>
      </c>
      <c r="S7" s="24">
        <v>3268</v>
      </c>
      <c r="T7" s="24">
        <v>64.180000000000007</v>
      </c>
      <c r="U7" s="24">
        <v>50.92</v>
      </c>
      <c r="V7" s="24">
        <v>687</v>
      </c>
      <c r="W7" s="24">
        <v>0.2</v>
      </c>
      <c r="X7" s="24">
        <v>3435</v>
      </c>
      <c r="Y7" s="24">
        <v>99.44</v>
      </c>
      <c r="Z7" s="24">
        <v>102.88</v>
      </c>
      <c r="AA7" s="24">
        <v>103.08</v>
      </c>
      <c r="AB7" s="24">
        <v>99.07</v>
      </c>
      <c r="AC7" s="24">
        <v>85.3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270.57</v>
      </c>
      <c r="BL7" s="24">
        <v>294.27</v>
      </c>
      <c r="BM7" s="24">
        <v>294.08999999999997</v>
      </c>
      <c r="BN7" s="24">
        <v>294.08999999999997</v>
      </c>
      <c r="BO7" s="24">
        <v>338.47</v>
      </c>
      <c r="BP7" s="24">
        <v>349.83</v>
      </c>
      <c r="BQ7" s="24">
        <v>36.39</v>
      </c>
      <c r="BR7" s="24">
        <v>42.71</v>
      </c>
      <c r="BS7" s="24">
        <v>40.770000000000003</v>
      </c>
      <c r="BT7" s="24">
        <v>38.450000000000003</v>
      </c>
      <c r="BU7" s="24">
        <v>27.44</v>
      </c>
      <c r="BV7" s="24">
        <v>62.5</v>
      </c>
      <c r="BW7" s="24">
        <v>60.59</v>
      </c>
      <c r="BX7" s="24">
        <v>60</v>
      </c>
      <c r="BY7" s="24">
        <v>59.01</v>
      </c>
      <c r="BZ7" s="24">
        <v>56.06</v>
      </c>
      <c r="CA7" s="24">
        <v>53.65</v>
      </c>
      <c r="CB7" s="24">
        <v>243.95</v>
      </c>
      <c r="CC7" s="24">
        <v>225.68</v>
      </c>
      <c r="CD7" s="24">
        <v>234.74</v>
      </c>
      <c r="CE7" s="24">
        <v>222.75</v>
      </c>
      <c r="CF7" s="24">
        <v>286.69</v>
      </c>
      <c r="CG7" s="24">
        <v>269.33</v>
      </c>
      <c r="CH7" s="24">
        <v>280.23</v>
      </c>
      <c r="CI7" s="24">
        <v>282.70999999999998</v>
      </c>
      <c r="CJ7" s="24">
        <v>291.82</v>
      </c>
      <c r="CK7" s="24">
        <v>304.36</v>
      </c>
      <c r="CL7" s="24">
        <v>307.86</v>
      </c>
      <c r="CM7" s="24">
        <v>66.569999999999993</v>
      </c>
      <c r="CN7" s="24">
        <v>66.569999999999993</v>
      </c>
      <c r="CO7" s="24">
        <v>64.83</v>
      </c>
      <c r="CP7" s="24">
        <v>70.930000000000007</v>
      </c>
      <c r="CQ7" s="24">
        <v>62.21</v>
      </c>
      <c r="CR7" s="24">
        <v>59.64</v>
      </c>
      <c r="CS7" s="24">
        <v>58.19</v>
      </c>
      <c r="CT7" s="24">
        <v>56.52</v>
      </c>
      <c r="CU7" s="24">
        <v>88.45</v>
      </c>
      <c r="CV7" s="24">
        <v>54.08</v>
      </c>
      <c r="CW7" s="24">
        <v>54.61</v>
      </c>
      <c r="CX7" s="24">
        <v>94.21</v>
      </c>
      <c r="CY7" s="24">
        <v>94.53</v>
      </c>
      <c r="CZ7" s="24">
        <v>94.67</v>
      </c>
      <c r="DA7" s="24">
        <v>93.77</v>
      </c>
      <c r="DB7" s="24">
        <v>95.34</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110</v>
      </c>
    </row>
    <row r="12" spans="1:145" x14ac:dyDescent="0.2">
      <c r="B12">
        <v>1</v>
      </c>
      <c r="C12">
        <v>1</v>
      </c>
      <c r="D12">
        <v>2</v>
      </c>
      <c r="E12">
        <v>3</v>
      </c>
      <c r="F12">
        <v>4</v>
      </c>
      <c r="G12" t="s">
        <v>111</v>
      </c>
    </row>
    <row r="13" spans="1:145" x14ac:dyDescent="0.2">
      <c r="B13" t="s">
        <v>112</v>
      </c>
      <c r="C13" t="s">
        <v>113</v>
      </c>
      <c r="D13" t="s">
        <v>114</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2025-01-24T07:40:19Z</dcterms:created>
  <dcterms:modified xsi:type="dcterms:W3CDTF">2025-02-27T07:07:41Z</dcterms:modified>
  <cp:category/>
</cp:coreProperties>
</file>