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D3DBAE1-B343-4758-A272-767AFBF7E706}" xr6:coauthVersionLast="47" xr6:coauthVersionMax="47" xr10:uidLastSave="{00000000-0000-0000-0000-000000000000}"/>
  <workbookProtection workbookAlgorithmName="SHA-512" workbookHashValue="f5fTgwCrKRj5niTqtVz4KpNc+RCSS88ovMVHZ1uRR5A1mzQb3I/DO12LuZc2aa1G1FTpyekypkDK4xHD4Ykdkg==" workbookSaltValue="LdcD2T3X3R9jaD5Hvo3mUw=="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BB10" i="4"/>
  <c r="W10" i="4"/>
  <c r="P10" i="4"/>
  <c r="I10" i="4"/>
  <c r="B10" i="4"/>
  <c r="B8" i="4"/>
  <c r="B6"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<sst xmlns="http://schemas.openxmlformats.org/spreadsheetml/2006/main" count="247" uniqueCount="120">
  <si>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</si>
  <si>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</si>
  <si>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</si>
  <si>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</si>
  <si>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</si>
  <si>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</si>
  <si>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</si>
  <si>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</si>
  <si>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</si>
  <si>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</si>
  <si>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</si>
  <si>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</si>
  <si>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</si>
  <si>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</si>
  <si>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</si>
  <si>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</si>
  <si>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</si>
  <si>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</si>
  <si>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</si>
  <si>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</si>
  <si>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</si>
  <si>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</si>
  <si>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</si>
  <si>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</si>
  <si>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</si>
  <si>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</si>
  <si>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</si>
  <si>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</si>
  <si>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</si>
  <si>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</si>
  <si>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</si>
  <si>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</si>
  <si>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</si>
  <si>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</si>
  <si>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</si>
  <si>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</si>
  <si>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</si>
  <si>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</si>
  <si>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</si>
  <si>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</si>
  <si>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</si>
  <si>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</si>
  <si>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</si>
  <si>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</si>
  <si>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</si>
  <si>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</si>
  <si>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</si>
  <si>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</si>
  <si>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</si>
  <si>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</si>
  <si>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</si>
  <si>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</si>
  <si>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</si>
  <si>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</si>
  <si>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</si>
  <si>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</si>
  <si>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</si>
  <si>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</si>
  <si>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</si>
  <si>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</si>
  <si>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</si>
  <si>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</si>
  <si>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</si>
  <si>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</si>
  <si>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</si>
  <si>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</si>
  <si>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</si>
  <si>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</si>
  <si>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</si>
  <si>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</si>
  <si>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</si>
  <si>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</si>
  <si>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</si>
  <si>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</si>
  <si>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</si>
  <si>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</si>
  <si>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</si>
  <si>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</si>
  <si>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</si>
  <si>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</si>
  <si>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</si>
  <si>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</si>
  <si>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</si>
  <si>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</si>
  <si>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</si>
  <si>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</si>
  <si>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</si>
  <si>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</si>
  <si>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</si>
  <si>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</si>
  <si>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</si>
  <si>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</si>
  <si>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</si>
  <si>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</si>
  <si>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</si>
  <si>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</si>
  <si>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</si>
  <si>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</si>
  <si>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</si>
  <si>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</si>
  <si>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</si>
  <si>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</si>
  <si>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</si>
  <si>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</si>
  <si>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</si>
  <si>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</si>
  <si>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</si>
  <si>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</si>
  <si>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</si>
  <si>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</si>
  <si>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</si>
  <si>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</si>
  <si>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</si>
  <si>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</si>
  <si>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</si>
  <si>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</si>
  <si>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</si>
  <si>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浄化槽の耐用年数は概ね30年と言われている。東吾妻町では平成9年より、事業を実施しているため、一番古い浄化槽は使用開始から約25年が経過している。現在は広報を活用し、浄化槽を少しでも長く使ってもらえるよう適正な使用の啓発を行っている。また、東吾妻町浄化槽長寿命化計画を基に、補助金を活用し、浄化槽補修・更新について対応していく。</t>
    <rPh sb="120" eb="124">
      <t>ヒガシアガツママチ</t>
    </rPh>
    <rPh sb="124" eb="127">
      <t>ジョウカソウ</t>
    </rPh>
    <rPh sb="127" eb="130">
      <t>チョウジュミョウ</t>
    </rPh>
    <rPh sb="130" eb="131">
      <t>カ</t>
    </rPh>
    <rPh sb="131" eb="133">
      <t>ケイカク</t>
    </rPh>
    <rPh sb="134" eb="135">
      <t>モト</t>
    </rPh>
    <rPh sb="137" eb="140">
      <t>ホジョキン</t>
    </rPh>
    <rPh sb="141" eb="143">
      <t>カツヨウ</t>
    </rPh>
    <phoneticPr fontId="4"/>
  </si>
  <si>
    <t>浄化槽市町村整備事業は、当初より定額料金制を採用しているため経費を料金収入で賄えていたが、近年の物価の上昇に伴い汚泥引抜・清掃や電気料にかかるコストが上がったため経費回収率が下がった。今後は人口減少に伴う料金収入の減少が想定されるため料金の確実な徴収や料金改定も検討していく必要がある。また、既存の浄化槽についても、引き続き長期間使用できるように広報やホームページで周知を行い、使用者の意識向上を図っていきたい。令和6年度から開始した浄化槽長寿命化計画に基づく公共浄化槽の改築も行い、効率的に修繕し経費削減に努める。</t>
    <rPh sb="0" eb="3">
      <t>ジョウカソウ</t>
    </rPh>
    <rPh sb="3" eb="6">
      <t>シチョウソン</t>
    </rPh>
    <rPh sb="6" eb="8">
      <t>セイビ</t>
    </rPh>
    <rPh sb="8" eb="10">
      <t>ジギョウ</t>
    </rPh>
    <rPh sb="12" eb="14">
      <t>トウショ</t>
    </rPh>
    <rPh sb="16" eb="18">
      <t>テイガク</t>
    </rPh>
    <rPh sb="18" eb="21">
      <t>リョウキンセイ</t>
    </rPh>
    <rPh sb="22" eb="24">
      <t>サイヨウ</t>
    </rPh>
    <rPh sb="30" eb="32">
      <t>ケイヒ</t>
    </rPh>
    <rPh sb="33" eb="35">
      <t>リョウキン</t>
    </rPh>
    <rPh sb="35" eb="37">
      <t>シュウニュウ</t>
    </rPh>
    <rPh sb="38" eb="39">
      <t>マカナ</t>
    </rPh>
    <rPh sb="45" eb="47">
      <t>キンネン</t>
    </rPh>
    <rPh sb="48" eb="50">
      <t>ブッカ</t>
    </rPh>
    <rPh sb="51" eb="53">
      <t>ジョウショウ</t>
    </rPh>
    <rPh sb="54" eb="55">
      <t>トモナ</t>
    </rPh>
    <rPh sb="56" eb="58">
      <t>オデイ</t>
    </rPh>
    <rPh sb="58" eb="59">
      <t>ヒ</t>
    </rPh>
    <rPh sb="59" eb="60">
      <t>ヌ</t>
    </rPh>
    <rPh sb="61" eb="63">
      <t>セイソウ</t>
    </rPh>
    <rPh sb="64" eb="67">
      <t>デンキリョウ</t>
    </rPh>
    <rPh sb="75" eb="76">
      <t>ア</t>
    </rPh>
    <rPh sb="81" eb="83">
      <t>ケイヒ</t>
    </rPh>
    <rPh sb="83" eb="86">
      <t>カイシュウリツ</t>
    </rPh>
    <rPh sb="87" eb="88">
      <t>サ</t>
    </rPh>
    <rPh sb="92" eb="94">
      <t>コンゴ</t>
    </rPh>
    <rPh sb="95" eb="97">
      <t>ジンコウ</t>
    </rPh>
    <rPh sb="97" eb="99">
      <t>ゲンショウ</t>
    </rPh>
    <rPh sb="100" eb="101">
      <t>トモナ</t>
    </rPh>
    <rPh sb="102" eb="104">
      <t>リョウキン</t>
    </rPh>
    <rPh sb="104" eb="106">
      <t>シュウニュウ</t>
    </rPh>
    <rPh sb="107" eb="109">
      <t>ゲンショウ</t>
    </rPh>
    <rPh sb="110" eb="112">
      <t>ソウテイ</t>
    </rPh>
    <rPh sb="117" eb="119">
      <t>リョウキン</t>
    </rPh>
    <rPh sb="120" eb="122">
      <t>カクジツ</t>
    </rPh>
    <rPh sb="123" eb="125">
      <t>チョウシュウ</t>
    </rPh>
    <rPh sb="126" eb="128">
      <t>リョウキン</t>
    </rPh>
    <rPh sb="128" eb="130">
      <t>カイテイ</t>
    </rPh>
    <rPh sb="131" eb="133">
      <t>ケントウ</t>
    </rPh>
    <rPh sb="137" eb="139">
      <t>ヒツヨウ</t>
    </rPh>
    <rPh sb="146" eb="148">
      <t>キソン</t>
    </rPh>
    <rPh sb="149" eb="152">
      <t>ジョウカソウ</t>
    </rPh>
    <rPh sb="158" eb="159">
      <t>ヒ</t>
    </rPh>
    <rPh sb="160" eb="161">
      <t>ツヅ</t>
    </rPh>
    <rPh sb="206" eb="208">
      <t>レイワ</t>
    </rPh>
    <rPh sb="209" eb="211">
      <t>ネンド</t>
    </rPh>
    <rPh sb="213" eb="215">
      <t>カイシ</t>
    </rPh>
    <rPh sb="217" eb="220">
      <t>ジョウカソウ</t>
    </rPh>
    <rPh sb="220" eb="224">
      <t>チョウジュミョウカ</t>
    </rPh>
    <rPh sb="224" eb="226">
      <t>ケイカク</t>
    </rPh>
    <rPh sb="227" eb="228">
      <t>モト</t>
    </rPh>
    <rPh sb="230" eb="232">
      <t>コウキョウ</t>
    </rPh>
    <rPh sb="232" eb="235">
      <t>ジョウカソウ</t>
    </rPh>
    <rPh sb="236" eb="238">
      <t>カイチク</t>
    </rPh>
    <rPh sb="239" eb="240">
      <t>オコナ</t>
    </rPh>
    <rPh sb="242" eb="245">
      <t>コウリツテキ</t>
    </rPh>
    <rPh sb="246" eb="248">
      <t>シュウゼン</t>
    </rPh>
    <rPh sb="249" eb="251">
      <t>ケイヒ</t>
    </rPh>
    <rPh sb="251" eb="253">
      <t>サクゲン</t>
    </rPh>
    <rPh sb="254" eb="255">
      <t>ツト</t>
    </rPh>
    <phoneticPr fontId="4"/>
  </si>
  <si>
    <r>
      <t>①料金収入や一般会計繰入金等の総収益で、総費用に地方償還金を加えた費用をどの程度賄えているかを表す指標である。公営企業会計移行に伴う令和5年度料金の未収金もあり、収益的収支比率が令和4年度に比べ約81%と下がっている。今後も修繕費の増加などが考えられるため料金の回収を確実に行うことや料金改定も検討が必要となってくる。
④料金収入に対する企業債残高の割合であり、企業債残高の規模を表す比率は、一般会計からの繰入金によ</t>
    </r>
    <r>
      <rPr>
        <sz val="10"/>
        <rFont val="ＭＳ ゴシック"/>
        <family val="3"/>
        <charset val="128"/>
      </rPr>
      <t>り低位で推移しており</t>
    </r>
    <r>
      <rPr>
        <sz val="10"/>
        <color theme="1"/>
        <rFont val="ＭＳ ゴシック"/>
        <family val="3"/>
        <charset val="128"/>
      </rPr>
      <t>、類似団体と比較しても少ない。
⑤使用料で回収すべき経費を、どの程度賄えているかを表す経費回収率は、類似団体と比較しても良い方である。しかし、一番古い浄化槽は使用開始から約25年が経過しており、近年では保守点検業務委託・清掃、修繕が増えてきているため適正な料金収入を検討していく必要がある。
⑥有収水量1㎥あたりの汚水処理に要した費用であり、汚水資本費・汚水維持管理費の両方を含めた汚水処理に係るコストを表した汚水処理原価は類似団体より低く良い傾向であるが、使用年数が経っている浄化槽の修繕費が増加傾向にあると考えられる</t>
    </r>
    <r>
      <rPr>
        <sz val="10"/>
        <rFont val="ＭＳ ゴシック"/>
        <family val="3"/>
        <charset val="128"/>
      </rPr>
      <t>ことから</t>
    </r>
    <r>
      <rPr>
        <sz val="10"/>
        <color theme="1"/>
        <rFont val="ＭＳ ゴシック"/>
        <family val="3"/>
        <charset val="128"/>
      </rPr>
      <t>公共浄化槽の改築に係る補助金を活用し、計画的に修繕を行いたい。
⑦施設・設備が一日に対応可能な処理能力に対する、一日平均処理水量の割合であり、施設の利用状況や適正規模を判断する施設利用率は、毎年50%を割り込んでいる。各世帯人口が少ないため、最も小さい5人槽でも能力を余しているため、類似団体との比較</t>
    </r>
    <r>
      <rPr>
        <sz val="10"/>
        <rFont val="ＭＳ ゴシック"/>
        <family val="3"/>
        <charset val="128"/>
      </rPr>
      <t>すると</t>
    </r>
    <r>
      <rPr>
        <sz val="10"/>
        <color theme="1"/>
        <rFont val="ＭＳ ゴシック"/>
        <family val="3"/>
        <charset val="128"/>
      </rPr>
      <t>悪い。
⑧現在処理区域人口のうち、実際に水洗便所を設置している人口の割合を表した水洗化率について100%を維持している。</t>
    </r>
    <rPh sb="55" eb="57">
      <t>コウエイ</t>
    </rPh>
    <rPh sb="57" eb="59">
      <t>キギョウ</t>
    </rPh>
    <rPh sb="59" eb="61">
      <t>カイケイ</t>
    </rPh>
    <rPh sb="61" eb="63">
      <t>イコウ</t>
    </rPh>
    <rPh sb="64" eb="65">
      <t>トモナ</t>
    </rPh>
    <rPh sb="66" eb="68">
      <t>レイワ</t>
    </rPh>
    <rPh sb="69" eb="71">
      <t>ネンド</t>
    </rPh>
    <rPh sb="71" eb="73">
      <t>リョウキン</t>
    </rPh>
    <rPh sb="74" eb="77">
      <t>ミシュウキン</t>
    </rPh>
    <rPh sb="81" eb="84">
      <t>シュウエキテキ</t>
    </rPh>
    <rPh sb="84" eb="86">
      <t>シュウシ</t>
    </rPh>
    <rPh sb="86" eb="88">
      <t>ヒリツ</t>
    </rPh>
    <rPh sb="89" eb="91">
      <t>レイワ</t>
    </rPh>
    <rPh sb="92" eb="94">
      <t>ネンド</t>
    </rPh>
    <rPh sb="95" eb="96">
      <t>クラ</t>
    </rPh>
    <rPh sb="97" eb="98">
      <t>ヤク</t>
    </rPh>
    <rPh sb="102" eb="103">
      <t>サ</t>
    </rPh>
    <rPh sb="109" eb="111">
      <t>コンゴ</t>
    </rPh>
    <rPh sb="112" eb="115">
      <t>シュウゼンヒ</t>
    </rPh>
    <rPh sb="116" eb="118">
      <t>ゾウカ</t>
    </rPh>
    <rPh sb="121" eb="122">
      <t>カンガ</t>
    </rPh>
    <rPh sb="128" eb="130">
      <t>リョウキン</t>
    </rPh>
    <rPh sb="131" eb="133">
      <t>カイシュウ</t>
    </rPh>
    <rPh sb="134" eb="136">
      <t>カクジツ</t>
    </rPh>
    <rPh sb="137" eb="138">
      <t>オコナ</t>
    </rPh>
    <rPh sb="142" eb="144">
      <t>リョウキン</t>
    </rPh>
    <rPh sb="144" eb="146">
      <t>カイテイ</t>
    </rPh>
    <rPh sb="147" eb="149">
      <t>ケントウ</t>
    </rPh>
    <rPh sb="150" eb="152">
      <t>ヒツヨウ</t>
    </rPh>
    <rPh sb="209" eb="211">
      <t>テイイ</t>
    </rPh>
    <rPh sb="212" eb="214">
      <t>スイイ</t>
    </rPh>
    <rPh sb="268" eb="270">
      <t>ルイジ</t>
    </rPh>
    <rPh sb="270" eb="272">
      <t>ダンタイ</t>
    </rPh>
    <rPh sb="273" eb="275">
      <t>ヒカク</t>
    </rPh>
    <rPh sb="278" eb="279">
      <t>ヨ</t>
    </rPh>
    <rPh sb="280" eb="281">
      <t>ホウ</t>
    </rPh>
    <rPh sb="315" eb="317">
      <t>キンネン</t>
    </rPh>
    <rPh sb="319" eb="321">
      <t>ホシュ</t>
    </rPh>
    <rPh sb="321" eb="323">
      <t>テンケン</t>
    </rPh>
    <rPh sb="323" eb="325">
      <t>ギョウム</t>
    </rPh>
    <rPh sb="325" eb="327">
      <t>イタク</t>
    </rPh>
    <rPh sb="328" eb="330">
      <t>セイソウ</t>
    </rPh>
    <rPh sb="343" eb="345">
      <t>テキセイ</t>
    </rPh>
    <rPh sb="346" eb="348">
      <t>リョウキン</t>
    </rPh>
    <rPh sb="348" eb="350">
      <t>シュウニュウ</t>
    </rPh>
    <rPh sb="351" eb="353">
      <t>ケントウ</t>
    </rPh>
    <rPh sb="357" eb="359">
      <t>ヒツヨウ</t>
    </rPh>
    <rPh sb="465" eb="467">
      <t>ゾウカ</t>
    </rPh>
    <rPh sb="467" eb="469">
      <t>ケイコウ</t>
    </rPh>
    <rPh sb="501" eb="504">
      <t>ケイカクテキ</t>
    </rPh>
    <rPh sb="505" eb="507">
      <t>シュウゼン</t>
    </rPh>
    <rPh sb="508" eb="509">
      <t>オコナ</t>
    </rPh>
    <rPh sb="575" eb="577">
      <t>マイトシ</t>
    </rPh>
    <rPh sb="589" eb="592">
      <t>カクセタイ</t>
    </rPh>
    <rPh sb="592" eb="594">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</si>
</sst>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02-419D-8F57-D363D9E3A4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02-419D-8F57-D363D9E3A4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43.55</c:v>
                </c:pt>
                <c:pt idx="1">
                  <c:v>42.1</c:v>
                </c:pt>
                <c:pt idx="2">
                  <c:v>40.799999999999997</c:v>
                </c:pt>
                <c:pt idx="3">
                  <c:v>39.67</c:v>
                </c:pt>
                <c:pt idx="4">
                  <c:v>39.299999999999997</c:v>
                </c:pt>
              </c:numCache>
            </c:numRef>
          </c:val>
          <c:extLst>
            <c:ext xmlns:c16="http://schemas.microsoft.com/office/drawing/2014/chart" uri="{C3380CC4-5D6E-409C-BE32-E72D297353CC}">
              <c16:uniqueId val="{00000000-57F1-41B0-B7BC-333962969C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57F1-41B0-B7BC-333962969C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56-479D-AEF9-1CAE141C01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6556-479D-AEF9-1CAE141C01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96.97</c:v>
                </c:pt>
                <c:pt idx="1">
                  <c:v>94.92</c:v>
                </c:pt>
                <c:pt idx="2">
                  <c:v>91.81</c:v>
                </c:pt>
                <c:pt idx="3">
                  <c:v>90.75</c:v>
                </c:pt>
                <c:pt idx="4">
                  <c:v>81.099999999999994</c:v>
                </c:pt>
              </c:numCache>
            </c:numRef>
          </c:val>
          <c:extLst>
            <c:ext xmlns:c16="http://schemas.microsoft.com/office/drawing/2014/chart" uri="{C3380CC4-5D6E-409C-BE32-E72D297353CC}">
              <c16:uniqueId val="{00000000-4093-4193-8E74-80F9EFE767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3-4193-8E74-80F9EFE767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3-4BB0-8730-56D50E8082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3-4BB0-8730-56D50E8082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4B-49C1-9C62-158767D1BA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B-49C1-9C62-158767D1BA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5-48C3-B380-0F643FD4F2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5-48C3-B380-0F643FD4F2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14-4B18-9999-58D6F21417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4-4B18-9999-58D6F21417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73.099999999999994</c:v>
                </c:pt>
                <c:pt idx="1">
                  <c:v>26.86</c:v>
                </c:pt>
                <c:pt idx="2">
                  <c:v>1.17</c:v>
                </c:pt>
                <c:pt idx="3">
                  <c:v>19.399999999999999</c:v>
                </c:pt>
                <c:pt idx="4">
                  <c:v>0.42</c:v>
                </c:pt>
              </c:numCache>
            </c:numRef>
          </c:val>
          <c:extLst>
            <c:ext xmlns:c16="http://schemas.microsoft.com/office/drawing/2014/chart" uri="{C3380CC4-5D6E-409C-BE32-E72D297353CC}">
              <c16:uniqueId val="{00000000-FA61-4E49-AA72-E2B5400876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A61-4E49-AA72-E2B5400876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88.47</c:v>
                </c:pt>
              </c:numCache>
            </c:numRef>
          </c:val>
          <c:extLst>
            <c:ext xmlns:c16="http://schemas.microsoft.com/office/drawing/2014/chart" uri="{C3380CC4-5D6E-409C-BE32-E72D297353CC}">
              <c16:uniqueId val="{00000000-2A10-4794-A78A-02B793F5CB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A10-4794-A78A-02B793F5CB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256.62</c:v>
                </c:pt>
                <c:pt idx="1">
                  <c:v>266.76</c:v>
                </c:pt>
                <c:pt idx="2">
                  <c:v>271.43</c:v>
                </c:pt>
                <c:pt idx="3">
                  <c:v>275.97000000000003</c:v>
                </c:pt>
                <c:pt idx="4">
                  <c:v>266.79000000000002</c:v>
                </c:pt>
              </c:numCache>
            </c:numRef>
          </c:val>
          <c:extLst>
            <c:ext xmlns:c16="http://schemas.microsoft.com/office/drawing/2014/chart" uri="{C3380CC4-5D6E-409C-BE32-E72D297353CC}">
              <c16:uniqueId val="{00000000-D388-4644-B047-EE5491EFF5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D388-4644-B047-EE5491EFF5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東吾妻町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12339</v>
      </c>
      <c r="AM8" s="44"/>
      <c r="AN8" s="44"/>
      <c r="AO8" s="44"/>
      <c r="AP8" s="44"/>
      <c r="AQ8" s="44"/>
      <c r="AR8" s="44"/>
      <c r="AS8" s="44"/>
      <c r="AT8" s="45">
        <f>データ!T6</f>
        <v>253.91</v>
      </c>
      <c r="AU8" s="45"/>
      <c r="AV8" s="45"/>
      <c r="AW8" s="45"/>
      <c r="AX8" s="45"/>
      <c r="AY8" s="45"/>
      <c r="AZ8" s="45"/>
      <c r="BA8" s="45"/>
      <c r="BB8" s="45">
        <f>データ!U6</f>
        <v>48.6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38.58</v>
      </c>
      <c r="Q10" s="45"/>
      <c r="R10" s="45"/>
      <c r="S10" s="45"/>
      <c r="T10" s="45"/>
      <c r="U10" s="45"/>
      <c r="V10" s="45"/>
      <c r="W10" s="45">
        <f>データ!Q6</f>
        <v>100</v>
      </c>
      <c r="X10" s="45"/>
      <c r="Y10" s="45"/>
      <c r="Z10" s="45"/>
      <c r="AA10" s="45"/>
      <c r="AB10" s="45"/>
      <c r="AC10" s="45"/>
      <c r="AD10" s="44">
        <f>データ!R6</f>
        <v>3767</v>
      </c>
      <c r="AE10" s="44"/>
      <c r="AF10" s="44"/>
      <c r="AG10" s="44"/>
      <c r="AH10" s="44"/>
      <c r="AI10" s="44"/>
      <c r="AJ10" s="44"/>
      <c r="AK10" s="2"/>
      <c r="AL10" s="44">
        <f>データ!V6</f>
        <v>4721</v>
      </c>
      <c r="AM10" s="44"/>
      <c r="AN10" s="44"/>
      <c r="AO10" s="44"/>
      <c r="AP10" s="44"/>
      <c r="AQ10" s="44"/>
      <c r="AR10" s="44"/>
      <c r="AS10" s="44"/>
      <c r="AT10" s="45">
        <f>データ!W6</f>
        <v>0.64</v>
      </c>
      <c r="AU10" s="45"/>
      <c r="AV10" s="45"/>
      <c r="AW10" s="45"/>
      <c r="AX10" s="45"/>
      <c r="AY10" s="45"/>
      <c r="AZ10" s="45"/>
      <c r="BA10" s="45"/>
      <c r="BB10" s="45">
        <f>データ!X6</f>
        <v>7376.56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43</v>
      </c>
      <c r="O86" s="12" t="str">
        <f>データ!EO6</f>
        <v>【-】</v>
      </c>
    </row>
  </sheetData>
  <sheetProtection algorithmName="SHA-512" hashValue="Kk/AiMyHqW1Nngn9XyBdKv3Yj9/E1HtvFyW9r/73vt1HzswDF9zv5rDeUmd8Gg+Ym8Yy1SYfzB1lXDNU2Kp6Tg==" saltValue="rS1iS8qiWcDPeenKZiKX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104299</v>
      </c>
      <c r="D6" s="19">
        <f t="shared" si="3"/>
        <v>47</v>
      </c>
      <c r="E6" s="19">
        <f t="shared" si="3"/>
        <v>18</v>
      </c>
      <c r="F6" s="19">
        <f t="shared" si="3"/>
        <v>0</v>
      </c>
      <c r="G6" s="19">
        <f t="shared" si="3"/>
        <v>0</v>
      </c>
      <c r="H6" s="19" t="str">
        <f t="shared" si="3"/>
        <v>群馬県　東吾妻町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38.58</v>
      </c>
      <c r="Q6" s="20">
        <f t="shared" si="3"/>
        <v>100</v>
      </c>
      <c r="R6" s="20">
        <f t="shared" si="3"/>
        <v>3767</v>
      </c>
      <c r="S6" s="20">
        <f t="shared" si="3"/>
        <v>12339</v>
      </c>
      <c r="T6" s="20">
        <f t="shared" si="3"/>
        <v>253.91</v>
      </c>
      <c r="U6" s="20">
        <f t="shared" si="3"/>
        <v>48.6</v>
      </c>
      <c r="V6" s="20">
        <f t="shared" si="3"/>
        <v>4721</v>
      </c>
      <c r="W6" s="20">
        <f t="shared" si="3"/>
        <v>0.64</v>
      </c>
      <c r="X6" s="20">
        <f t="shared" si="3"/>
        <v>7376.56</v>
      </c>
      <c r="Y6" s="21">
        <f>IF(Y7="",NA(),Y7)</f>
        <v>96.97</v>
      </c>
      <c r="Z6" s="21">
        <f t="shared" ref="Z6:AH6" si="4">IF(Z7="",NA(),Z7)</f>
        <v>94.92</v>
      </c>
      <c r="AA6" s="21">
        <f t="shared" si="4"/>
        <v>91.81</v>
      </c>
      <c r="AB6" s="21">
        <f t="shared" si="4"/>
        <v>90.75</v>
      </c>
      <c r="AC6" s="21">
        <f t="shared" si="4"/>
        <v>81.099999999999994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73.099999999999994</v>
      </c>
      <c r="BG6" s="21">
        <f t="shared" ref="BG6:BO6" si="7">IF(BG7="",NA(),BG7)</f>
        <v>26.86</v>
      </c>
      <c r="BH6" s="21">
        <f t="shared" si="7"/>
        <v>1.17</v>
      </c>
      <c r="BI6" s="21">
        <f t="shared" si="7"/>
        <v>19.399999999999999</v>
      </c>
      <c r="BJ6" s="21">
        <f t="shared" si="7"/>
        <v>0.42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100</v>
      </c>
      <c r="BR6" s="21">
        <f t="shared" ref="BR6:BZ6" si="8">IF(BR7="",NA(),BR7)</f>
        <v>100</v>
      </c>
      <c r="BS6" s="21">
        <f t="shared" si="8"/>
        <v>100</v>
      </c>
      <c r="BT6" s="21">
        <f t="shared" si="8"/>
        <v>100</v>
      </c>
      <c r="BU6" s="21">
        <f t="shared" si="8"/>
        <v>88.47</v>
      </c>
      <c r="BV6" s="21">
        <f t="shared" si="8"/>
        <v>62.5</v>
      </c>
      <c r="BW6" s="21">
        <f t="shared" si="8"/>
        <v>60.59</v>
      </c>
      <c r="BX6" s="21">
        <f t="shared" si="8"/>
        <v>60</v>
      </c>
      <c r="BY6" s="21">
        <f t="shared" si="8"/>
        <v>59.01</v>
      </c>
      <c r="BZ6" s="21">
        <f t="shared" si="8"/>
        <v>56.06</v>
      </c>
      <c r="CA6" s="20" t="str">
        <f>IF(CA7="","",IF(CA7="-","【-】","【"&amp;SUBSTITUTE(TEXT(CA7,"#,##0.00"),"-","△")&amp;"】"))</f>
        <v>【53.65】</v>
      </c>
      <c r="CB6" s="21">
        <f>IF(CB7="",NA(),CB7)</f>
        <v>256.62</v>
      </c>
      <c r="CC6" s="21">
        <f t="shared" ref="CC6:CK6" si="9">IF(CC7="",NA(),CC7)</f>
        <v>266.76</v>
      </c>
      <c r="CD6" s="21">
        <f t="shared" si="9"/>
        <v>271.43</v>
      </c>
      <c r="CE6" s="21">
        <f t="shared" si="9"/>
        <v>275.97000000000003</v>
      </c>
      <c r="CF6" s="21">
        <f t="shared" si="9"/>
        <v>266.79000000000002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43.55</v>
      </c>
      <c r="CN6" s="21">
        <f t="shared" ref="CN6:CV6" si="10">IF(CN7="",NA(),CN7)</f>
        <v>42.1</v>
      </c>
      <c r="CO6" s="21">
        <f t="shared" si="10"/>
        <v>40.799999999999997</v>
      </c>
      <c r="CP6" s="21">
        <f t="shared" si="10"/>
        <v>39.67</v>
      </c>
      <c r="CQ6" s="21">
        <f t="shared" si="10"/>
        <v>39.299999999999997</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104299</v>
      </c>
      <c r="D7" s="23">
        <v>47</v>
      </c>
      <c r="E7" s="23">
        <v>18</v>
      </c>
      <c r="F7" s="23">
        <v>0</v>
      </c>
      <c r="G7" s="23">
        <v>0</v>
      </c>
      <c r="H7" s="23" t="s">
        <v>98</v>
      </c>
      <c r="I7" s="23" t="s">
        <v>99</v>
      </c>
      <c r="J7" s="23" t="s">
        <v>100</v>
      </c>
      <c r="K7" s="23" t="s">
        <v>101</v>
      </c>
      <c r="L7" s="23" t="s">
        <v>102</v>
      </c>
      <c r="M7" s="23" t="s">
        <v>103</v>
      </c>
      <c r="N7" s="24" t="s">
        <v>104</v>
      </c>
      <c r="O7" s="24" t="s">
        <v>105</v>
      </c>
      <c r="P7" s="24">
        <v>38.58</v>
      </c>
      <c r="Q7" s="24">
        <v>100</v>
      </c>
      <c r="R7" s="24">
        <v>3767</v>
      </c>
      <c r="S7" s="24">
        <v>12339</v>
      </c>
      <c r="T7" s="24">
        <v>253.91</v>
      </c>
      <c r="U7" s="24">
        <v>48.6</v>
      </c>
      <c r="V7" s="24">
        <v>4721</v>
      </c>
      <c r="W7" s="24">
        <v>0.64</v>
      </c>
      <c r="X7" s="24">
        <v>7376.56</v>
      </c>
      <c r="Y7" s="24">
        <v>96.97</v>
      </c>
      <c r="Z7" s="24">
        <v>94.92</v>
      </c>
      <c r="AA7" s="24">
        <v>91.81</v>
      </c>
      <c r="AB7" s="24">
        <v>90.75</v>
      </c>
      <c r="AC7" s="24">
        <v>81.099999999999994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73.099999999999994</v>
      </c>
      <c r="BG7" s="24">
        <v>26.86</v>
      </c>
      <c r="BH7" s="24">
        <v>1.17</v>
      </c>
      <c r="BI7" s="24">
        <v>19.399999999999999</v>
      </c>
      <c r="BJ7" s="24">
        <v>0.42</v>
      </c>
      <c r="BK7" s="24">
        <v>270.57</v>
      </c>
      <c r="BL7" s="24">
        <v>294.27</v>
      </c>
      <c r="BM7" s="24">
        <v>294.08999999999997</v>
      </c>
      <c r="BN7" s="24">
        <v>294.08999999999997</v>
      </c>
      <c r="BO7" s="24">
        <v>338.47</v>
      </c>
      <c r="BP7" s="24">
        <v>349.83</v>
      </c>
      <c r="BQ7" s="24">
        <v>100</v>
      </c>
      <c r="BR7" s="24">
        <v>100</v>
      </c>
      <c r="BS7" s="24">
        <v>100</v>
      </c>
      <c r="BT7" s="24">
        <v>100</v>
      </c>
      <c r="BU7" s="24">
        <v>88.47</v>
      </c>
      <c r="BV7" s="24">
        <v>62.5</v>
      </c>
      <c r="BW7" s="24">
        <v>60.59</v>
      </c>
      <c r="BX7" s="24">
        <v>60</v>
      </c>
      <c r="BY7" s="24">
        <v>59.01</v>
      </c>
      <c r="BZ7" s="24">
        <v>56.06</v>
      </c>
      <c r="CA7" s="24">
        <v>53.65</v>
      </c>
      <c r="CB7" s="24">
        <v>256.62</v>
      </c>
      <c r="CC7" s="24">
        <v>266.76</v>
      </c>
      <c r="CD7" s="24">
        <v>271.43</v>
      </c>
      <c r="CE7" s="24">
        <v>275.97000000000003</v>
      </c>
      <c r="CF7" s="24">
        <v>266.79000000000002</v>
      </c>
      <c r="CG7" s="24">
        <v>269.33</v>
      </c>
      <c r="CH7" s="24">
        <v>280.23</v>
      </c>
      <c r="CI7" s="24">
        <v>282.70999999999998</v>
      </c>
      <c r="CJ7" s="24">
        <v>291.82</v>
      </c>
      <c r="CK7" s="24">
        <v>304.36</v>
      </c>
      <c r="CL7" s="24">
        <v>307.86</v>
      </c>
      <c r="CM7" s="24">
        <v>43.55</v>
      </c>
      <c r="CN7" s="24">
        <v>42.1</v>
      </c>
      <c r="CO7" s="24">
        <v>40.799999999999997</v>
      </c>
      <c r="CP7" s="24">
        <v>39.67</v>
      </c>
      <c r="CQ7" s="24">
        <v>39.299999999999997</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2025-02-05T06:58:13Z</cp:lastPrinted>
  <dcterms:created xsi:type="dcterms:W3CDTF">2025-01-24T07:40:20Z</dcterms:created>
  <dcterms:modified xsi:type="dcterms:W3CDTF">2025-02-27T08:31:24Z</dcterms:modified>
  <cp:category/>
</cp:coreProperties>
</file>