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CA6C0B12-8B1B-422C-9D8A-3C5838E12DC1}" xr6:coauthVersionLast="47" xr6:coauthVersionMax="47" xr10:uidLastSave="{00000000-0000-0000-0000-000000000000}"/>
  <workbookProtection workbookAlgorithmName="SHA-512" workbookHashValue="vvIM1UAiCRBhEELSbpugcO1NwqQBzTZzSrJmmHKBYPeWMYxhKHtuYLnAYb4mskt7w6U9I+VjcTUP8mJQhKrzDQ==" workbookSaltValue="UOQMccaVbSug48iyk2x+Nw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BB10" i="4"/>
  <c r="AT10" i="4"/>
  <c r="P10" i="4"/>
  <c r="I10" i="4"/>
  <c r="I8" i="4"/>
  <c r="B6" i="4"/>
</calcChain>
</file>

<file path=xl/sharedStrings.xml><?xml version="1.0" encoding="utf-8"?>
<sst xmlns="http://schemas.openxmlformats.org/spreadsheetml/2006/main" count="247" uniqueCount="119">
  <si>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</si>
  <si>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</si>
  <si>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</si>
  <si>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</si>
  <si>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</si>
  <si>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</si>
  <si>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</si>
  <si>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</si>
  <si>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</si>
  <si>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</si>
  <si>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</si>
  <si>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</si>
  <si>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</si>
  <si>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</si>
  <si>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</si>
  <si>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</si>
  <si>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</si>
  <si>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</si>
  <si>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</si>
  <si>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</si>
  <si>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</si>
  <si>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</si>
  <si>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</si>
  <si>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</si>
  <si>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</si>
  <si>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</si>
  <si>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</si>
  <si>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</si>
  <si>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</si>
  <si>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</si>
  <si>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</si>
  <si>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</si>
  <si>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</si>
  <si>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</si>
  <si>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</si>
  <si>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</si>
  <si>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</si>
  <si>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</si>
  <si>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</si>
  <si>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</si>
  <si>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</si>
  <si>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</si>
  <si>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</si>
  <si>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</si>
  <si>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</si>
  <si>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</si>
  <si>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</si>
  <si>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</si>
  <si>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</si>
  <si>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</si>
  <si>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</si>
  <si>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</si>
  <si>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</si>
  <si>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</si>
  <si>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</si>
  <si>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</si>
  <si>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</si>
  <si>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</si>
  <si>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</si>
  <si>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</si>
  <si>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</si>
  <si>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</si>
  <si>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</si>
  <si>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</si>
  <si>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</si>
  <si>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</si>
  <si>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</si>
  <si>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</si>
  <si>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</si>
  <si>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</si>
  <si>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</si>
  <si>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</si>
  <si>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</si>
  <si>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</si>
  <si>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</si>
  <si>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</si>
  <si>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</si>
  <si>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</si>
  <si>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</si>
  <si>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</si>
  <si>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</si>
  <si>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</si>
  <si>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</si>
  <si>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</si>
  <si>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</si>
  <si>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</si>
  <si>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</si>
  <si>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</si>
  <si>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</si>
  <si>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</si>
  <si>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</si>
  <si>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</si>
  <si>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</si>
  <si>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</si>
  <si>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</si>
  <si>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</si>
  <si>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</si>
  <si>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</si>
  <si>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嬬恋村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</si>
  <si>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</si>
  <si>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</si>
  <si>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</si>
  <si>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</si>
  <si>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</si>
  <si>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</si>
  <si>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</si>
  <si>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</si>
  <si>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</si>
  <si>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</si>
  <si>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</si>
  <si>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</si>
  <si>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</si>
  <si>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</si>
  <si>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</si>
  <si>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</si>
  <si>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</si>
  <si>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老朽化によるブロワーの修繕件数の増加に加え、設置後15年以上経過した浄化槽本体の修繕件数が増加傾向にある。浄化槽本体の場合、ブロワーよりもコスト高となるため、維持管理コスト軽減のための検討が必要となる。</t>
    <phoneticPr fontId="4"/>
  </si>
  <si>
    <t>今後人口減少傾向もあり、料金収入は横這いか右肩下がりになると予想される。経費削減により、回収率の向上に努める。</t>
    <phoneticPr fontId="4"/>
  </si>
  <si>
    <t>①ポイントで見るとほぼ横ばい傾向で推移しているが、更なる経費削減に努める。
④平均値よりも低い水準で推移していることから、投資規模は適切と思われる。
⑤平均値よりも高い水準で推移しているが、徐々に減少している。施設老朽化に伴う今後の投資を見据え一層の経費削減に努める。
⑥平均値よりも低い水準で推移しているが、前年よりも上昇している。個々の浄化槽の状況を把握し、より効率的な施設管理が必要である。
⑦平均値よりも高い水準で推移している。利用者の高齢化、人口減少等によるものと推測されるため、空き家バンクなど他部署とも連携し、利用率上昇に努めていく。
⑧合併浄化槽の整備を前提としているため、水洗化率は100％となっている。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</si>
</sst>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8-4ED8-8000-B68A2C85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8-4ED8-8000-B68A2C85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90.94</c:v>
                </c:pt>
                <c:pt idx="1">
                  <c:v>90.72</c:v>
                </c:pt>
                <c:pt idx="2">
                  <c:v>90.21</c:v>
                </c:pt>
                <c:pt idx="3">
                  <c:v>90.21</c:v>
                </c:pt>
                <c:pt idx="4">
                  <c:v>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9-4E60-86B0-B1008AB6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9-4E60-86B0-B1008AB6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A-455A-AE22-9D187D49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A-455A-AE22-9D187D49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8-4DE9-85A8-26204099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8-4DE9-85A8-26204099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F-4162-81F1-9EFB14AB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162-81F1-9EFB14AB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D-4E08-94A7-020866FD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D-4E08-94A7-020866FD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640.04999999999995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5C4-8872-2F6082E5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B-45C4-8872-2F6082E5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78.760000000000005</c:v>
                </c:pt>
                <c:pt idx="1">
                  <c:v>98.5</c:v>
                </c:pt>
                <c:pt idx="2">
                  <c:v>85.28</c:v>
                </c:pt>
                <c:pt idx="3">
                  <c:v>80.180000000000007</c:v>
                </c:pt>
                <c:pt idx="4">
                  <c:v>73.58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7-4434-B744-32756883C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7-4434-B744-32756883C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222.41</c:v>
                </c:pt>
                <c:pt idx="1">
                  <c:v>177.89</c:v>
                </c:pt>
                <c:pt idx="2">
                  <c:v>208.65</c:v>
                </c:pt>
                <c:pt idx="3">
                  <c:v>236.41</c:v>
                </c:pt>
                <c:pt idx="4">
                  <c:v>212.39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8-40BC-B79B-B872940F2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8-40BC-B79B-B872940F2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47.78</c:v>
                </c:pt>
                <c:pt idx="4">
                  <c:v>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B-4E48-912A-F063F112A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B-4E48-912A-F063F112A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6-4B3D-879D-70C2A32D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6-4B3D-879D-70C2A32D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嬬恋村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個別排水処理</v>
      </c>
      <c r="Q8" s="39"/>
      <c r="R8" s="39"/>
      <c r="S8" s="39"/>
      <c r="T8" s="39"/>
      <c r="U8" s="39"/>
      <c r="V8" s="39"/>
      <c r="W8" s="39" t="str">
        <f>データ!L6</f>
        <v>L2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9117</v>
      </c>
      <c r="AM8" s="41"/>
      <c r="AN8" s="41"/>
      <c r="AO8" s="41"/>
      <c r="AP8" s="41"/>
      <c r="AQ8" s="41"/>
      <c r="AR8" s="41"/>
      <c r="AS8" s="41"/>
      <c r="AT8" s="34">
        <f>データ!T6</f>
        <v>337.58</v>
      </c>
      <c r="AU8" s="34"/>
      <c r="AV8" s="34"/>
      <c r="AW8" s="34"/>
      <c r="AX8" s="34"/>
      <c r="AY8" s="34"/>
      <c r="AZ8" s="34"/>
      <c r="BA8" s="34"/>
      <c r="BB8" s="34">
        <f>データ!U6</f>
        <v>27.01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1.89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4403</v>
      </c>
      <c r="AE10" s="41"/>
      <c r="AF10" s="41"/>
      <c r="AG10" s="41"/>
      <c r="AH10" s="41"/>
      <c r="AI10" s="41"/>
      <c r="AJ10" s="41"/>
      <c r="AK10" s="2"/>
      <c r="AL10" s="41">
        <f>データ!V6</f>
        <v>172</v>
      </c>
      <c r="AM10" s="41"/>
      <c r="AN10" s="41"/>
      <c r="AO10" s="41"/>
      <c r="AP10" s="41"/>
      <c r="AQ10" s="41"/>
      <c r="AR10" s="41"/>
      <c r="AS10" s="41"/>
      <c r="AT10" s="34">
        <f>データ!W6</f>
        <v>0.05</v>
      </c>
      <c r="AU10" s="34"/>
      <c r="AV10" s="34"/>
      <c r="AW10" s="34"/>
      <c r="AX10" s="34"/>
      <c r="AY10" s="34"/>
      <c r="AZ10" s="34"/>
      <c r="BA10" s="34"/>
      <c r="BB10" s="34">
        <f>データ!X6</f>
        <v>3440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118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116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117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【967.97】</v>
      </c>
      <c r="I86" s="12" t="str">
        <f>データ!CA6</f>
        <v>【46.20】</v>
      </c>
      <c r="J86" s="12" t="str">
        <f>データ!CL6</f>
        <v>【332.82】</v>
      </c>
      <c r="K86" s="12" t="str">
        <f>データ!CW6</f>
        <v>【46.29】</v>
      </c>
      <c r="L86" s="12" t="str">
        <f>データ!DH6</f>
        <v>【82.56】</v>
      </c>
      <c r="M86" s="12" t="s">
        <v>43</v>
      </c>
      <c r="N86" s="12" t="s">
        <v>44</v>
      </c>
      <c r="O86" s="12" t="str">
        <f>データ!EO6</f>
        <v>【-】</v>
      </c>
    </row>
  </sheetData>
  <sheetProtection algorithmName="SHA-512" hashValue="R4bksVHU7vpAIZrbDGqOsQNHEwOveDJCNBzMcMJhb1dxU0vP4ILqT/xBGGtAeOk1UVh9XXnR3zIALZtJvwSnBg==" saltValue="vhH5A/FQrWWSiW/Kn0e4/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104256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群馬県　嬬恋村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1.89</v>
      </c>
      <c r="Q6" s="20">
        <f t="shared" si="3"/>
        <v>100</v>
      </c>
      <c r="R6" s="20">
        <f t="shared" si="3"/>
        <v>4403</v>
      </c>
      <c r="S6" s="20">
        <f t="shared" si="3"/>
        <v>9117</v>
      </c>
      <c r="T6" s="20">
        <f t="shared" si="3"/>
        <v>337.58</v>
      </c>
      <c r="U6" s="20">
        <f t="shared" si="3"/>
        <v>27.01</v>
      </c>
      <c r="V6" s="20">
        <f t="shared" si="3"/>
        <v>172</v>
      </c>
      <c r="W6" s="20">
        <f t="shared" si="3"/>
        <v>0.05</v>
      </c>
      <c r="X6" s="20">
        <f t="shared" si="3"/>
        <v>3440</v>
      </c>
      <c r="Y6" s="21">
        <f>IF(Y7="",NA(),Y7)</f>
        <v>90.94</v>
      </c>
      <c r="Z6" s="21">
        <f t="shared" ref="Z6:AH6" si="4">IF(Z7="",NA(),Z7)</f>
        <v>90.72</v>
      </c>
      <c r="AA6" s="21">
        <f t="shared" si="4"/>
        <v>90.21</v>
      </c>
      <c r="AB6" s="21">
        <f t="shared" si="4"/>
        <v>90.21</v>
      </c>
      <c r="AC6" s="21">
        <f t="shared" si="4"/>
        <v>89.72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640.04999999999995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78.760000000000005</v>
      </c>
      <c r="BR6" s="21">
        <f t="shared" ref="BR6:BZ6" si="8">IF(BR7="",NA(),BR7)</f>
        <v>98.5</v>
      </c>
      <c r="BS6" s="21">
        <f t="shared" si="8"/>
        <v>85.28</v>
      </c>
      <c r="BT6" s="21">
        <f t="shared" si="8"/>
        <v>80.180000000000007</v>
      </c>
      <c r="BU6" s="21">
        <f t="shared" si="8"/>
        <v>73.58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222.41</v>
      </c>
      <c r="CC6" s="21">
        <f t="shared" ref="CC6:CK6" si="9">IF(CC7="",NA(),CC7)</f>
        <v>177.89</v>
      </c>
      <c r="CD6" s="21">
        <f t="shared" si="9"/>
        <v>208.65</v>
      </c>
      <c r="CE6" s="21">
        <f t="shared" si="9"/>
        <v>236.41</v>
      </c>
      <c r="CF6" s="21">
        <f t="shared" si="9"/>
        <v>212.39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50</v>
      </c>
      <c r="CN6" s="21">
        <f t="shared" ref="CN6:CV6" si="10">IF(CN7="",NA(),CN7)</f>
        <v>50</v>
      </c>
      <c r="CO6" s="21">
        <f t="shared" si="10"/>
        <v>50</v>
      </c>
      <c r="CP6" s="21">
        <f t="shared" si="10"/>
        <v>47.78</v>
      </c>
      <c r="CQ6" s="21">
        <f t="shared" si="10"/>
        <v>47.78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2023</v>
      </c>
      <c r="C7" s="23">
        <v>104256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1.89</v>
      </c>
      <c r="Q7" s="24">
        <v>100</v>
      </c>
      <c r="R7" s="24">
        <v>4403</v>
      </c>
      <c r="S7" s="24">
        <v>9117</v>
      </c>
      <c r="T7" s="24">
        <v>337.58</v>
      </c>
      <c r="U7" s="24">
        <v>27.01</v>
      </c>
      <c r="V7" s="24">
        <v>172</v>
      </c>
      <c r="W7" s="24">
        <v>0.05</v>
      </c>
      <c r="X7" s="24">
        <v>3440</v>
      </c>
      <c r="Y7" s="24">
        <v>90.94</v>
      </c>
      <c r="Z7" s="24">
        <v>90.72</v>
      </c>
      <c r="AA7" s="24">
        <v>90.21</v>
      </c>
      <c r="AB7" s="24">
        <v>90.21</v>
      </c>
      <c r="AC7" s="24">
        <v>89.72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640.04999999999995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78.760000000000005</v>
      </c>
      <c r="BR7" s="24">
        <v>98.5</v>
      </c>
      <c r="BS7" s="24">
        <v>85.28</v>
      </c>
      <c r="BT7" s="24">
        <v>80.180000000000007</v>
      </c>
      <c r="BU7" s="24">
        <v>73.58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222.41</v>
      </c>
      <c r="CC7" s="24">
        <v>177.89</v>
      </c>
      <c r="CD7" s="24">
        <v>208.65</v>
      </c>
      <c r="CE7" s="24">
        <v>236.41</v>
      </c>
      <c r="CF7" s="24">
        <v>212.39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50</v>
      </c>
      <c r="CN7" s="24">
        <v>50</v>
      </c>
      <c r="CO7" s="24">
        <v>50</v>
      </c>
      <c r="CP7" s="24">
        <v>47.78</v>
      </c>
      <c r="CQ7" s="24">
        <v>47.78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2025-02-06T09:29:09Z</cp:lastPrinted>
  <dcterms:created xsi:type="dcterms:W3CDTF">2025-01-24T07:42:08Z</dcterms:created>
  <dcterms:modified xsi:type="dcterms:W3CDTF">2025-02-27T07:05:53Z</dcterms:modified>
  <cp:category/>
</cp:coreProperties>
</file>