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5FA4DFBA-60FD-4AD5-ACA0-C0862458573A}" xr6:coauthVersionLast="47" xr6:coauthVersionMax="47" xr10:uidLastSave="{00000000-0000-0000-0000-000000000000}"/>
  <bookViews>
    <workbookView xWindow="1090" yWindow="0" windowWidth="14400" windowHeight="8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E37" i="10"/>
  <c r="C37" i="10"/>
  <c r="BE36" i="10"/>
  <c r="C36" i="10"/>
  <c r="BE35" i="10"/>
  <c r="BW34" i="10"/>
  <c r="BW35" i="10" s="1"/>
  <c r="BW36" i="10" s="1"/>
  <c r="BW37" i="10" s="1"/>
  <c r="BE34" i="10"/>
  <c r="C34" i="10"/>
  <c r="C35" i="10" s="1"/>
  <c r="U34" i="10" s="1"/>
  <c r="U35" i="10" s="1"/>
  <c r="U36" i="10" s="1"/>
  <c r="U37" i="10" s="1"/>
  <c r="CO34" i="10" l="1"/>
  <c r="CO35" i="10" s="1"/>
  <c r="CO36"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<sst xmlns="http://schemas.openxmlformats.org/spreadsheetml/2006/main" count="1061" uniqueCount="566">
  <si>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</si>
  <si>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</si>
  <si>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</si>
  <si>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</si>
  <si>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</si>
  <si>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</si>
  <si>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</si>
  <si>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</si>
  <si>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</si>
  <si>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</si>
  <si>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</si>
  <si>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</si>
  <si>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</si>
  <si>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</si>
  <si>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</si>
  <si>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</si>
  <si>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</si>
  <si>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</si>
  <si>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</si>
  <si>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</si>
  <si>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</si>
  <si>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</si>
  <si>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</si>
  <si>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</si>
  <si>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</si>
  <si>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</si>
  <si>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</si>
  <si>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</si>
  <si>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</si>
  <si>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</si>
  <si>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</si>
  <si>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</si>
  <si>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</si>
  <si>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</si>
  <si>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</si>
  <si>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</si>
  <si>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</si>
  <si>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</si>
  <si>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</si>
  <si>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</si>
  <si>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</si>
  <si>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</si>
  <si>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</si>
  <si>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</si>
  <si>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</si>
  <si>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</si>
  <si>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</si>
  <si>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</si>
  <si>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</si>
  <si>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</si>
  <si>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</si>
  <si>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</si>
  <si>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</si>
  <si>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</si>
  <si>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</si>
  <si>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</si>
  <si>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</si>
  <si>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</si>
  <si>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</si>
  <si>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</si>
  <si>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</si>
  <si>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</si>
  <si>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</si>
  <si>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</si>
  <si>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</si>
  <si>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</si>
  <si>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</si>
  <si>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</si>
  <si>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</si>
  <si>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</si>
  <si>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</si>
  <si>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</si>
  <si>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</si>
  <si>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</si>
  <si>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</si>
  <si>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</si>
  <si>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</si>
  <si>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</si>
  <si>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</si>
  <si>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</si>
  <si>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</si>
  <si>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</si>
  <si>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</si>
  <si>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</si>
  <si>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</si>
  <si>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</si>
  <si>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</si>
  <si>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</si>
  <si>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</si>
  <si>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</si>
  <si>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</si>
  <si>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</si>
  <si>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</si>
  <si>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</si>
  <si>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</si>
  <si>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</si>
  <si>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</si>
  <si>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</si>
  <si>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</si>
  <si>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</si>
  <si>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</si>
  <si>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</si>
  <si>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</si>
  <si>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</si>
  <si>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</si>
  <si>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</si>
  <si>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</si>
  <si>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</si>
  <si>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</si>
  <si>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</si>
  <si>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</si>
  <si>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</si>
  <si>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</si>
  <si>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</si>
  <si>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</si>
  <si>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</si>
  <si>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</si>
  <si>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</si>
  <si>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</si>
  <si>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</si>
  <si>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</si>
  <si>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</si>
  <si>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</si>
  <si>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</si>
  <si>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</si>
  <si>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</si>
  <si>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</si>
  <si>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</si>
  <si>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</si>
  <si>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</si>
  <si>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</si>
  <si>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</si>
  <si>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</si>
  <si>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</si>
  <si>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</si>
  <si>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</si>
  <si>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</si>
  <si>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</si>
  <si>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</si>
  <si>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</si>
  <si>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</si>
  <si>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</si>
  <si>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</si>
  <si>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</si>
  <si>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</si>
  <si>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</si>
  <si>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</si>
  <si>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</si>
  <si>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</si>
  <si>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</si>
  <si>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</si>
  <si>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</si>
  <si>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</si>
  <si>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</si>
  <si>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</si>
  <si>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</si>
  <si>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</si>
  <si>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</si>
  <si>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</si>
  <si>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</si>
  <si>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</si>
  <si>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</si>
  <si>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</si>
  <si>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</si>
  <si>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</si>
  <si>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</si>
  <si>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</si>
  <si>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</si>
  <si>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</si>
  <si>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</si>
  <si>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</si>
  <si>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</si>
  <si>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</si>
  <si>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</si>
  <si>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</si>
  <si>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</si>
  <si>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</si>
  <si>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</si>
  <si>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</si>
  <si>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</si>
  <si>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</si>
  <si>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</si>
  <si>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</si>
  <si>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</si>
  <si>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</si>
  <si>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</si>
  <si>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</si>
  <si>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</si>
  <si>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</si>
  <si>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</si>
  <si>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</si>
  <si>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</si>
  <si>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</si>
  <si>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</si>
  <si>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</si>
  <si>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</si>
  <si>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</si>
  <si>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</si>
  <si>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</si>
  <si>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</si>
  <si>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</si>
  <si>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</si>
  <si>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</si>
  <si>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群馬県伊勢崎市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</si>
  <si>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</si>
  <si>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</si>
  <si>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</si>
  <si>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</si>
  <si>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</si>
  <si>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</si>
  <si>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</si>
  <si>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</si>
  <si>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</si>
  <si>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</si>
  <si>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</si>
  <si>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</si>
  <si>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</si>
  <si>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</si>
  <si>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</si>
  <si>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</si>
  <si>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</si>
  <si>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</si>
  <si>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</si>
  <si>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</si>
  <si>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</si>
  <si>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</si>
  <si>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</si>
  <si>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</si>
  <si>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</si>
  <si>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</si>
  <si>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</si>
  <si>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</si>
  <si>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</si>
  <si>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</si>
  <si>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</si>
  <si>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</si>
  <si>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</si>
  <si>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</si>
  <si>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</si>
  <si>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</si>
  <si>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</si>
  <si>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</si>
  <si>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</si>
  <si>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</si>
  <si>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</si>
  <si>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</si>
  <si>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</si>
  <si>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</si>
  <si>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</si>
  <si>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</si>
  <si>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</si>
  <si>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</si>
  <si>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</si>
  <si>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</si>
  <si>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</si>
  <si>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</si>
  <si>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</si>
  <si>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</si>
  <si>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</si>
  <si>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</si>
  <si>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</si>
  <si>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</si>
  <si>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</si>
  <si>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</si>
  <si>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</si>
  <si>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</si>
  <si>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</si>
  <si>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</si>
  <si>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</si>
  <si>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</si>
  <si>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</si>
  <si>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</si>
  <si>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</si>
  <si>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</si>
  <si>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</si>
  <si>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</si>
  <si>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</si>
  <si>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</si>
  <si>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</si>
  <si>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</si>
  <si>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</si>
  <si>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</si>
  <si>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</si>
  <si>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</si>
  <si>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</si>
  <si>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</si>
  <si>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</si>
  <si>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</si>
  <si>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</si>
  <si>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</si>
  <si>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</si>
  <si>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</si>
  <si>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</si>
  <si>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</si>
  <si>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</si>
  <si>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</si>
  <si>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</si>
  <si>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</si>
  <si>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</si>
  <si>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</si>
  <si>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</si>
  <si>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</si>
  <si>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</si>
  <si>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</si>
  <si>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</si>
  <si>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</si>
  <si>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</si>
  <si>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</si>
  <si>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</si>
  <si>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</si>
  <si>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</si>
  <si>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</si>
  <si>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</si>
  <si>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</si>
  <si>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</si>
  <si>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</si>
  <si>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</si>
  <si>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</si>
  <si>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</si>
  <si>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</si>
  <si>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</si>
  <si>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</si>
  <si>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</si>
  <si>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</si>
  <si>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</si>
  <si>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</si>
  <si>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</si>
  <si>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</si>
  <si>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</si>
  <si>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</si>
  <si>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</si>
  <si>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</si>
  <si>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</si>
  <si>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</si>
  <si>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</si>
  <si>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</si>
  <si>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</si>
  <si>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</si>
  <si>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</si>
  <si>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</si>
  <si>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</si>
  <si>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</si>
  <si>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</si>
  <si>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</si>
  <si>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</si>
  <si>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</si>
  <si>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</si>
  <si>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</si>
  <si>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</si>
  <si>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</si>
  <si>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</si>
  <si>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</si>
  <si>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</si>
  <si>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</si>
  <si>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群馬県伊勢崎市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</si>
  <si>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</si>
  <si>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</si>
  <si>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</si>
  <si>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</si>
  <si>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</si>
  <si>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</si>
  <si>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</si>
  <si>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</si>
  <si>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</si>
  <si>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</si>
  <si>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</si>
  <si>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</si>
  <si>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</si>
  <si>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</si>
  <si>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</si>
  <si>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</si>
  <si>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</si>
  <si>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</si>
  <si>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</si>
  <si>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</si>
  <si>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</si>
  <si>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</si>
  <si>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</si>
  <si>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</si>
  <si>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</si>
  <si>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</si>
  <si>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</si>
  <si>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</si>
  <si>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</si>
  <si>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</si>
  <si>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</si>
  <si>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</si>
  <si>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</si>
  <si>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</si>
  <si>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</si>
  <si>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</si>
  <si>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</si>
  <si>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</si>
  <si>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</si>
  <si>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</si>
  <si>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公共下水道事業会計</t>
    <phoneticPr fontId="5"/>
  </si>
  <si>
    <t>農業集落排水事業会計</t>
    <phoneticPr fontId="5"/>
  </si>
  <si>
    <t>特定地域生活排水処理事業会計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</si>
  <si>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</si>
  <si>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</si>
  <si>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</si>
  <si>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</si>
  <si>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</si>
  <si>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</si>
  <si>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</si>
  <si>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</si>
  <si>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</si>
  <si>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</si>
  <si>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</si>
  <si>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</si>
  <si>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</si>
  <si>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</si>
  <si>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</si>
  <si>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</si>
  <si>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</si>
  <si>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</si>
  <si>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</si>
  <si>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</si>
  <si>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</si>
  <si>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</si>
  <si>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</si>
  <si>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</si>
  <si>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</si>
  <si>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</si>
  <si>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</si>
  <si>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</si>
  <si>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</si>
  <si>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</si>
  <si>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</si>
  <si>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</si>
  <si>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</si>
  <si>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</si>
  <si>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</si>
  <si>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</si>
  <si>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</si>
  <si>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</si>
  <si>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</si>
  <si>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</si>
  <si>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</si>
  <si>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</si>
  <si>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</si>
  <si>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</si>
  <si>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</si>
  <si>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</si>
  <si>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</si>
  <si>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</si>
  <si>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</si>
  <si>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</si>
  <si>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</si>
  <si>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</si>
  <si>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</si>
  <si>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</si>
  <si>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</si>
  <si>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</si>
  <si>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</si>
  <si>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</si>
  <si>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</si>
  <si>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</si>
  <si>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</si>
  <si>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</si>
  <si>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</si>
  <si>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</si>
  <si>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</si>
  <si>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</si>
  <si>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</si>
  <si>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</si>
  <si>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</si>
  <si>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</si>
  <si>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</si>
  <si>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</si>
  <si>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</si>
  <si>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</si>
  <si>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</si>
  <si>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</si>
  <si>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</si>
  <si>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</si>
  <si>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</si>
  <si>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</si>
  <si>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</si>
  <si>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</si>
  <si>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</si>
  <si>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</si>
  <si>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</si>
  <si>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</si>
  <si>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</si>
  <si>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</si>
  <si>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</si>
  <si>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</si>
  <si>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</si>
  <si>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</si>
  <si>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</si>
  <si>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</si>
  <si>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</si>
  <si>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</si>
  <si>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</si>
  <si>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</si>
  <si>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</si>
  <si>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</si>
  <si>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</si>
  <si>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</si>
  <si>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</si>
  <si>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</si>
  <si>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</si>
  <si>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</si>
  <si>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</si>
  <si>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</si>
  <si>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</si>
  <si>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</si>
  <si>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</si>
  <si>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</si>
  <si>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</si>
  <si>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</si>
  <si>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</si>
  <si>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</si>
  <si>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</si>
  <si>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</si>
  <si>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</si>
  <si>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</si>
  <si>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</si>
  <si>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</si>
  <si>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</si>
  <si>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</si>
  <si>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</si>
  <si>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</si>
  <si>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</si>
  <si>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</si>
  <si>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</si>
  <si>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</si>
  <si>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</si>
  <si>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</si>
  <si>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</si>
  <si>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</si>
  <si>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</si>
  <si>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</si>
  <si>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1.26</t>
  </si>
  <si>
    <t>▲ 1.74</t>
  </si>
  <si>
    <t>▲ 1.43</t>
  </si>
  <si>
    <t>▲ 3.76</t>
  </si>
  <si>
    <t>病院事業会計</t>
  </si>
  <si>
    <t>一般会計</t>
  </si>
  <si>
    <t>水道事業会計</t>
  </si>
  <si>
    <t>公共下水道事業会計</t>
  </si>
  <si>
    <t>小型自動車競走事業費特別会計</t>
  </si>
  <si>
    <t>農業集落排水事業会計</t>
  </si>
  <si>
    <t>国民健康保険特別会計</t>
  </si>
  <si>
    <t>介護保険特別会計</t>
  </si>
  <si>
    <t>その他会計（赤字）</t>
  </si>
  <si>
    <t>その他会計（黒字）</t>
  </si>
  <si>
    <t>R01</t>
    <phoneticPr fontId="5"/>
  </si>
  <si>
    <t>R02</t>
    <phoneticPr fontId="5"/>
  </si>
  <si>
    <t>R03</t>
    <phoneticPr fontId="5"/>
  </si>
  <si>
    <t>R04</t>
    <phoneticPr fontId="5"/>
  </si>
  <si>
    <t>R05</t>
    <phoneticPr fontId="5"/>
  </si>
  <si>
    <t>都市環境整備基金</t>
    <rPh sb="0" eb="2">
      <t>トシ</t>
    </rPh>
    <rPh sb="2" eb="4">
      <t>カンキョウ</t>
    </rPh>
    <rPh sb="4" eb="6">
      <t>セイビ</t>
    </rPh>
    <rPh sb="6" eb="8">
      <t>キキン</t>
    </rPh>
    <phoneticPr fontId="5"/>
  </si>
  <si>
    <t>公共施設整備基金</t>
    <rPh sb="0" eb="2">
      <t>コウキョウ</t>
    </rPh>
    <rPh sb="2" eb="4">
      <t>シセツ</t>
    </rPh>
    <rPh sb="4" eb="6">
      <t>セイビ</t>
    </rPh>
    <rPh sb="6" eb="8">
      <t>キキン</t>
    </rPh>
    <phoneticPr fontId="2"/>
  </si>
  <si>
    <t>奨学資金基金</t>
    <rPh sb="0" eb="2">
      <t>ショウガク</t>
    </rPh>
    <rPh sb="2" eb="4">
      <t>シキン</t>
    </rPh>
    <rPh sb="4" eb="6">
      <t>キキン</t>
    </rPh>
    <phoneticPr fontId="2"/>
  </si>
  <si>
    <t>学校教育振興基金</t>
    <rPh sb="0" eb="2">
      <t>ガッコウ</t>
    </rPh>
    <rPh sb="2" eb="4">
      <t>キョウイク</t>
    </rPh>
    <rPh sb="4" eb="6">
      <t>シンコウ</t>
    </rPh>
    <rPh sb="6" eb="8">
      <t>キキン</t>
    </rPh>
    <phoneticPr fontId="2"/>
  </si>
  <si>
    <t>福祉事業基金</t>
    <rPh sb="0" eb="2">
      <t>フクシ</t>
    </rPh>
    <rPh sb="2" eb="4">
      <t>ジギョウ</t>
    </rPh>
    <rPh sb="4" eb="6">
      <t>キキン</t>
    </rPh>
    <phoneticPr fontId="2"/>
  </si>
  <si>
    <t>-</t>
    <phoneticPr fontId="2"/>
  </si>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</sst>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709C-4B58-A6B0-145160F870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48134</c:v>
                </c:pt>
                <c:pt idx="1">
                  <c:v>35270</c:v>
                </c:pt>
                <c:pt idx="2">
                  <c:v>29057</c:v>
                </c:pt>
                <c:pt idx="3">
                  <c:v>29626</c:v>
                </c:pt>
                <c:pt idx="4">
                  <c:v>43159</c:v>
                </c:pt>
              </c:numCache>
            </c:numRef>
          </c:val>
          <c:smooth val="0"/>
          <c:extLst>
            <c:ext xmlns:c16="http://schemas.microsoft.com/office/drawing/2014/chart" uri="{C3380CC4-5D6E-409C-BE32-E72D297353CC}">
              <c16:uniqueId val="{00000001-709C-4B58-A6B0-145160F870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5.94</c:v>
                </c:pt>
                <c:pt idx="1">
                  <c:v>6.23</c:v>
                </c:pt>
                <c:pt idx="2">
                  <c:v>6.96</c:v>
                </c:pt>
                <c:pt idx="3">
                  <c:v>6.91</c:v>
                </c:pt>
                <c:pt idx="4">
                  <c:v>7.2</c:v>
                </c:pt>
              </c:numCache>
            </c:numRef>
          </c:val>
          <c:extLst>
            <c:ext xmlns:c16="http://schemas.microsoft.com/office/drawing/2014/chart" uri="{C3380CC4-5D6E-409C-BE32-E72D297353CC}">
              <c16:uniqueId val="{00000000-A53A-42F7-B81C-7F413F626F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12.27</c:v>
                </c:pt>
                <c:pt idx="1">
                  <c:v>12.65</c:v>
                </c:pt>
                <c:pt idx="2">
                  <c:v>15.09</c:v>
                </c:pt>
                <c:pt idx="3">
                  <c:v>17.79</c:v>
                </c:pt>
                <c:pt idx="4">
                  <c:v>16.829999999999998</c:v>
                </c:pt>
              </c:numCache>
            </c:numRef>
          </c:val>
          <c:extLst>
            <c:ext xmlns:c16="http://schemas.microsoft.com/office/drawing/2014/chart" uri="{C3380CC4-5D6E-409C-BE32-E72D297353CC}">
              <c16:uniqueId val="{00000001-A53A-42F7-B81C-7F413F626F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-1.26</c:v>
                </c:pt>
                <c:pt idx="1">
                  <c:v>-1.74</c:v>
                </c:pt>
                <c:pt idx="2">
                  <c:v>1.03</c:v>
                </c:pt>
                <c:pt idx="3">
                  <c:v>-1.43</c:v>
                </c:pt>
                <c:pt idx="4">
                  <c:v>-3.76</c:v>
                </c:pt>
              </c:numCache>
            </c:numRef>
          </c:val>
          <c:smooth val="0"/>
          <c:extLst>
            <c:ext xmlns:c16="http://schemas.microsoft.com/office/drawing/2014/chart" uri="{C3380CC4-5D6E-409C-BE32-E72D297353CC}">
              <c16:uniqueId val="{00000002-A53A-42F7-B81C-7F413F626F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1.22</c:v>
                </c:pt>
                <c:pt idx="2">
                  <c:v>#N/A</c:v>
                </c:pt>
                <c:pt idx="3">
                  <c:v>0.11</c:v>
                </c:pt>
                <c:pt idx="4">
                  <c:v>#N/A</c:v>
                </c:pt>
                <c:pt idx="5">
                  <c:v>0.09</c:v>
                </c:pt>
                <c:pt idx="6">
                  <c:v>#N/A</c:v>
                </c:pt>
                <c:pt idx="7">
                  <c:v>0.09</c:v>
                </c:pt>
                <c:pt idx="8">
                  <c:v>#N/A</c:v>
                </c:pt>
                <c:pt idx="9">
                  <c:v>0.1</c:v>
                </c:pt>
              </c:numCache>
            </c:numRef>
          </c:val>
          <c:extLst>
            <c:ext xmlns:c16="http://schemas.microsoft.com/office/drawing/2014/chart" uri="{C3380CC4-5D6E-409C-BE32-E72D297353CC}">
              <c16:uniqueId val="{00000000-1294-4583-BC66-1ADBC91914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94-4583-BC66-1ADBC91914B4}"/>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1.02</c:v>
                </c:pt>
                <c:pt idx="2">
                  <c:v>#N/A</c:v>
                </c:pt>
                <c:pt idx="3">
                  <c:v>1.26</c:v>
                </c:pt>
                <c:pt idx="4">
                  <c:v>#N/A</c:v>
                </c:pt>
                <c:pt idx="5">
                  <c:v>0.95</c:v>
                </c:pt>
                <c:pt idx="6">
                  <c:v>#N/A</c:v>
                </c:pt>
                <c:pt idx="7">
                  <c:v>1.42</c:v>
                </c:pt>
                <c:pt idx="8">
                  <c:v>#N/A</c:v>
                </c:pt>
                <c:pt idx="9">
                  <c:v>0.23</c:v>
                </c:pt>
              </c:numCache>
            </c:numRef>
          </c:val>
          <c:extLst>
            <c:ext xmlns:c16="http://schemas.microsoft.com/office/drawing/2014/chart" uri="{C3380CC4-5D6E-409C-BE32-E72D297353CC}">
              <c16:uniqueId val="{00000002-1294-4583-BC66-1ADBC91914B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0.57999999999999996</c:v>
                </c:pt>
                <c:pt idx="2">
                  <c:v>#N/A</c:v>
                </c:pt>
                <c:pt idx="3">
                  <c:v>1.07</c:v>
                </c:pt>
                <c:pt idx="4">
                  <c:v>#N/A</c:v>
                </c:pt>
                <c:pt idx="5">
                  <c:v>0.99</c:v>
                </c:pt>
                <c:pt idx="6">
                  <c:v>#N/A</c:v>
                </c:pt>
                <c:pt idx="7">
                  <c:v>0.72</c:v>
                </c:pt>
                <c:pt idx="8">
                  <c:v>#N/A</c:v>
                </c:pt>
                <c:pt idx="9">
                  <c:v>0.28000000000000003</c:v>
                </c:pt>
              </c:numCache>
            </c:numRef>
          </c:val>
          <c:extLst>
            <c:ext xmlns:c16="http://schemas.microsoft.com/office/drawing/2014/chart" uri="{C3380CC4-5D6E-409C-BE32-E72D297353CC}">
              <c16:uniqueId val="{00000003-1294-4583-BC66-1ADBC91914B4}"/>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0.1</c:v>
                </c:pt>
                <c:pt idx="4">
                  <c:v>#N/A</c:v>
                </c:pt>
                <c:pt idx="5">
                  <c:v>0.17</c:v>
                </c:pt>
                <c:pt idx="6">
                  <c:v>#N/A</c:v>
                </c:pt>
                <c:pt idx="7">
                  <c:v>0.19</c:v>
                </c:pt>
                <c:pt idx="8">
                  <c:v>#N/A</c:v>
                </c:pt>
                <c:pt idx="9">
                  <c:v>0.32</c:v>
                </c:pt>
              </c:numCache>
            </c:numRef>
          </c:val>
          <c:extLst>
            <c:ext xmlns:c16="http://schemas.microsoft.com/office/drawing/2014/chart" uri="{C3380CC4-5D6E-409C-BE32-E72D297353CC}">
              <c16:uniqueId val="{00000004-1294-4583-BC66-1ADBC91914B4}"/>
            </c:ext>
          </c:extLst>
        </c:ser>
        <c:ser>
          <c:idx val="5"/>
          <c:order val="5"/>
          <c:tx>
            <c:strRef>
              <c:f>データシート!$A$32</c:f>
              <c:strCache>
                <c:ptCount val="1"/>
                <c:pt idx="0">
                  <c:v>小型自動車競走事業費特別会計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0.41</c:v>
                </c:pt>
                <c:pt idx="2">
                  <c:v>#N/A</c:v>
                </c:pt>
                <c:pt idx="3">
                  <c:v>1.24</c:v>
                </c:pt>
                <c:pt idx="4">
                  <c:v>#N/A</c:v>
                </c:pt>
                <c:pt idx="5">
                  <c:v>1.19</c:v>
                </c:pt>
                <c:pt idx="6">
                  <c:v>#N/A</c:v>
                </c:pt>
                <c:pt idx="7">
                  <c:v>0.56000000000000005</c:v>
                </c:pt>
                <c:pt idx="8">
                  <c:v>#N/A</c:v>
                </c:pt>
                <c:pt idx="9">
                  <c:v>0.54</c:v>
                </c:pt>
              </c:numCache>
            </c:numRef>
          </c:val>
          <c:extLst>
            <c:ext xmlns:c16="http://schemas.microsoft.com/office/drawing/2014/chart" uri="{C3380CC4-5D6E-409C-BE32-E72D297353CC}">
              <c16:uniqueId val="{00000005-1294-4583-BC66-1ADBC91914B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0.64</c:v>
                </c:pt>
                <c:pt idx="4">
                  <c:v>#N/A</c:v>
                </c:pt>
                <c:pt idx="5">
                  <c:v>0.83</c:v>
                </c:pt>
                <c:pt idx="6">
                  <c:v>#N/A</c:v>
                </c:pt>
                <c:pt idx="7">
                  <c:v>0.78</c:v>
                </c:pt>
                <c:pt idx="8">
                  <c:v>#N/A</c:v>
                </c:pt>
                <c:pt idx="9">
                  <c:v>1.28</c:v>
                </c:pt>
              </c:numCache>
            </c:numRef>
          </c:val>
          <c:extLst>
            <c:ext xmlns:c16="http://schemas.microsoft.com/office/drawing/2014/chart" uri="{C3380CC4-5D6E-409C-BE32-E72D297353CC}">
              <c16:uniqueId val="{00000006-1294-4583-BC66-1ADBC91914B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5.76</c:v>
                </c:pt>
                <c:pt idx="2">
                  <c:v>#N/A</c:v>
                </c:pt>
                <c:pt idx="3">
                  <c:v>5.77</c:v>
                </c:pt>
                <c:pt idx="4">
                  <c:v>#N/A</c:v>
                </c:pt>
                <c:pt idx="5">
                  <c:v>4.53</c:v>
                </c:pt>
                <c:pt idx="6">
                  <c:v>#N/A</c:v>
                </c:pt>
                <c:pt idx="7">
                  <c:v>4.13</c:v>
                </c:pt>
                <c:pt idx="8">
                  <c:v>#N/A</c:v>
                </c:pt>
                <c:pt idx="9">
                  <c:v>4.2300000000000004</c:v>
                </c:pt>
              </c:numCache>
            </c:numRef>
          </c:val>
          <c:extLst>
            <c:ext xmlns:c16="http://schemas.microsoft.com/office/drawing/2014/chart" uri="{C3380CC4-5D6E-409C-BE32-E72D297353CC}">
              <c16:uniqueId val="{00000007-1294-4583-BC66-1ADBC91914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5.83</c:v>
                </c:pt>
                <c:pt idx="2">
                  <c:v>#N/A</c:v>
                </c:pt>
                <c:pt idx="3">
                  <c:v>6.14</c:v>
                </c:pt>
                <c:pt idx="4">
                  <c:v>#N/A</c:v>
                </c:pt>
                <c:pt idx="5">
                  <c:v>6.89</c:v>
                </c:pt>
                <c:pt idx="6">
                  <c:v>#N/A</c:v>
                </c:pt>
                <c:pt idx="7">
                  <c:v>6.85</c:v>
                </c:pt>
                <c:pt idx="8">
                  <c:v>#N/A</c:v>
                </c:pt>
                <c:pt idx="9">
                  <c:v>7.12</c:v>
                </c:pt>
              </c:numCache>
            </c:numRef>
          </c:val>
          <c:extLst>
            <c:ext xmlns:c16="http://schemas.microsoft.com/office/drawing/2014/chart" uri="{C3380CC4-5D6E-409C-BE32-E72D297353CC}">
              <c16:uniqueId val="{00000008-1294-4583-BC66-1ADBC91914B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16.52</c:v>
                </c:pt>
                <c:pt idx="2">
                  <c:v>#N/A</c:v>
                </c:pt>
                <c:pt idx="3">
                  <c:v>17.600000000000001</c:v>
                </c:pt>
                <c:pt idx="4">
                  <c:v>#N/A</c:v>
                </c:pt>
                <c:pt idx="5">
                  <c:v>19.13</c:v>
                </c:pt>
                <c:pt idx="6">
                  <c:v>#N/A</c:v>
                </c:pt>
                <c:pt idx="7">
                  <c:v>21.05</c:v>
                </c:pt>
                <c:pt idx="8">
                  <c:v>#N/A</c:v>
                </c:pt>
                <c:pt idx="9">
                  <c:v>19.37</c:v>
                </c:pt>
              </c:numCache>
            </c:numRef>
          </c:val>
          <c:extLst>
            <c:ext xmlns:c16="http://schemas.microsoft.com/office/drawing/2014/chart" uri="{C3380CC4-5D6E-409C-BE32-E72D297353CC}">
              <c16:uniqueId val="{00000009-1294-4583-BC66-1ADBC91914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7404</c:v>
                </c:pt>
                <c:pt idx="5">
                  <c:v>7499</c:v>
                </c:pt>
                <c:pt idx="8">
                  <c:v>7589</c:v>
                </c:pt>
                <c:pt idx="11">
                  <c:v>7460</c:v>
                </c:pt>
                <c:pt idx="14">
                  <c:v>7167</c:v>
                </c:pt>
              </c:numCache>
            </c:numRef>
          </c:val>
          <c:extLst>
            <c:ext xmlns:c16="http://schemas.microsoft.com/office/drawing/2014/chart" uri="{C3380CC4-5D6E-409C-BE32-E72D297353CC}">
              <c16:uniqueId val="{00000000-F35F-44C5-B23A-5280B35178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5F-44C5-B23A-5280B35178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F35F-44C5-B23A-5280B35178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5F-44C5-B23A-5280B35178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1985</c:v>
                </c:pt>
                <c:pt idx="3">
                  <c:v>1904</c:v>
                </c:pt>
                <c:pt idx="6">
                  <c:v>1786</c:v>
                </c:pt>
                <c:pt idx="9">
                  <c:v>1877</c:v>
                </c:pt>
                <c:pt idx="12">
                  <c:v>1916</c:v>
                </c:pt>
              </c:numCache>
            </c:numRef>
          </c:val>
          <c:extLst>
            <c:ext xmlns:c16="http://schemas.microsoft.com/office/drawing/2014/chart" uri="{C3380CC4-5D6E-409C-BE32-E72D297353CC}">
              <c16:uniqueId val="{00000004-F35F-44C5-B23A-5280B35178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5F-44C5-B23A-5280B35178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5F-44C5-B23A-5280B35178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7229</c:v>
                </c:pt>
                <c:pt idx="3">
                  <c:v>7662</c:v>
                </c:pt>
                <c:pt idx="6">
                  <c:v>7842</c:v>
                </c:pt>
                <c:pt idx="9">
                  <c:v>7784</c:v>
                </c:pt>
                <c:pt idx="12">
                  <c:v>7292</c:v>
                </c:pt>
              </c:numCache>
            </c:numRef>
          </c:val>
          <c:extLst>
            <c:ext xmlns:c16="http://schemas.microsoft.com/office/drawing/2014/chart" uri="{C3380CC4-5D6E-409C-BE32-E72D297353CC}">
              <c16:uniqueId val="{00000007-F35F-44C5-B23A-5280B35178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1811</c:v>
                </c:pt>
                <c:pt idx="2">
                  <c:v>#N/A</c:v>
                </c:pt>
                <c:pt idx="3">
                  <c:v>#N/A</c:v>
                </c:pt>
                <c:pt idx="4">
                  <c:v>2068</c:v>
                </c:pt>
                <c:pt idx="5">
                  <c:v>#N/A</c:v>
                </c:pt>
                <c:pt idx="6">
                  <c:v>#N/A</c:v>
                </c:pt>
                <c:pt idx="7">
                  <c:v>2040</c:v>
                </c:pt>
                <c:pt idx="8">
                  <c:v>#N/A</c:v>
                </c:pt>
                <c:pt idx="9">
                  <c:v>#N/A</c:v>
                </c:pt>
                <c:pt idx="10">
                  <c:v>2202</c:v>
                </c:pt>
                <c:pt idx="11">
                  <c:v>#N/A</c:v>
                </c:pt>
                <c:pt idx="12">
                  <c:v>#N/A</c:v>
                </c:pt>
                <c:pt idx="13">
                  <c:v>2042</c:v>
                </c:pt>
                <c:pt idx="14">
                  <c:v>#N/A</c:v>
                </c:pt>
              </c:numCache>
            </c:numRef>
          </c:val>
          <c:smooth val="0"/>
          <c:extLst>
            <c:ext xmlns:c16="http://schemas.microsoft.com/office/drawing/2014/chart" uri="{C3380CC4-5D6E-409C-BE32-E72D297353CC}">
              <c16:uniqueId val="{00000008-F35F-44C5-B23A-5280B35178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68991</c:v>
                </c:pt>
                <c:pt idx="5">
                  <c:v>67212</c:v>
                </c:pt>
                <c:pt idx="8">
                  <c:v>65390</c:v>
                </c:pt>
                <c:pt idx="11">
                  <c:v>62140</c:v>
                </c:pt>
                <c:pt idx="14">
                  <c:v>60251</c:v>
                </c:pt>
              </c:numCache>
            </c:numRef>
          </c:val>
          <c:extLst>
            <c:ext xmlns:c16="http://schemas.microsoft.com/office/drawing/2014/chart" uri="{C3380CC4-5D6E-409C-BE32-E72D297353CC}">
              <c16:uniqueId val="{00000000-0EC2-43E1-AA37-308E788A55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6851</c:v>
                </c:pt>
                <c:pt idx="5">
                  <c:v>7316</c:v>
                </c:pt>
                <c:pt idx="8">
                  <c:v>7095</c:v>
                </c:pt>
                <c:pt idx="11">
                  <c:v>6591</c:v>
                </c:pt>
                <c:pt idx="14">
                  <c:v>7961</c:v>
                </c:pt>
              </c:numCache>
            </c:numRef>
          </c:val>
          <c:extLst>
            <c:ext xmlns:c16="http://schemas.microsoft.com/office/drawing/2014/chart" uri="{C3380CC4-5D6E-409C-BE32-E72D297353CC}">
              <c16:uniqueId val="{00000001-0EC2-43E1-AA37-308E788A55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11500</c:v>
                </c:pt>
                <c:pt idx="5">
                  <c:v>11775</c:v>
                </c:pt>
                <c:pt idx="8">
                  <c:v>18063</c:v>
                </c:pt>
                <c:pt idx="11">
                  <c:v>19996</c:v>
                </c:pt>
                <c:pt idx="14">
                  <c:v>19943</c:v>
                </c:pt>
              </c:numCache>
            </c:numRef>
          </c:val>
          <c:extLst>
            <c:ext xmlns:c16="http://schemas.microsoft.com/office/drawing/2014/chart" uri="{C3380CC4-5D6E-409C-BE32-E72D297353CC}">
              <c16:uniqueId val="{00000002-0EC2-43E1-AA37-308E788A55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C2-43E1-AA37-308E788A55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C2-43E1-AA37-308E788A55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119</c:v>
                </c:pt>
                <c:pt idx="3">
                  <c:v>89</c:v>
                </c:pt>
                <c:pt idx="6">
                  <c:v>34</c:v>
                </c:pt>
                <c:pt idx="9">
                  <c:v>12</c:v>
                </c:pt>
                <c:pt idx="12">
                  <c:v>47</c:v>
                </c:pt>
              </c:numCache>
            </c:numRef>
          </c:val>
          <c:extLst>
            <c:ext xmlns:c16="http://schemas.microsoft.com/office/drawing/2014/chart" uri="{C3380CC4-5D6E-409C-BE32-E72D297353CC}">
              <c16:uniqueId val="{00000005-0EC2-43E1-AA37-308E788A55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10599</c:v>
                </c:pt>
                <c:pt idx="3">
                  <c:v>10492</c:v>
                </c:pt>
                <c:pt idx="6">
                  <c:v>10355</c:v>
                </c:pt>
                <c:pt idx="9">
                  <c:v>10420</c:v>
                </c:pt>
                <c:pt idx="12">
                  <c:v>10437</c:v>
                </c:pt>
              </c:numCache>
            </c:numRef>
          </c:val>
          <c:extLst>
            <c:ext xmlns:c16="http://schemas.microsoft.com/office/drawing/2014/chart" uri="{C3380CC4-5D6E-409C-BE32-E72D297353CC}">
              <c16:uniqueId val="{00000006-0EC2-43E1-AA37-308E788A55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EC2-43E1-AA37-308E788A55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20863</c:v>
                </c:pt>
                <c:pt idx="3">
                  <c:v>19435</c:v>
                </c:pt>
                <c:pt idx="6">
                  <c:v>18239</c:v>
                </c:pt>
                <c:pt idx="9">
                  <c:v>17014</c:v>
                </c:pt>
                <c:pt idx="12">
                  <c:v>16656</c:v>
                </c:pt>
              </c:numCache>
            </c:numRef>
          </c:val>
          <c:extLst>
            <c:ext xmlns:c16="http://schemas.microsoft.com/office/drawing/2014/chart" uri="{C3380CC4-5D6E-409C-BE32-E72D297353CC}">
              <c16:uniqueId val="{00000008-0EC2-43E1-AA37-308E788A55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6</c:v>
                </c:pt>
                <c:pt idx="6">
                  <c:v>5</c:v>
                </c:pt>
                <c:pt idx="9">
                  <c:v>4</c:v>
                </c:pt>
                <c:pt idx="12">
                  <c:v>3</c:v>
                </c:pt>
              </c:numCache>
            </c:numRef>
          </c:val>
          <c:extLst>
            <c:ext xmlns:c16="http://schemas.microsoft.com/office/drawing/2014/chart" uri="{C3380CC4-5D6E-409C-BE32-E72D297353CC}">
              <c16:uniqueId val="{00000009-0EC2-43E1-AA37-308E788A55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70802</c:v>
                </c:pt>
                <c:pt idx="3">
                  <c:v>68565</c:v>
                </c:pt>
                <c:pt idx="6">
                  <c:v>67158</c:v>
                </c:pt>
                <c:pt idx="9">
                  <c:v>63744</c:v>
                </c:pt>
                <c:pt idx="12">
                  <c:v>61549</c:v>
                </c:pt>
              </c:numCache>
            </c:numRef>
          </c:val>
          <c:extLst>
            <c:ext xmlns:c16="http://schemas.microsoft.com/office/drawing/2014/chart" uri="{C3380CC4-5D6E-409C-BE32-E72D297353CC}">
              <c16:uniqueId val="{0000000A-0EC2-43E1-AA37-308E788A55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15048</c:v>
                </c:pt>
                <c:pt idx="2">
                  <c:v>#N/A</c:v>
                </c:pt>
                <c:pt idx="3">
                  <c:v>#N/A</c:v>
                </c:pt>
                <c:pt idx="4">
                  <c:v>12284</c:v>
                </c:pt>
                <c:pt idx="5">
                  <c:v>#N/A</c:v>
                </c:pt>
                <c:pt idx="6">
                  <c:v>#N/A</c:v>
                </c:pt>
                <c:pt idx="7">
                  <c:v>5241</c:v>
                </c:pt>
                <c:pt idx="8">
                  <c:v>#N/A</c:v>
                </c:pt>
                <c:pt idx="9">
                  <c:v>#N/A</c:v>
                </c:pt>
                <c:pt idx="10">
                  <c:v>2466</c:v>
                </c:pt>
                <c:pt idx="11">
                  <c:v>#N/A</c:v>
                </c:pt>
                <c:pt idx="12">
                  <c:v>#N/A</c:v>
                </c:pt>
                <c:pt idx="13">
                  <c:v>537</c:v>
                </c:pt>
                <c:pt idx="14">
                  <c:v>#N/A</c:v>
                </c:pt>
              </c:numCache>
            </c:numRef>
          </c:val>
          <c:smooth val="0"/>
          <c:extLst>
            <c:ext xmlns:c16="http://schemas.microsoft.com/office/drawing/2014/chart" uri="{C3380CC4-5D6E-409C-BE32-E72D297353CC}">
              <c16:uniqueId val="{0000000B-0EC2-43E1-AA37-308E788A55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6937</c:v>
                </c:pt>
                <c:pt idx="1">
                  <c:v>7988</c:v>
                </c:pt>
                <c:pt idx="2">
                  <c:v>7685</c:v>
                </c:pt>
              </c:numCache>
            </c:numRef>
          </c:val>
          <c:extLst>
            <c:ext xmlns:c16="http://schemas.microsoft.com/office/drawing/2014/chart" uri="{C3380CC4-5D6E-409C-BE32-E72D297353CC}">
              <c16:uniqueId val="{00000000-6B12-4A11-85DD-768962BE9F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1251</c:v>
                </c:pt>
                <c:pt idx="1">
                  <c:v>1251</c:v>
                </c:pt>
                <c:pt idx="2">
                  <c:v>1488</c:v>
                </c:pt>
              </c:numCache>
            </c:numRef>
          </c:val>
          <c:extLst>
            <c:ext xmlns:c16="http://schemas.microsoft.com/office/drawing/2014/chart" uri="{C3380CC4-5D6E-409C-BE32-E72D297353CC}">
              <c16:uniqueId val="{00000001-6B12-4A11-85DD-768962BE9F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4490</c:v>
                </c:pt>
                <c:pt idx="1">
                  <c:v>4868</c:v>
                </c:pt>
                <c:pt idx="2">
                  <c:v>5299</c:v>
                </c:pt>
              </c:numCache>
            </c:numRef>
          </c:val>
          <c:extLst>
            <c:ext xmlns:c16="http://schemas.microsoft.com/office/drawing/2014/chart" uri="{C3380CC4-5D6E-409C-BE32-E72D297353CC}">
              <c16:uniqueId val="{00000002-6B12-4A11-85DD-768962BE9F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212,237
197,054
139.44
88,364,942
84,665,026
3,288,865
45,663,044
61,549,236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分子である</a:t>
          </a:r>
          <a:r>
            <a:rPr kumimoji="1" lang="ja-JP" altLang="en-US" sz="1300">
              <a:latin typeface="ＭＳ Ｐゴシック" panose="020B0600070205080204" pitchFamily="50" charset="-128"/>
              <a:ea typeface="ＭＳ Ｐゴシック" panose="020B0600070205080204" pitchFamily="50" charset="-128"/>
            </a:rPr>
            <a:t>基準財政収入額については、地方消費税交付金や固定資産税（家屋）の増等により増額となりました。一方で、分母である基準財政需要額についても、臨時財政対策債振替額の減及び臨時財政対策債償還基金費の創設、社会福祉費、高齢者保健福祉費（</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歳以上）、高齢者保健福祉費（</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歳以上）の増等により増額となりました。分子よりも分母の増額が大きかったことにより、令和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年度単年度の財政力指数が下降し、令和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年度より比率が低かったため、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箇年平均としては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ポイント下降しました。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539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93997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160037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物価高騰の影響等により物件費、扶助費、補助費等が増加しております。一方で、分母である経常一般財源収入額は、臨時財政対策債が減少したものの、普通交付税の増加等により全体で増加しております。分子の増加が分母の増加を上回ったため、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悪化）しました。今後も市税収入の増加につながるような企業誘致や区画整理等の住環境整備を推進するとともに、徴収対策の強化等により歳入を確保し、市債の計画的な発行などにより義務的経費の伸びを抑え、財政の弾力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086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8046"/>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65</xdr:row>
      <xdr:rowOff>93133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8046"/>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93133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006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a:t>
          </a:r>
          <a:r>
            <a:rPr kumimoji="1" lang="en-US" altLang="ja-JP" sz="1300">
              <a:latin typeface="ＭＳ Ｐゴシック" panose="020B0600070205080204" pitchFamily="50" charset="-128"/>
              <a:ea typeface="ＭＳ Ｐゴシック" panose="020B0600070205080204" pitchFamily="50" charset="-128"/>
            </a:rPr>
            <a:t>124,714</a:t>
          </a:r>
          <a:r>
            <a:rPr kumimoji="1" lang="ja-JP" altLang="en-US" sz="1300">
              <a:latin typeface="ＭＳ Ｐゴシック" panose="020B0600070205080204" pitchFamily="50" charset="-128"/>
              <a:ea typeface="ＭＳ Ｐゴシック" panose="020B0600070205080204" pitchFamily="50" charset="-128"/>
            </a:rPr>
            <a:t>円となり、昨年度と比べて</a:t>
          </a:r>
          <a:r>
            <a:rPr kumimoji="1" lang="en-US" altLang="ja-JP" sz="1300">
              <a:latin typeface="ＭＳ Ｐゴシック" panose="020B0600070205080204" pitchFamily="50" charset="-128"/>
              <a:ea typeface="ＭＳ Ｐゴシック" panose="020B0600070205080204" pitchFamily="50" charset="-128"/>
            </a:rPr>
            <a:t>3,847</a:t>
          </a:r>
          <a:r>
            <a:rPr kumimoji="1" lang="ja-JP" altLang="en-US" sz="1300">
              <a:latin typeface="ＭＳ Ｐゴシック" panose="020B0600070205080204" pitchFamily="50" charset="-128"/>
              <a:ea typeface="ＭＳ Ｐゴシック" panose="020B0600070205080204" pitchFamily="50" charset="-128"/>
            </a:rPr>
            <a:t>円増加し、類似団体内平均値を下回っています。昨年度より増加した要因は、学校給食賄材料費の高騰や小学校教科書採択替えに伴う教師用指導書購入によるものです。今後も職員の定数管理適正化により、人件費の抑制を図るとともに、会計年度任用職員の適正配置による抑制に努めることとし、委託内容等の見直しや適正価格での契約など物件費の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43973</xdr:rowOff>
    </xdr:from>
    <xdr:to>
      <xdr:col>23</xdr:col>
      <xdr:colOff>133350</xdr:colOff>
      <xdr:row>82</xdr:row>
      <xdr:rowOff>110277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2873"/>
          <a:ext cx="838200" cy="6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43973</xdr:rowOff>
    </xdr:from>
    <xdr:to>
      <xdr:col>19</xdr:col>
      <xdr:colOff>133350</xdr:colOff>
      <xdr:row>82</xdr:row>
      <xdr:rowOff>49763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02873"/>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107561</xdr:rowOff>
    </xdr:from>
    <xdr:to>
      <xdr:col>15</xdr:col>
      <xdr:colOff>82550</xdr:colOff>
      <xdr:row>82</xdr:row>
      <xdr:rowOff>49763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5011"/>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100323</xdr:rowOff>
    </xdr:from>
    <xdr:to>
      <xdr:col>11</xdr:col>
      <xdr:colOff>31750</xdr:colOff>
      <xdr:row>81</xdr:row>
      <xdr:rowOff>107561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777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59477</xdr:rowOff>
    </xdr:from>
    <xdr:to>
      <xdr:col>23</xdr:col>
      <xdr:colOff>184150</xdr:colOff>
      <xdr:row>82</xdr:row>
      <xdr:rowOff>161077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76004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164623</xdr:rowOff>
    </xdr:from>
    <xdr:to>
      <xdr:col>19</xdr:col>
      <xdr:colOff>184150</xdr:colOff>
      <xdr:row>82</xdr:row>
      <xdr:rowOff>94773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104950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170413</xdr:rowOff>
    </xdr:from>
    <xdr:to>
      <xdr:col>15</xdr:col>
      <xdr:colOff>133350</xdr:colOff>
      <xdr:row>82</xdr:row>
      <xdr:rowOff>100563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110740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56761</xdr:rowOff>
    </xdr:from>
    <xdr:to>
      <xdr:col>11</xdr:col>
      <xdr:colOff>82550</xdr:colOff>
      <xdr:row>81</xdr:row>
      <xdr:rowOff>158361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49523</xdr:rowOff>
    </xdr:from>
    <xdr:to>
      <xdr:col>7</xdr:col>
      <xdr:colOff>31750</xdr:colOff>
      <xdr:row>81</xdr:row>
      <xdr:rowOff>151123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135900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ポイント低下し、類似団体内平均値よりも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状況となりました。主な要因は、定年退職者及び定年前早期退職者と、新規採用職員との給与額の差額によるものです。今後も、職員の定員の適正化や勤務実績を的確に反映した給与の適正化など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34289</xdr:rowOff>
    </xdr:from>
    <xdr:to>
      <xdr:col>81</xdr:col>
      <xdr:colOff>44450</xdr:colOff>
      <xdr:row>84</xdr:row>
      <xdr:rowOff>106680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360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84</xdr:row>
      <xdr:rowOff>154939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5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154939</xdr:rowOff>
    </xdr:from>
    <xdr:to>
      <xdr:col>81</xdr:col>
      <xdr:colOff>95250</xdr:colOff>
      <xdr:row>84</xdr:row>
      <xdr:rowOff>85089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人減少し、類似団体平均値より</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多い状況となりました。主な要因は、定年退職年齢の引上げによる退職者の減少を見据えた新規採用職員採用の抑制や再任用職員による正規職員の代替、教育部門における事務配分の見直し等を実施し、職員数の削減が図られたことによるものです。今後も、ＤＸの活用による業務の効率化を図りながら、法改正等社会情勢の変化や多様化していく市民ニーズに柔軟に対応できる行政組織の構築を行うとともに、適正な職員配置による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100754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025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62</xdr:row>
      <xdr:rowOff>124883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3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112819</xdr:rowOff>
    </xdr:from>
    <xdr:to>
      <xdr:col>72</xdr:col>
      <xdr:colOff>203200</xdr:colOff>
      <xdr:row>62</xdr:row>
      <xdr:rowOff>124883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4271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112819</xdr:rowOff>
    </xdr:from>
    <xdr:to>
      <xdr:col>68</xdr:col>
      <xdr:colOff>152400</xdr:colOff>
      <xdr:row>62</xdr:row>
      <xdr:rowOff>116840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427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49954</xdr:rowOff>
    </xdr:from>
    <xdr:to>
      <xdr:col>77</xdr:col>
      <xdr:colOff>95250</xdr:colOff>
      <xdr:row>62</xdr:row>
      <xdr:rowOff>151554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136331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62019</xdr:rowOff>
    </xdr:from>
    <xdr:to>
      <xdr:col>68</xdr:col>
      <xdr:colOff>203200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148396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算定において分子となる元利償還金の額が減少したことにより、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しました。元利償還金の額が減少した要因は、令和５年度償還開始額が令和４年度償還終了額を下回ったことによるものです。今後も、地方債の計画的な発行など、引き続き健全な財政運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70455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70455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24493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37089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算定において分子となる将来負担額が減少したことにより、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将来負担額が減少した要因については、元金償還額に対し市債発行額が下回ったことにより、令和５年度地方債現在高が令和４年度に比べ減少したことによります。</a:t>
          </a:r>
        </a:p>
        <a:p>
          <a:r>
            <a:rPr kumimoji="1" lang="ja-JP" altLang="en-US" sz="1300">
              <a:latin typeface="ＭＳ Ｐゴシック" panose="020B0600070205080204" pitchFamily="50" charset="-128"/>
              <a:ea typeface="ＭＳ Ｐゴシック" panose="020B0600070205080204" pitchFamily="50" charset="-128"/>
            </a:rPr>
            <a:t>　今後も、地方債の計画的な発行など、引き続き健全な財政運営に努めてまいります。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167958</xdr:rowOff>
    </xdr:from>
    <xdr:to>
      <xdr:col>81</xdr:col>
      <xdr:colOff>44450</xdr:colOff>
      <xdr:row>14</xdr:row>
      <xdr:rowOff>99060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9680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15</xdr:row>
      <xdr:rowOff>66358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9936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53675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2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66358</xdr:rowOff>
    </xdr:from>
    <xdr:to>
      <xdr:col>72</xdr:col>
      <xdr:colOff>203200</xdr:colOff>
      <xdr:row>17</xdr:row>
      <xdr:rowOff>119592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38108"/>
          <a:ext cx="8890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119592</xdr:rowOff>
    </xdr:from>
    <xdr:to>
      <xdr:col>68</xdr:col>
      <xdr:colOff>152400</xdr:colOff>
      <xdr:row>18</xdr:row>
      <xdr:rowOff>127106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34242"/>
          <a:ext cx="8890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117158</xdr:rowOff>
    </xdr:from>
    <xdr:to>
      <xdr:col>81</xdr:col>
      <xdr:colOff>95250</xdr:colOff>
      <xdr:row>14</xdr:row>
      <xdr:rowOff>47308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38435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6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15558</xdr:rowOff>
    </xdr:from>
    <xdr:to>
      <xdr:col>73</xdr:col>
      <xdr:colOff>44450</xdr:colOff>
      <xdr:row>15</xdr:row>
      <xdr:rowOff>117158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101935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68792</xdr:rowOff>
    </xdr:from>
    <xdr:to>
      <xdr:col>68</xdr:col>
      <xdr:colOff>203200</xdr:colOff>
      <xdr:row>17</xdr:row>
      <xdr:rowOff>170392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155169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76306</xdr:rowOff>
    </xdr:from>
    <xdr:to>
      <xdr:col>64</xdr:col>
      <xdr:colOff>152400</xdr:colOff>
      <xdr:row>19</xdr:row>
      <xdr:rowOff>6456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4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212,237
197,054
139.44
88,364,942
84,665,026
3,288,865
45,663,044
61,549,236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ましたが、類似団体内平均値を下回っています。主な要因は、人勧により給料（一般職）が増加した一方で、分母となる経常一般財源収入額も増加したことによるものです。今後も職員の定員の適正化や勤務実績を的確に反映した給与の適正化など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55563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849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36</xdr:row>
      <xdr:rowOff>55563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277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37</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2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41275</xdr:rowOff>
    </xdr:from>
    <xdr:to>
      <xdr:col>11</xdr:col>
      <xdr:colOff>9525</xdr:colOff>
      <xdr:row>37</xdr:row>
      <xdr:rowOff>69850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38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4763</xdr:rowOff>
    </xdr:from>
    <xdr:to>
      <xdr:col>20</xdr:col>
      <xdr:colOff>38100</xdr:colOff>
      <xdr:row>36</xdr:row>
      <xdr:rowOff>106363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116540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94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161925</xdr:rowOff>
    </xdr:from>
    <xdr:to>
      <xdr:col>6</xdr:col>
      <xdr:colOff>171450</xdr:colOff>
      <xdr:row>37</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76852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主な要因は、分母となる経常一般財源収入額が増加した一方で、物価高騰の影響により学校給食賄材料費や各種委託料が増加したことによるものです。今後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919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17</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64160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110671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64160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69850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853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主な要因は、分母となる経常一般財源収入額が増加した一方で、物価高騰により民間保育施設保育運営委託料や生活保護扶助費が増加したこと、助成対象を高校生世代まで拡充したことにより福祉医療費助成金が増加したことによるものです。今後も給付内容や対象者の適正化に努めます。</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1200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4535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135165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平均値を下回っています。主な要因は、分母となる経常一般財源収入額が増加した一方で、療養給付費負担金が増加したことによるものです。今後も施設の老朽化により維持補修費の増加が見込まれるため、計画的な執行に努めます。また、各特別会計への繰出金等の金額が適正になるように努めます。</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0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158750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152400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60</xdr:row>
      <xdr:rowOff>76200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内平均値を下回っています。主な要因は、分母となる経常一般財源収入額が増加した一方で、事業開始による電子地域通貨登録事業者交付金の皆増のほか、公共下水道事業会計繰出金の増加によるものです。今後も公営企業会計に対しては健全な経営を求め、市単独補助金についてはその内容や効果について検証を行うよう努め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163576</xdr:rowOff>
    </xdr:from>
    <xdr:to>
      <xdr:col>82</xdr:col>
      <xdr:colOff>107950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992876"/>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78503</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163576</xdr:rowOff>
    </xdr:from>
    <xdr:to>
      <xdr:col>82</xdr:col>
      <xdr:colOff>196850</xdr:colOff>
      <xdr:row>34</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043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91711</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092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12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35</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59242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154432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5924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92202</xdr:rowOff>
    </xdr:from>
    <xdr:to>
      <xdr:col>74</xdr:col>
      <xdr:colOff>31750</xdr:colOff>
      <xdr:row>36</xdr:row>
      <xdr:rowOff>22352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7129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154432</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5892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降し、類似団体内平均値を上回っています。主な要因は、高利で借入れた市債の償還終了や利率見直しにより公債費が減少したことに加えて、分母となる経常一般財源収入額が増加したことによるものです。今後も市債の計画的な発行に努め、将来世代への負担を軽減するよう公債費の抑制に努めます。</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72571</xdr:rowOff>
    </xdr:from>
    <xdr:to>
      <xdr:col>24</xdr:col>
      <xdr:colOff>25400</xdr:colOff>
      <xdr:row>79</xdr:row>
      <xdr:rowOff>53521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987800" y="134456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79</xdr:row>
      <xdr:rowOff>53521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098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79</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3521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79</xdr:row>
      <xdr:rowOff>107950</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304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21771</xdr:rowOff>
    </xdr:from>
    <xdr:to>
      <xdr:col>24</xdr:col>
      <xdr:colOff>76200</xdr:colOff>
      <xdr:row>78</xdr:row>
      <xdr:rowOff>123371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165298</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12898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内平均値を下回っています。主な要因は、分母となる経常一般財源収入額が増加した一方で、物件費や扶助費が増加したことによるものです。今後も少子高齢化等により扶助費が増加することが見込まれるため、給付内容や対象者の適正化に努めるとともに、事務事業の見直し等により経費抑制に努めます。</a:t>
          </a: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157480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73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76</xdr:row>
      <xdr:rowOff>43180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6619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76</xdr:row>
      <xdr:rowOff>127000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6619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69850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61599</xdr:rowOff>
    </xdr:from>
    <xdr:to>
      <xdr:col>29</xdr:col>
      <xdr:colOff>127000</xdr:colOff>
      <xdr:row>18</xdr:row>
      <xdr:rowOff>111107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5324"/>
          <a:ext cx="647700" cy="4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111107</xdr:rowOff>
    </xdr:from>
    <xdr:to>
      <xdr:col>26</xdr:col>
      <xdr:colOff>50800</xdr:colOff>
      <xdr:row>18</xdr:row>
      <xdr:rowOff>133542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4832"/>
          <a:ext cx="698500" cy="2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102387</xdr:rowOff>
    </xdr:from>
    <xdr:to>
      <xdr:col>22</xdr:col>
      <xdr:colOff>114300</xdr:colOff>
      <xdr:row>18</xdr:row>
      <xdr:rowOff>133542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36112"/>
          <a:ext cx="6985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102387</xdr:rowOff>
    </xdr:from>
    <xdr:to>
      <xdr:col>18</xdr:col>
      <xdr:colOff>177800</xdr:colOff>
      <xdr:row>18</xdr:row>
      <xdr:rowOff>103269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6112"/>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10799</xdr:rowOff>
    </xdr:from>
    <xdr:to>
      <xdr:col>29</xdr:col>
      <xdr:colOff>177800</xdr:colOff>
      <xdr:row>18</xdr:row>
      <xdr:rowOff>112399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154326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60307</xdr:rowOff>
    </xdr:from>
    <xdr:to>
      <xdr:col>26</xdr:col>
      <xdr:colOff>101600</xdr:colOff>
      <xdr:row>18</xdr:row>
      <xdr:rowOff>161907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146684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82742</xdr:rowOff>
    </xdr:from>
    <xdr:to>
      <xdr:col>22</xdr:col>
      <xdr:colOff>165100</xdr:colOff>
      <xdr:row>19</xdr:row>
      <xdr:rowOff>12892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6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169119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51587</xdr:rowOff>
    </xdr:from>
    <xdr:to>
      <xdr:col>19</xdr:col>
      <xdr:colOff>38100</xdr:colOff>
      <xdr:row>18</xdr:row>
      <xdr:rowOff>153188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53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52469</xdr:rowOff>
    </xdr:from>
    <xdr:to>
      <xdr:col>15</xdr:col>
      <xdr:colOff>101600</xdr:colOff>
      <xdr:row>18</xdr:row>
      <xdr:rowOff>154069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6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138846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52660</xdr:rowOff>
    </xdr:from>
    <xdr:to>
      <xdr:col>29</xdr:col>
      <xdr:colOff>127000</xdr:colOff>
      <xdr:row>36</xdr:row>
      <xdr:rowOff>87315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05910"/>
          <a:ext cx="647700" cy="3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72092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25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52660</xdr:rowOff>
    </xdr:from>
    <xdr:to>
      <xdr:col>26</xdr:col>
      <xdr:colOff>50800</xdr:colOff>
      <xdr:row>36</xdr:row>
      <xdr:rowOff>88047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5910"/>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83475</xdr:rowOff>
    </xdr:from>
    <xdr:to>
      <xdr:col>22</xdr:col>
      <xdr:colOff>114300</xdr:colOff>
      <xdr:row>36</xdr:row>
      <xdr:rowOff>88047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6725"/>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83475</xdr:rowOff>
    </xdr:from>
    <xdr:to>
      <xdr:col>18</xdr:col>
      <xdr:colOff>177800</xdr:colOff>
      <xdr:row>36</xdr:row>
      <xdr:rowOff>138750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6725"/>
          <a:ext cx="698500" cy="55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36515</xdr:rowOff>
    </xdr:from>
    <xdr:to>
      <xdr:col>29</xdr:col>
      <xdr:colOff>177800</xdr:colOff>
      <xdr:row>36</xdr:row>
      <xdr:rowOff>138115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224492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1860</xdr:rowOff>
    </xdr:from>
    <xdr:to>
      <xdr:col>26</xdr:col>
      <xdr:colOff>101600</xdr:colOff>
      <xdr:row>36</xdr:row>
      <xdr:rowOff>103460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113637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37247</xdr:rowOff>
    </xdr:from>
    <xdr:to>
      <xdr:col>22</xdr:col>
      <xdr:colOff>165100</xdr:colOff>
      <xdr:row>36</xdr:row>
      <xdr:rowOff>138847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149024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32675</xdr:rowOff>
    </xdr:from>
    <xdr:to>
      <xdr:col>19</xdr:col>
      <xdr:colOff>38100</xdr:colOff>
      <xdr:row>36</xdr:row>
      <xdr:rowOff>134275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144452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87950</xdr:rowOff>
    </xdr:from>
    <xdr:to>
      <xdr:col>15</xdr:col>
      <xdr:colOff>101600</xdr:colOff>
      <xdr:row>37</xdr:row>
      <xdr:rowOff>18100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199727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212,237
197,054
139.44
88,364,942
84,665,026
3,288,865
45,663,044
61,549,236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159322</xdr:rowOff>
    </xdr:from>
    <xdr:to>
      <xdr:col>24</xdr:col>
      <xdr:colOff>63500</xdr:colOff>
      <xdr:row>36</xdr:row>
      <xdr:rowOff>171323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1522"/>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157302</xdr:rowOff>
    </xdr:from>
    <xdr:to>
      <xdr:col>19</xdr:col>
      <xdr:colOff>177800</xdr:colOff>
      <xdr:row>36</xdr:row>
      <xdr:rowOff>159322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950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157302</xdr:rowOff>
    </xdr:from>
    <xdr:to>
      <xdr:col>15</xdr:col>
      <xdr:colOff>50800</xdr:colOff>
      <xdr:row>37</xdr:row>
      <xdr:rowOff>5283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950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5283</xdr:rowOff>
    </xdr:from>
    <xdr:to>
      <xdr:col>10</xdr:col>
      <xdr:colOff>114300</xdr:colOff>
      <xdr:row>37</xdr:row>
      <xdr:rowOff>37097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8933"/>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152468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120523</xdr:rowOff>
    </xdr:from>
    <xdr:to>
      <xdr:col>24</xdr:col>
      <xdr:colOff>114300</xdr:colOff>
      <xdr:row>37</xdr:row>
      <xdr:rowOff>50673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98950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108522</xdr:rowOff>
    </xdr:from>
    <xdr:to>
      <xdr:col>20</xdr:col>
      <xdr:colOff>38100</xdr:colOff>
      <xdr:row>37</xdr:row>
      <xdr:rowOff>38672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29799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106502</xdr:rowOff>
    </xdr:from>
    <xdr:to>
      <xdr:col>15</xdr:col>
      <xdr:colOff>101600</xdr:colOff>
      <xdr:row>37</xdr:row>
      <xdr:rowOff>36652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125933</xdr:rowOff>
    </xdr:from>
    <xdr:to>
      <xdr:col>10</xdr:col>
      <xdr:colOff>165100</xdr:colOff>
      <xdr:row>37</xdr:row>
      <xdr:rowOff>56083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47210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157747</xdr:rowOff>
    </xdr:from>
    <xdr:to>
      <xdr:col>6</xdr:col>
      <xdr:colOff>38100</xdr:colOff>
      <xdr:row>37</xdr:row>
      <xdr:rowOff>87897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104424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158720</xdr:rowOff>
    </xdr:from>
    <xdr:to>
      <xdr:col>24</xdr:col>
      <xdr:colOff>63500</xdr:colOff>
      <xdr:row>56</xdr:row>
      <xdr:rowOff>79944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88470"/>
          <a:ext cx="8382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20096</xdr:rowOff>
    </xdr:from>
    <xdr:to>
      <xdr:col>19</xdr:col>
      <xdr:colOff>177800</xdr:colOff>
      <xdr:row>56</xdr:row>
      <xdr:rowOff>79944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21296"/>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154769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20096</xdr:rowOff>
    </xdr:from>
    <xdr:to>
      <xdr:col>15</xdr:col>
      <xdr:colOff>50800</xdr:colOff>
      <xdr:row>58</xdr:row>
      <xdr:rowOff>17262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21296"/>
          <a:ext cx="889000" cy="3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106187</xdr:rowOff>
    </xdr:from>
    <xdr:to>
      <xdr:col>10</xdr:col>
      <xdr:colOff>114300</xdr:colOff>
      <xdr:row>58</xdr:row>
      <xdr:rowOff>17262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78837"/>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107920</xdr:rowOff>
    </xdr:from>
    <xdr:to>
      <xdr:col>24</xdr:col>
      <xdr:colOff>114300</xdr:colOff>
      <xdr:row>56</xdr:row>
      <xdr:rowOff>38070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130797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29144</xdr:rowOff>
    </xdr:from>
    <xdr:to>
      <xdr:col>20</xdr:col>
      <xdr:colOff>38100</xdr:colOff>
      <xdr:row>56</xdr:row>
      <xdr:rowOff>130744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121871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2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140746</xdr:rowOff>
    </xdr:from>
    <xdr:to>
      <xdr:col>15</xdr:col>
      <xdr:colOff>101600</xdr:colOff>
      <xdr:row>56</xdr:row>
      <xdr:rowOff>70896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87423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137912</xdr:rowOff>
    </xdr:from>
    <xdr:to>
      <xdr:col>10</xdr:col>
      <xdr:colOff>165100</xdr:colOff>
      <xdr:row>58</xdr:row>
      <xdr:rowOff>68062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84589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55387</xdr:rowOff>
    </xdr:from>
    <xdr:to>
      <xdr:col>6</xdr:col>
      <xdr:colOff>38100</xdr:colOff>
      <xdr:row>57</xdr:row>
      <xdr:rowOff>156987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146055</xdr:rowOff>
    </xdr:from>
    <xdr:to>
      <xdr:col>24</xdr:col>
      <xdr:colOff>63500</xdr:colOff>
      <xdr:row>77</xdr:row>
      <xdr:rowOff>158583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7705"/>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158583</xdr:rowOff>
    </xdr:from>
    <xdr:to>
      <xdr:col>19</xdr:col>
      <xdr:colOff>177800</xdr:colOff>
      <xdr:row>78</xdr:row>
      <xdr:rowOff>4780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0233"/>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165441</xdr:rowOff>
    </xdr:from>
    <xdr:to>
      <xdr:col>15</xdr:col>
      <xdr:colOff>50800</xdr:colOff>
      <xdr:row>78</xdr:row>
      <xdr:rowOff>4780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7091"/>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165441</xdr:rowOff>
    </xdr:from>
    <xdr:to>
      <xdr:col>10</xdr:col>
      <xdr:colOff>114300</xdr:colOff>
      <xdr:row>78</xdr:row>
      <xdr:rowOff>20051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70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95255</xdr:rowOff>
    </xdr:from>
    <xdr:to>
      <xdr:col>24</xdr:col>
      <xdr:colOff>114300</xdr:colOff>
      <xdr:row>78</xdr:row>
      <xdr:rowOff>25405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73682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107783</xdr:rowOff>
    </xdr:from>
    <xdr:to>
      <xdr:col>20</xdr:col>
      <xdr:colOff>38100</xdr:colOff>
      <xdr:row>78</xdr:row>
      <xdr:rowOff>37933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125430</xdr:rowOff>
    </xdr:from>
    <xdr:to>
      <xdr:col>15</xdr:col>
      <xdr:colOff>101600</xdr:colOff>
      <xdr:row>78</xdr:row>
      <xdr:rowOff>55580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46707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114641</xdr:rowOff>
    </xdr:from>
    <xdr:to>
      <xdr:col>10</xdr:col>
      <xdr:colOff>165100</xdr:colOff>
      <xdr:row>78</xdr:row>
      <xdr:rowOff>44791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140701</xdr:rowOff>
    </xdr:from>
    <xdr:to>
      <xdr:col>6</xdr:col>
      <xdr:colOff>38100</xdr:colOff>
      <xdr:row>78</xdr:row>
      <xdr:rowOff>70851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61978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143570</xdr:rowOff>
    </xdr:from>
    <xdr:to>
      <xdr:col>24</xdr:col>
      <xdr:colOff>63500</xdr:colOff>
      <xdr:row>96</xdr:row>
      <xdr:rowOff>87154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31320"/>
          <a:ext cx="838200" cy="1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43199</xdr:rowOff>
    </xdr:from>
    <xdr:to>
      <xdr:col>19</xdr:col>
      <xdr:colOff>177800</xdr:colOff>
      <xdr:row>96</xdr:row>
      <xdr:rowOff>87154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30949"/>
          <a:ext cx="889000" cy="2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43199</xdr:rowOff>
    </xdr:from>
    <xdr:to>
      <xdr:col>15</xdr:col>
      <xdr:colOff>50800</xdr:colOff>
      <xdr:row>97</xdr:row>
      <xdr:rowOff>119421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30949"/>
          <a:ext cx="889000" cy="4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119421</xdr:rowOff>
    </xdr:from>
    <xdr:to>
      <xdr:col>10</xdr:col>
      <xdr:colOff>114300</xdr:colOff>
      <xdr:row>98</xdr:row>
      <xdr:rowOff>3961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0071"/>
          <a:ext cx="889000" cy="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92770</xdr:rowOff>
    </xdr:from>
    <xdr:to>
      <xdr:col>24</xdr:col>
      <xdr:colOff>114300</xdr:colOff>
      <xdr:row>96</xdr:row>
      <xdr:rowOff>22920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115647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3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36354</xdr:rowOff>
    </xdr:from>
    <xdr:to>
      <xdr:col>20</xdr:col>
      <xdr:colOff>38100</xdr:colOff>
      <xdr:row>96</xdr:row>
      <xdr:rowOff>137954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154481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163849</xdr:rowOff>
    </xdr:from>
    <xdr:to>
      <xdr:col>15</xdr:col>
      <xdr:colOff>101600</xdr:colOff>
      <xdr:row>95</xdr:row>
      <xdr:rowOff>93999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110526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05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68621</xdr:rowOff>
    </xdr:from>
    <xdr:to>
      <xdr:col>10</xdr:col>
      <xdr:colOff>165100</xdr:colOff>
      <xdr:row>97</xdr:row>
      <xdr:rowOff>170221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124611</xdr:rowOff>
    </xdr:from>
    <xdr:to>
      <xdr:col>6</xdr:col>
      <xdr:colOff>38100</xdr:colOff>
      <xdr:row>98</xdr:row>
      <xdr:rowOff>54761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71288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80340</xdr:rowOff>
    </xdr:from>
    <xdr:to>
      <xdr:col>54</xdr:col>
      <xdr:colOff>189865</xdr:colOff>
      <xdr:row>37</xdr:row>
      <xdr:rowOff>128803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09640"/>
          <a:ext cx="1270" cy="56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132631</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128803</xdr:rowOff>
    </xdr:from>
    <xdr:to>
      <xdr:col>55</xdr:col>
      <xdr:colOff>88900</xdr:colOff>
      <xdr:row>37</xdr:row>
      <xdr:rowOff>128803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27017</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80340</xdr:rowOff>
    </xdr:from>
    <xdr:to>
      <xdr:col>55</xdr:col>
      <xdr:colOff>88900</xdr:colOff>
      <xdr:row>34</xdr:row>
      <xdr:rowOff>80340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0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49316</xdr:rowOff>
    </xdr:from>
    <xdr:to>
      <xdr:col>55</xdr:col>
      <xdr:colOff>0</xdr:colOff>
      <xdr:row>37</xdr:row>
      <xdr:rowOff>92097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92966"/>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145414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6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122537</xdr:rowOff>
    </xdr:from>
    <xdr:to>
      <xdr:col>55</xdr:col>
      <xdr:colOff>50800</xdr:colOff>
      <xdr:row>37</xdr:row>
      <xdr:rowOff>52687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49316</xdr:rowOff>
    </xdr:from>
    <xdr:to>
      <xdr:col>50</xdr:col>
      <xdr:colOff>114300</xdr:colOff>
      <xdr:row>37</xdr:row>
      <xdr:rowOff>168014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2966"/>
          <a:ext cx="889000" cy="1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95519</xdr:rowOff>
    </xdr:from>
    <xdr:to>
      <xdr:col>50</xdr:col>
      <xdr:colOff>165100</xdr:colOff>
      <xdr:row>37</xdr:row>
      <xdr:rowOff>25669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42196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17464</xdr:rowOff>
    </xdr:from>
    <xdr:to>
      <xdr:col>45</xdr:col>
      <xdr:colOff>177800</xdr:colOff>
      <xdr:row>37</xdr:row>
      <xdr:rowOff>168014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32414"/>
          <a:ext cx="889000" cy="11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152679</xdr:rowOff>
    </xdr:from>
    <xdr:to>
      <xdr:col>46</xdr:col>
      <xdr:colOff>38100</xdr:colOff>
      <xdr:row>37</xdr:row>
      <xdr:rowOff>82829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99356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17464</xdr:rowOff>
    </xdr:from>
    <xdr:to>
      <xdr:col>41</xdr:col>
      <xdr:colOff>50800</xdr:colOff>
      <xdr:row>38</xdr:row>
      <xdr:rowOff>98008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32414"/>
          <a:ext cx="889000" cy="12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62262</xdr:rowOff>
    </xdr:from>
    <xdr:to>
      <xdr:col>41</xdr:col>
      <xdr:colOff>101600</xdr:colOff>
      <xdr:row>30</xdr:row>
      <xdr:rowOff>163862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8939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41297</xdr:rowOff>
    </xdr:from>
    <xdr:to>
      <xdr:col>55</xdr:col>
      <xdr:colOff>50800</xdr:colOff>
      <xdr:row>37</xdr:row>
      <xdr:rowOff>142897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127674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169966</xdr:rowOff>
    </xdr:from>
    <xdr:to>
      <xdr:col>50</xdr:col>
      <xdr:colOff>165100</xdr:colOff>
      <xdr:row>37</xdr:row>
      <xdr:rowOff>100116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91243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117214</xdr:rowOff>
    </xdr:from>
    <xdr:to>
      <xdr:col>46</xdr:col>
      <xdr:colOff>38100</xdr:colOff>
      <xdr:row>38</xdr:row>
      <xdr:rowOff>47364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38491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138114</xdr:rowOff>
    </xdr:from>
    <xdr:to>
      <xdr:col>41</xdr:col>
      <xdr:colOff>101600</xdr:colOff>
      <xdr:row>31</xdr:row>
      <xdr:rowOff>68264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59391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37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47208</xdr:rowOff>
    </xdr:from>
    <xdr:to>
      <xdr:col>36</xdr:col>
      <xdr:colOff>165100</xdr:colOff>
      <xdr:row>38</xdr:row>
      <xdr:rowOff>148808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139935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117621</xdr:rowOff>
    </xdr:from>
    <xdr:to>
      <xdr:col>55</xdr:col>
      <xdr:colOff>0</xdr:colOff>
      <xdr:row>58</xdr:row>
      <xdr:rowOff>32524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18821"/>
          <a:ext cx="838200" cy="2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32524</xdr:rowOff>
    </xdr:from>
    <xdr:to>
      <xdr:col>50</xdr:col>
      <xdr:colOff>114300</xdr:colOff>
      <xdr:row>58</xdr:row>
      <xdr:rowOff>43364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76624"/>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96456</xdr:rowOff>
    </xdr:from>
    <xdr:to>
      <xdr:col>45</xdr:col>
      <xdr:colOff>177800</xdr:colOff>
      <xdr:row>58</xdr:row>
      <xdr:rowOff>43364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9106"/>
          <a:ext cx="8890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22847</xdr:rowOff>
    </xdr:from>
    <xdr:to>
      <xdr:col>41</xdr:col>
      <xdr:colOff>50800</xdr:colOff>
      <xdr:row>57</xdr:row>
      <xdr:rowOff>96456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24047"/>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66821</xdr:rowOff>
    </xdr:from>
    <xdr:to>
      <xdr:col>55</xdr:col>
      <xdr:colOff>50800</xdr:colOff>
      <xdr:row>56</xdr:row>
      <xdr:rowOff>168421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45248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153174</xdr:rowOff>
    </xdr:from>
    <xdr:to>
      <xdr:col>50</xdr:col>
      <xdr:colOff>165100</xdr:colOff>
      <xdr:row>58</xdr:row>
      <xdr:rowOff>83324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74451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164014</xdr:rowOff>
    </xdr:from>
    <xdr:to>
      <xdr:col>46</xdr:col>
      <xdr:colOff>38100</xdr:colOff>
      <xdr:row>58</xdr:row>
      <xdr:rowOff>94164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85291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45656</xdr:rowOff>
    </xdr:from>
    <xdr:to>
      <xdr:col>41</xdr:col>
      <xdr:colOff>101600</xdr:colOff>
      <xdr:row>57</xdr:row>
      <xdr:rowOff>147256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138383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143497</xdr:rowOff>
    </xdr:from>
    <xdr:to>
      <xdr:col>36</xdr:col>
      <xdr:colOff>165100</xdr:colOff>
      <xdr:row>56</xdr:row>
      <xdr:rowOff>73647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90174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129618</xdr:rowOff>
    </xdr:from>
    <xdr:to>
      <xdr:col>55</xdr:col>
      <xdr:colOff>0</xdr:colOff>
      <xdr:row>77</xdr:row>
      <xdr:rowOff>70092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59818"/>
          <a:ext cx="838200" cy="1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38681</xdr:rowOff>
    </xdr:from>
    <xdr:to>
      <xdr:col>50</xdr:col>
      <xdr:colOff>114300</xdr:colOff>
      <xdr:row>77</xdr:row>
      <xdr:rowOff>70092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40331"/>
          <a:ext cx="889000" cy="3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38681</xdr:rowOff>
    </xdr:from>
    <xdr:to>
      <xdr:col>45</xdr:col>
      <xdr:colOff>177800</xdr:colOff>
      <xdr:row>77</xdr:row>
      <xdr:rowOff>44031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40331"/>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166790</xdr:rowOff>
    </xdr:from>
    <xdr:to>
      <xdr:col>41</xdr:col>
      <xdr:colOff>50800</xdr:colOff>
      <xdr:row>77</xdr:row>
      <xdr:rowOff>44031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96990"/>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63487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78818</xdr:rowOff>
    </xdr:from>
    <xdr:to>
      <xdr:col>55</xdr:col>
      <xdr:colOff>50800</xdr:colOff>
      <xdr:row>77</xdr:row>
      <xdr:rowOff>8968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101695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6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19292</xdr:rowOff>
    </xdr:from>
    <xdr:to>
      <xdr:col>50</xdr:col>
      <xdr:colOff>165100</xdr:colOff>
      <xdr:row>77</xdr:row>
      <xdr:rowOff>120892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159331</xdr:rowOff>
    </xdr:from>
    <xdr:to>
      <xdr:col>46</xdr:col>
      <xdr:colOff>38100</xdr:colOff>
      <xdr:row>77</xdr:row>
      <xdr:rowOff>89481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106008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164681</xdr:rowOff>
    </xdr:from>
    <xdr:to>
      <xdr:col>41</xdr:col>
      <xdr:colOff>101600</xdr:colOff>
      <xdr:row>77</xdr:row>
      <xdr:rowOff>94831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111358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115990</xdr:rowOff>
    </xdr:from>
    <xdr:to>
      <xdr:col>36</xdr:col>
      <xdr:colOff>165100</xdr:colOff>
      <xdr:row>77</xdr:row>
      <xdr:rowOff>46140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62666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136010</xdr:rowOff>
    </xdr:from>
    <xdr:to>
      <xdr:col>55</xdr:col>
      <xdr:colOff>0</xdr:colOff>
      <xdr:row>98</xdr:row>
      <xdr:rowOff>108383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66660"/>
          <a:ext cx="838200" cy="1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108383</xdr:rowOff>
    </xdr:from>
    <xdr:to>
      <xdr:col>50</xdr:col>
      <xdr:colOff>114300</xdr:colOff>
      <xdr:row>99</xdr:row>
      <xdr:rowOff>92380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10483"/>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163116</xdr:rowOff>
    </xdr:from>
    <xdr:to>
      <xdr:col>45</xdr:col>
      <xdr:colOff>177800</xdr:colOff>
      <xdr:row>99</xdr:row>
      <xdr:rowOff>92380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65216"/>
          <a:ext cx="889000" cy="10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119453</xdr:rowOff>
    </xdr:from>
    <xdr:to>
      <xdr:col>41</xdr:col>
      <xdr:colOff>50800</xdr:colOff>
      <xdr:row>98</xdr:row>
      <xdr:rowOff>163116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78653"/>
          <a:ext cx="889000" cy="3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85210</xdr:rowOff>
    </xdr:from>
    <xdr:to>
      <xdr:col>55</xdr:col>
      <xdr:colOff>50800</xdr:colOff>
      <xdr:row>98</xdr:row>
      <xdr:rowOff>15360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63637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57583</xdr:rowOff>
    </xdr:from>
    <xdr:to>
      <xdr:col>50</xdr:col>
      <xdr:colOff>165100</xdr:colOff>
      <xdr:row>98</xdr:row>
      <xdr:rowOff>159183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150310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41580</xdr:rowOff>
    </xdr:from>
    <xdr:to>
      <xdr:col>46</xdr:col>
      <xdr:colOff>38100</xdr:colOff>
      <xdr:row>99</xdr:row>
      <xdr:rowOff>143180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70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134307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1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112316</xdr:rowOff>
    </xdr:from>
    <xdr:to>
      <xdr:col>41</xdr:col>
      <xdr:colOff>101600</xdr:colOff>
      <xdr:row>99</xdr:row>
      <xdr:rowOff>42466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33593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68653</xdr:rowOff>
    </xdr:from>
    <xdr:to>
      <xdr:col>36</xdr:col>
      <xdr:colOff>165100</xdr:colOff>
      <xdr:row>96</xdr:row>
      <xdr:rowOff>170253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15330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100952</xdr:rowOff>
    </xdr:from>
    <xdr:to>
      <xdr:col>85</xdr:col>
      <xdr:colOff>127000</xdr:colOff>
      <xdr:row>76</xdr:row>
      <xdr:rowOff>154262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31152"/>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206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96265</xdr:rowOff>
    </xdr:from>
    <xdr:to>
      <xdr:col>81</xdr:col>
      <xdr:colOff>50800</xdr:colOff>
      <xdr:row>76</xdr:row>
      <xdr:rowOff>100952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2646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96265</xdr:rowOff>
    </xdr:from>
    <xdr:to>
      <xdr:col>76</xdr:col>
      <xdr:colOff>114300</xdr:colOff>
      <xdr:row>76</xdr:row>
      <xdr:rowOff>118463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26465"/>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118463</xdr:rowOff>
    </xdr:from>
    <xdr:to>
      <xdr:col>71</xdr:col>
      <xdr:colOff>177800</xdr:colOff>
      <xdr:row>76</xdr:row>
      <xdr:rowOff>165212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48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103462</xdr:rowOff>
    </xdr:from>
    <xdr:to>
      <xdr:col>85</xdr:col>
      <xdr:colOff>177800</xdr:colOff>
      <xdr:row>77</xdr:row>
      <xdr:rowOff>33612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126339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50152</xdr:rowOff>
    </xdr:from>
    <xdr:to>
      <xdr:col>81</xdr:col>
      <xdr:colOff>101600</xdr:colOff>
      <xdr:row>76</xdr:row>
      <xdr:rowOff>151752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168279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8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45465</xdr:rowOff>
    </xdr:from>
    <xdr:to>
      <xdr:col>76</xdr:col>
      <xdr:colOff>165100</xdr:colOff>
      <xdr:row>76</xdr:row>
      <xdr:rowOff>147065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67663</xdr:rowOff>
    </xdr:from>
    <xdr:to>
      <xdr:col>72</xdr:col>
      <xdr:colOff>38100</xdr:colOff>
      <xdr:row>76</xdr:row>
      <xdr:rowOff>169263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114412</xdr:rowOff>
    </xdr:from>
    <xdr:to>
      <xdr:col>67</xdr:col>
      <xdr:colOff>101600</xdr:colOff>
      <xdr:row>77</xdr:row>
      <xdr:rowOff>44562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61089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21377</xdr:rowOff>
    </xdr:from>
    <xdr:to>
      <xdr:col>85</xdr:col>
      <xdr:colOff>127000</xdr:colOff>
      <xdr:row>98</xdr:row>
      <xdr:rowOff>6609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52027"/>
          <a:ext cx="8382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128544</xdr:rowOff>
    </xdr:from>
    <xdr:to>
      <xdr:col>81</xdr:col>
      <xdr:colOff>50800</xdr:colOff>
      <xdr:row>98</xdr:row>
      <xdr:rowOff>6609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073394"/>
          <a:ext cx="889000" cy="7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128544</xdr:rowOff>
    </xdr:from>
    <xdr:to>
      <xdr:col>76</xdr:col>
      <xdr:colOff>114300</xdr:colOff>
      <xdr:row>98</xdr:row>
      <xdr:rowOff>87626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073394"/>
          <a:ext cx="889000" cy="8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87626</xdr:rowOff>
    </xdr:from>
    <xdr:to>
      <xdr:col>71</xdr:col>
      <xdr:colOff>177800</xdr:colOff>
      <xdr:row>98</xdr:row>
      <xdr:rowOff>108519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89726"/>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142027</xdr:rowOff>
    </xdr:from>
    <xdr:to>
      <xdr:col>85</xdr:col>
      <xdr:colOff>177800</xdr:colOff>
      <xdr:row>97</xdr:row>
      <xdr:rowOff>72177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120454</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7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127259</xdr:rowOff>
    </xdr:from>
    <xdr:to>
      <xdr:col>81</xdr:col>
      <xdr:colOff>101600</xdr:colOff>
      <xdr:row>98</xdr:row>
      <xdr:rowOff>57409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48536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5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77744</xdr:rowOff>
    </xdr:from>
    <xdr:to>
      <xdr:col>76</xdr:col>
      <xdr:colOff>165100</xdr:colOff>
      <xdr:row>94</xdr:row>
      <xdr:rowOff>7894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24421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7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36826</xdr:rowOff>
    </xdr:from>
    <xdr:to>
      <xdr:col>72</xdr:col>
      <xdr:colOff>38100</xdr:colOff>
      <xdr:row>98</xdr:row>
      <xdr:rowOff>138426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129553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57719</xdr:rowOff>
    </xdr:from>
    <xdr:to>
      <xdr:col>67</xdr:col>
      <xdr:colOff>101600</xdr:colOff>
      <xdr:row>98</xdr:row>
      <xdr:rowOff>159319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150446</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695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123469</xdr:rowOff>
    </xdr:from>
    <xdr:to>
      <xdr:col>116</xdr:col>
      <xdr:colOff>63500</xdr:colOff>
      <xdr:row>37</xdr:row>
      <xdr:rowOff>125527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46711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11227</xdr:rowOff>
    </xdr:from>
    <xdr:to>
      <xdr:col>111</xdr:col>
      <xdr:colOff>177800</xdr:colOff>
      <xdr:row>37</xdr:row>
      <xdr:rowOff>123469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840527"/>
          <a:ext cx="889000" cy="62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11227</xdr:rowOff>
    </xdr:from>
    <xdr:to>
      <xdr:col>107</xdr:col>
      <xdr:colOff>50800</xdr:colOff>
      <xdr:row>34</xdr:row>
      <xdr:rowOff>60147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840527"/>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60147</xdr:rowOff>
    </xdr:from>
    <xdr:to>
      <xdr:col>102</xdr:col>
      <xdr:colOff>114300</xdr:colOff>
      <xdr:row>35</xdr:row>
      <xdr:rowOff>41859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88944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74727</xdr:rowOff>
    </xdr:from>
    <xdr:to>
      <xdr:col>116</xdr:col>
      <xdr:colOff>114300</xdr:colOff>
      <xdr:row>38</xdr:row>
      <xdr:rowOff>4877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53154</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72669</xdr:rowOff>
    </xdr:from>
    <xdr:to>
      <xdr:col>112</xdr:col>
      <xdr:colOff>38100</xdr:colOff>
      <xdr:row>38</xdr:row>
      <xdr:rowOff>2819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165396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5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131877</xdr:rowOff>
    </xdr:from>
    <xdr:to>
      <xdr:col>107</xdr:col>
      <xdr:colOff>101600</xdr:colOff>
      <xdr:row>34</xdr:row>
      <xdr:rowOff>62027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78554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9347</xdr:rowOff>
    </xdr:from>
    <xdr:to>
      <xdr:col>102</xdr:col>
      <xdr:colOff>165100</xdr:colOff>
      <xdr:row>34</xdr:row>
      <xdr:rowOff>110947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127474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6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162509</xdr:rowOff>
    </xdr:from>
    <xdr:to>
      <xdr:col>98</xdr:col>
      <xdr:colOff>38100</xdr:colOff>
      <xdr:row>35</xdr:row>
      <xdr:rowOff>92659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109186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76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85446</xdr:rowOff>
    </xdr:from>
    <xdr:to>
      <xdr:col>116</xdr:col>
      <xdr:colOff>63500</xdr:colOff>
      <xdr:row>56</xdr:row>
      <xdr:rowOff>95276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686646"/>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69215</xdr:rowOff>
    </xdr:from>
    <xdr:to>
      <xdr:col>111</xdr:col>
      <xdr:colOff>177800</xdr:colOff>
      <xdr:row>56</xdr:row>
      <xdr:rowOff>85446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67041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57556</xdr:rowOff>
    </xdr:from>
    <xdr:to>
      <xdr:col>107</xdr:col>
      <xdr:colOff>50800</xdr:colOff>
      <xdr:row>56</xdr:row>
      <xdr:rowOff>69215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65875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3988</xdr:rowOff>
    </xdr:from>
    <xdr:to>
      <xdr:col>102</xdr:col>
      <xdr:colOff>114300</xdr:colOff>
      <xdr:row>56</xdr:row>
      <xdr:rowOff>57556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605188"/>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44476</xdr:rowOff>
    </xdr:from>
    <xdr:to>
      <xdr:col>116</xdr:col>
      <xdr:colOff>114300</xdr:colOff>
      <xdr:row>56</xdr:row>
      <xdr:rowOff>146076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6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67353</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49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34646</xdr:rowOff>
    </xdr:from>
    <xdr:to>
      <xdr:col>112</xdr:col>
      <xdr:colOff>38100</xdr:colOff>
      <xdr:row>56</xdr:row>
      <xdr:rowOff>136246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6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152773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41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18415</xdr:rowOff>
    </xdr:from>
    <xdr:to>
      <xdr:col>107</xdr:col>
      <xdr:colOff>101600</xdr:colOff>
      <xdr:row>56</xdr:row>
      <xdr:rowOff>120015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6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136542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39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6756</xdr:rowOff>
    </xdr:from>
    <xdr:to>
      <xdr:col>102</xdr:col>
      <xdr:colOff>165100</xdr:colOff>
      <xdr:row>56</xdr:row>
      <xdr:rowOff>108356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6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124883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3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124638</xdr:rowOff>
    </xdr:from>
    <xdr:to>
      <xdr:col>98</xdr:col>
      <xdr:colOff>38100</xdr:colOff>
      <xdr:row>56</xdr:row>
      <xdr:rowOff>54788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5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71315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3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98049</xdr:rowOff>
    </xdr:from>
    <xdr:to>
      <xdr:col>116</xdr:col>
      <xdr:colOff>63500</xdr:colOff>
      <xdr:row>75</xdr:row>
      <xdr:rowOff>122098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56799"/>
          <a:ext cx="8382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122098</xdr:rowOff>
    </xdr:from>
    <xdr:to>
      <xdr:col>111</xdr:col>
      <xdr:colOff>177800</xdr:colOff>
      <xdr:row>75</xdr:row>
      <xdr:rowOff>163612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80848"/>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163612</xdr:rowOff>
    </xdr:from>
    <xdr:to>
      <xdr:col>107</xdr:col>
      <xdr:colOff>50800</xdr:colOff>
      <xdr:row>75</xdr:row>
      <xdr:rowOff>167407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2236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32441</xdr:rowOff>
    </xdr:from>
    <xdr:to>
      <xdr:col>102</xdr:col>
      <xdr:colOff>114300</xdr:colOff>
      <xdr:row>75</xdr:row>
      <xdr:rowOff>167407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719741"/>
          <a:ext cx="889000" cy="30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47249</xdr:rowOff>
    </xdr:from>
    <xdr:to>
      <xdr:col>116</xdr:col>
      <xdr:colOff>114300</xdr:colOff>
      <xdr:row>75</xdr:row>
      <xdr:rowOff>148850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059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25676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71298</xdr:rowOff>
    </xdr:from>
    <xdr:to>
      <xdr:col>112</xdr:col>
      <xdr:colOff>38100</xdr:colOff>
      <xdr:row>76</xdr:row>
      <xdr:rowOff>1448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164025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112812</xdr:rowOff>
    </xdr:from>
    <xdr:to>
      <xdr:col>107</xdr:col>
      <xdr:colOff>101600</xdr:colOff>
      <xdr:row>76</xdr:row>
      <xdr:rowOff>42962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34089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6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116606</xdr:rowOff>
    </xdr:from>
    <xdr:to>
      <xdr:col>102</xdr:col>
      <xdr:colOff>165100</xdr:colOff>
      <xdr:row>76</xdr:row>
      <xdr:rowOff>46757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75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37884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153091</xdr:rowOff>
    </xdr:from>
    <xdr:to>
      <xdr:col>98</xdr:col>
      <xdr:colOff>38100</xdr:colOff>
      <xdr:row>74</xdr:row>
      <xdr:rowOff>83241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6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99768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398,917</a:t>
          </a:r>
          <a:r>
            <a:rPr kumimoji="1" lang="ja-JP" altLang="en-US" sz="1300">
              <a:latin typeface="ＭＳ Ｐゴシック" panose="020B0600070205080204" pitchFamily="50" charset="-128"/>
              <a:ea typeface="ＭＳ Ｐゴシック" panose="020B0600070205080204" pitchFamily="50" charset="-128"/>
            </a:rPr>
            <a:t>円となりました。主な構成項目である扶助費は、住民一人当たり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119,263</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7,045</a:t>
          </a:r>
          <a:r>
            <a:rPr kumimoji="1" lang="ja-JP" altLang="en-US" sz="1300">
              <a:latin typeface="ＭＳ Ｐゴシック" panose="020B0600070205080204" pitchFamily="50" charset="-128"/>
              <a:ea typeface="ＭＳ Ｐゴシック" panose="020B0600070205080204" pitchFamily="50" charset="-128"/>
            </a:rPr>
            <a:t>円増加しました。これは、電力・ガス・食料品等価格高騰重点支援給付金給付事業（追加分）が皆増したことによるものです。類似団体平均と比べて高い水準にありますが、少子高齢化による社会保障関係経費の増加が今後も見込まれます。今後も給付内容や対象者の適正化に努めるとともに医療費等の抑制に繋がるような施策に努めます。</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43,159</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13,533</a:t>
          </a:r>
          <a:r>
            <a:rPr kumimoji="1" lang="ja-JP" altLang="en-US" sz="1300">
              <a:latin typeface="ＭＳ Ｐゴシック" panose="020B0600070205080204" pitchFamily="50" charset="-128"/>
              <a:ea typeface="ＭＳ Ｐゴシック" panose="020B0600070205080204" pitchFamily="50" charset="-128"/>
            </a:rPr>
            <a:t>円増加しました。主な要因は、境消防署庁舎建設事業や保育所等緊急整備事業費補助金の事業費が増加したことによるものです。普通建設事業費は、工事等の事業量により変動することが見込まれますが、公共施設等総合管理計画に基づき、計画的で安定的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212,237
197,054
139.44
88,364,942
84,665,026
3,288,865
45,663,044
61,549,236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52546</xdr:rowOff>
    </xdr:from>
    <xdr:to>
      <xdr:col>24</xdr:col>
      <xdr:colOff>63500</xdr:colOff>
      <xdr:row>34</xdr:row>
      <xdr:rowOff>82550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5881846"/>
          <a:ext cx="8382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135414</xdr:rowOff>
    </xdr:from>
    <xdr:to>
      <xdr:col>19</xdr:col>
      <xdr:colOff>177800</xdr:colOff>
      <xdr:row>34</xdr:row>
      <xdr:rowOff>52546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908300" y="5793264"/>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135414</xdr:rowOff>
    </xdr:from>
    <xdr:to>
      <xdr:col>15</xdr:col>
      <xdr:colOff>50800</xdr:colOff>
      <xdr:row>34</xdr:row>
      <xdr:rowOff>165417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5793264"/>
          <a:ext cx="889000" cy="2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41116</xdr:rowOff>
    </xdr:from>
    <xdr:to>
      <xdr:col>10</xdr:col>
      <xdr:colOff>114300</xdr:colOff>
      <xdr:row>34</xdr:row>
      <xdr:rowOff>165417</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5870416"/>
          <a:ext cx="889000" cy="1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1746</xdr:rowOff>
    </xdr:from>
    <xdr:to>
      <xdr:col>20</xdr:col>
      <xdr:colOff>38100</xdr:colOff>
      <xdr:row>34</xdr:row>
      <xdr:rowOff>103346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8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119873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60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84614</xdr:rowOff>
    </xdr:from>
    <xdr:to>
      <xdr:col>15</xdr:col>
      <xdr:colOff>101600</xdr:colOff>
      <xdr:row>34</xdr:row>
      <xdr:rowOff>14764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7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31291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5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114617</xdr:rowOff>
    </xdr:from>
    <xdr:to>
      <xdr:col>10</xdr:col>
      <xdr:colOff>165100</xdr:colOff>
      <xdr:row>35</xdr:row>
      <xdr:rowOff>44767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61294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71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161766</xdr:rowOff>
    </xdr:from>
    <xdr:to>
      <xdr:col>6</xdr:col>
      <xdr:colOff>38100</xdr:colOff>
      <xdr:row>34</xdr:row>
      <xdr:rowOff>91916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8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108443</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59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135077</xdr:rowOff>
    </xdr:from>
    <xdr:to>
      <xdr:col>24</xdr:col>
      <xdr:colOff>63500</xdr:colOff>
      <xdr:row>59</xdr:row>
      <xdr:rowOff>20727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79177"/>
          <a:ext cx="838200" cy="5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4521</xdr:rowOff>
    </xdr:from>
    <xdr:to>
      <xdr:col>19</xdr:col>
      <xdr:colOff>177800</xdr:colOff>
      <xdr:row>59</xdr:row>
      <xdr:rowOff>20727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48621"/>
          <a:ext cx="889000" cy="1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149987</xdr:rowOff>
    </xdr:from>
    <xdr:to>
      <xdr:col>15</xdr:col>
      <xdr:colOff>50800</xdr:colOff>
      <xdr:row>58</xdr:row>
      <xdr:rowOff>4521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93937"/>
          <a:ext cx="889000" cy="10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149987</xdr:rowOff>
    </xdr:from>
    <xdr:to>
      <xdr:col>10</xdr:col>
      <xdr:colOff>114300</xdr:colOff>
      <xdr:row>58</xdr:row>
      <xdr:rowOff>81356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93937"/>
          <a:ext cx="889000" cy="11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84277</xdr:rowOff>
    </xdr:from>
    <xdr:to>
      <xdr:col>24</xdr:col>
      <xdr:colOff>114300</xdr:colOff>
      <xdr:row>59</xdr:row>
      <xdr:rowOff>14427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62704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141377</xdr:rowOff>
    </xdr:from>
    <xdr:to>
      <xdr:col>20</xdr:col>
      <xdr:colOff>38100</xdr:colOff>
      <xdr:row>59</xdr:row>
      <xdr:rowOff>71527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62654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125171</xdr:rowOff>
    </xdr:from>
    <xdr:to>
      <xdr:col>15</xdr:col>
      <xdr:colOff>101600</xdr:colOff>
      <xdr:row>58</xdr:row>
      <xdr:rowOff>55321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71848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99187</xdr:rowOff>
    </xdr:from>
    <xdr:to>
      <xdr:col>10</xdr:col>
      <xdr:colOff>165100</xdr:colOff>
      <xdr:row>52</xdr:row>
      <xdr:rowOff>29337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20464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30556</xdr:rowOff>
    </xdr:from>
    <xdr:to>
      <xdr:col>6</xdr:col>
      <xdr:colOff>38100</xdr:colOff>
      <xdr:row>58</xdr:row>
      <xdr:rowOff>132156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148683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141643</xdr:rowOff>
    </xdr:from>
    <xdr:to>
      <xdr:col>24</xdr:col>
      <xdr:colOff>63500</xdr:colOff>
      <xdr:row>77</xdr:row>
      <xdr:rowOff>106846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71843"/>
          <a:ext cx="838200" cy="1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136858</xdr:rowOff>
    </xdr:from>
    <xdr:to>
      <xdr:col>19</xdr:col>
      <xdr:colOff>177800</xdr:colOff>
      <xdr:row>77</xdr:row>
      <xdr:rowOff>106846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167058"/>
          <a:ext cx="889000" cy="1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136858</xdr:rowOff>
    </xdr:from>
    <xdr:to>
      <xdr:col>15</xdr:col>
      <xdr:colOff>50800</xdr:colOff>
      <xdr:row>78</xdr:row>
      <xdr:rowOff>124515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67058"/>
          <a:ext cx="889000" cy="3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124515</xdr:rowOff>
    </xdr:from>
    <xdr:to>
      <xdr:col>10</xdr:col>
      <xdr:colOff>114300</xdr:colOff>
      <xdr:row>79</xdr:row>
      <xdr:rowOff>29547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7615"/>
          <a:ext cx="8890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90843</xdr:rowOff>
    </xdr:from>
    <xdr:to>
      <xdr:col>24</xdr:col>
      <xdr:colOff>114300</xdr:colOff>
      <xdr:row>77</xdr:row>
      <xdr:rowOff>20993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69270</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9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56046</xdr:rowOff>
    </xdr:from>
    <xdr:to>
      <xdr:col>20</xdr:col>
      <xdr:colOff>38100</xdr:colOff>
      <xdr:row>77</xdr:row>
      <xdr:rowOff>157646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148773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86058</xdr:rowOff>
    </xdr:from>
    <xdr:to>
      <xdr:col>15</xdr:col>
      <xdr:colOff>101600</xdr:colOff>
      <xdr:row>77</xdr:row>
      <xdr:rowOff>16208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7335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0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73715</xdr:rowOff>
    </xdr:from>
    <xdr:to>
      <xdr:col>10</xdr:col>
      <xdr:colOff>165100</xdr:colOff>
      <xdr:row>79</xdr:row>
      <xdr:rowOff>3865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20392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150197</xdr:rowOff>
    </xdr:from>
    <xdr:to>
      <xdr:col>6</xdr:col>
      <xdr:colOff>38100</xdr:colOff>
      <xdr:row>79</xdr:row>
      <xdr:rowOff>80347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71474</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6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61356</xdr:rowOff>
    </xdr:from>
    <xdr:to>
      <xdr:col>24</xdr:col>
      <xdr:colOff>63500</xdr:colOff>
      <xdr:row>96</xdr:row>
      <xdr:rowOff>98323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520556"/>
          <a:ext cx="8382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98323</xdr:rowOff>
    </xdr:from>
    <xdr:to>
      <xdr:col>19</xdr:col>
      <xdr:colOff>177800</xdr:colOff>
      <xdr:row>96</xdr:row>
      <xdr:rowOff>117134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57523"/>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117134</xdr:rowOff>
    </xdr:from>
    <xdr:to>
      <xdr:col>15</xdr:col>
      <xdr:colOff>50800</xdr:colOff>
      <xdr:row>98</xdr:row>
      <xdr:rowOff>38300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576334"/>
          <a:ext cx="889000" cy="2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99075</xdr:rowOff>
    </xdr:from>
    <xdr:to>
      <xdr:col>10</xdr:col>
      <xdr:colOff>114300</xdr:colOff>
      <xdr:row>98</xdr:row>
      <xdr:rowOff>38300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729725"/>
          <a:ext cx="889000" cy="1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10556</xdr:rowOff>
    </xdr:from>
    <xdr:to>
      <xdr:col>24</xdr:col>
      <xdr:colOff>114300</xdr:colOff>
      <xdr:row>96</xdr:row>
      <xdr:rowOff>112156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4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160433</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47523</xdr:rowOff>
    </xdr:from>
    <xdr:to>
      <xdr:col>20</xdr:col>
      <xdr:colOff>38100</xdr:colOff>
      <xdr:row>96</xdr:row>
      <xdr:rowOff>149123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5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5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66334</xdr:rowOff>
    </xdr:from>
    <xdr:to>
      <xdr:col>15</xdr:col>
      <xdr:colOff>101600</xdr:colOff>
      <xdr:row>96</xdr:row>
      <xdr:rowOff>167934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159061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6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158950</xdr:rowOff>
    </xdr:from>
    <xdr:to>
      <xdr:col>10</xdr:col>
      <xdr:colOff>165100</xdr:colOff>
      <xdr:row>98</xdr:row>
      <xdr:rowOff>89100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80227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48275</xdr:rowOff>
    </xdr:from>
    <xdr:to>
      <xdr:col>6</xdr:col>
      <xdr:colOff>38100</xdr:colOff>
      <xdr:row>97</xdr:row>
      <xdr:rowOff>149875</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6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141002</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7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67310</xdr:rowOff>
    </xdr:from>
    <xdr:to>
      <xdr:col>54</xdr:col>
      <xdr:colOff>189865</xdr:colOff>
      <xdr:row>38</xdr:row>
      <xdr:rowOff>159294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382260"/>
          <a:ext cx="127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163121</xdr:rowOff>
    </xdr:from>
    <xdr:ext cx="378565"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159294</xdr:rowOff>
    </xdr:from>
    <xdr:to>
      <xdr:col>55</xdr:col>
      <xdr:colOff>88900</xdr:colOff>
      <xdr:row>38</xdr:row>
      <xdr:rowOff>159294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67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13987</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67310</xdr:rowOff>
    </xdr:from>
    <xdr:to>
      <xdr:col>55</xdr:col>
      <xdr:colOff>88900</xdr:colOff>
      <xdr:row>31</xdr:row>
      <xdr:rowOff>67310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38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64589</xdr:rowOff>
    </xdr:from>
    <xdr:to>
      <xdr:col>55</xdr:col>
      <xdr:colOff>0</xdr:colOff>
      <xdr:row>32</xdr:row>
      <xdr:rowOff>98334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5550989"/>
          <a:ext cx="8382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71137</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0718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92710</xdr:rowOff>
    </xdr:from>
    <xdr:to>
      <xdr:col>55</xdr:col>
      <xdr:colOff>50800</xdr:colOff>
      <xdr:row>36</xdr:row>
      <xdr:rowOff>22860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17780</xdr:rowOff>
    </xdr:from>
    <xdr:to>
      <xdr:col>50</xdr:col>
      <xdr:colOff>114300</xdr:colOff>
      <xdr:row>32</xdr:row>
      <xdr:rowOff>64589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5504180"/>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65496</xdr:rowOff>
    </xdr:from>
    <xdr:to>
      <xdr:col>50</xdr:col>
      <xdr:colOff>165100</xdr:colOff>
      <xdr:row>35</xdr:row>
      <xdr:rowOff>167096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06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158223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30299</xdr:rowOff>
    </xdr:from>
    <xdr:to>
      <xdr:col>45</xdr:col>
      <xdr:colOff>177800</xdr:colOff>
      <xdr:row>32</xdr:row>
      <xdr:rowOff>17780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5345249"/>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110127</xdr:rowOff>
    </xdr:from>
    <xdr:to>
      <xdr:col>46</xdr:col>
      <xdr:colOff>38100</xdr:colOff>
      <xdr:row>34</xdr:row>
      <xdr:rowOff>40277</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576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31404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586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30299</xdr:rowOff>
    </xdr:from>
    <xdr:to>
      <xdr:col>41</xdr:col>
      <xdr:colOff>50800</xdr:colOff>
      <xdr:row>31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6972300" y="5345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56243</xdr:rowOff>
    </xdr:from>
    <xdr:to>
      <xdr:col>41</xdr:col>
      <xdr:colOff>101600</xdr:colOff>
      <xdr:row>34</xdr:row>
      <xdr:rowOff>157843</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58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148970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5978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27940</xdr:rowOff>
    </xdr:from>
    <xdr:to>
      <xdr:col>36</xdr:col>
      <xdr:colOff>165100</xdr:colOff>
      <xdr:row>34</xdr:row>
      <xdr:rowOff>129540</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120667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47534</xdr:rowOff>
    </xdr:from>
    <xdr:to>
      <xdr:col>55</xdr:col>
      <xdr:colOff>50800</xdr:colOff>
      <xdr:row>32</xdr:row>
      <xdr:rowOff>149134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5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70411</xdr:rowOff>
    </xdr:from>
    <xdr:ext cx="469744"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13789</xdr:rowOff>
    </xdr:from>
    <xdr:to>
      <xdr:col>50</xdr:col>
      <xdr:colOff>165100</xdr:colOff>
      <xdr:row>32</xdr:row>
      <xdr:rowOff>115389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131916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04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138430</xdr:rowOff>
    </xdr:from>
    <xdr:to>
      <xdr:col>46</xdr:col>
      <xdr:colOff>38100</xdr:colOff>
      <xdr:row>32</xdr:row>
      <xdr:rowOff>68580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85107</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15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150949</xdr:rowOff>
    </xdr:from>
    <xdr:to>
      <xdr:col>41</xdr:col>
      <xdr:colOff>101600</xdr:colOff>
      <xdr:row>31</xdr:row>
      <xdr:rowOff>81099</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97626</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26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31750</xdr:rowOff>
    </xdr:from>
    <xdr:to>
      <xdr:col>36</xdr:col>
      <xdr:colOff>165100</xdr:colOff>
      <xdr:row>31</xdr:row>
      <xdr:rowOff>133350</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149877</xdr:rowOff>
    </xdr:from>
    <xdr:ext cx="469744"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37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25720</xdr:rowOff>
    </xdr:from>
    <xdr:to>
      <xdr:col>55</xdr:col>
      <xdr:colOff>0</xdr:colOff>
      <xdr:row>57</xdr:row>
      <xdr:rowOff>93020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798370"/>
          <a:ext cx="8382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88951</xdr:rowOff>
    </xdr:from>
    <xdr:to>
      <xdr:col>50</xdr:col>
      <xdr:colOff>114300</xdr:colOff>
      <xdr:row>57</xdr:row>
      <xdr:rowOff>93020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86160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88951</xdr:rowOff>
    </xdr:from>
    <xdr:to>
      <xdr:col>45</xdr:col>
      <xdr:colOff>177800</xdr:colOff>
      <xdr:row>57</xdr:row>
      <xdr:rowOff>151770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861601"/>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62342</xdr:rowOff>
    </xdr:from>
    <xdr:to>
      <xdr:col>41</xdr:col>
      <xdr:colOff>50800</xdr:colOff>
      <xdr:row>57</xdr:row>
      <xdr:rowOff>151770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834992"/>
          <a:ext cx="8890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146370</xdr:rowOff>
    </xdr:from>
    <xdr:to>
      <xdr:col>55</xdr:col>
      <xdr:colOff>50800</xdr:colOff>
      <xdr:row>57</xdr:row>
      <xdr:rowOff>76520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169247</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5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42220</xdr:rowOff>
    </xdr:from>
    <xdr:to>
      <xdr:col>50</xdr:col>
      <xdr:colOff>165100</xdr:colOff>
      <xdr:row>57</xdr:row>
      <xdr:rowOff>143820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134947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38151</xdr:rowOff>
    </xdr:from>
    <xdr:to>
      <xdr:col>46</xdr:col>
      <xdr:colOff>38100</xdr:colOff>
      <xdr:row>57</xdr:row>
      <xdr:rowOff>139751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156278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58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100970</xdr:rowOff>
    </xdr:from>
    <xdr:to>
      <xdr:col>41</xdr:col>
      <xdr:colOff>101600</xdr:colOff>
      <xdr:row>58</xdr:row>
      <xdr:rowOff>31120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22247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6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11542</xdr:rowOff>
    </xdr:from>
    <xdr:to>
      <xdr:col>36</xdr:col>
      <xdr:colOff>165100</xdr:colOff>
      <xdr:row>57</xdr:row>
      <xdr:rowOff>113142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129669</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48443</xdr:rowOff>
    </xdr:from>
    <xdr:to>
      <xdr:col>55</xdr:col>
      <xdr:colOff>0</xdr:colOff>
      <xdr:row>74</xdr:row>
      <xdr:rowOff>60787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735743"/>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60787</xdr:rowOff>
    </xdr:from>
    <xdr:to>
      <xdr:col>50</xdr:col>
      <xdr:colOff>114300</xdr:colOff>
      <xdr:row>74</xdr:row>
      <xdr:rowOff>70206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2748087"/>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170607</xdr:rowOff>
    </xdr:from>
    <xdr:to>
      <xdr:col>45</xdr:col>
      <xdr:colOff>177800</xdr:colOff>
      <xdr:row>74</xdr:row>
      <xdr:rowOff>70206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686457"/>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170607</xdr:rowOff>
    </xdr:from>
    <xdr:to>
      <xdr:col>41</xdr:col>
      <xdr:colOff>50800</xdr:colOff>
      <xdr:row>75</xdr:row>
      <xdr:rowOff>114234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686457"/>
          <a:ext cx="889000" cy="28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169093</xdr:rowOff>
    </xdr:from>
    <xdr:to>
      <xdr:col>55</xdr:col>
      <xdr:colOff>50800</xdr:colOff>
      <xdr:row>74</xdr:row>
      <xdr:rowOff>99243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20520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9987</xdr:rowOff>
    </xdr:from>
    <xdr:to>
      <xdr:col>50</xdr:col>
      <xdr:colOff>165100</xdr:colOff>
      <xdr:row>74</xdr:row>
      <xdr:rowOff>111587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6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128114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4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19406</xdr:rowOff>
    </xdr:from>
    <xdr:to>
      <xdr:col>46</xdr:col>
      <xdr:colOff>38100</xdr:colOff>
      <xdr:row>74</xdr:row>
      <xdr:rowOff>121006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7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137533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4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119807</xdr:rowOff>
    </xdr:from>
    <xdr:to>
      <xdr:col>41</xdr:col>
      <xdr:colOff>101600</xdr:colOff>
      <xdr:row>74</xdr:row>
      <xdr:rowOff>49957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6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66484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4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63434</xdr:rowOff>
    </xdr:from>
    <xdr:to>
      <xdr:col>36</xdr:col>
      <xdr:colOff>165100</xdr:colOff>
      <xdr:row>75</xdr:row>
      <xdr:rowOff>165035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922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10111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6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2677</xdr:rowOff>
    </xdr:from>
    <xdr:to>
      <xdr:col>55</xdr:col>
      <xdr:colOff>0</xdr:colOff>
      <xdr:row>97</xdr:row>
      <xdr:rowOff>18154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33327"/>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158583</xdr:rowOff>
    </xdr:from>
    <xdr:to>
      <xdr:col>50</xdr:col>
      <xdr:colOff>114300</xdr:colOff>
      <xdr:row>97</xdr:row>
      <xdr:rowOff>18154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17783"/>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36854</xdr:rowOff>
    </xdr:from>
    <xdr:to>
      <xdr:col>45</xdr:col>
      <xdr:colOff>177800</xdr:colOff>
      <xdr:row>96</xdr:row>
      <xdr:rowOff>158583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496054"/>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36854</xdr:rowOff>
    </xdr:from>
    <xdr:to>
      <xdr:col>41</xdr:col>
      <xdr:colOff>50800</xdr:colOff>
      <xdr:row>96</xdr:row>
      <xdr:rowOff>154879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496054"/>
          <a:ext cx="889000" cy="1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123327</xdr:rowOff>
    </xdr:from>
    <xdr:to>
      <xdr:col>55</xdr:col>
      <xdr:colOff>50800</xdr:colOff>
      <xdr:row>97</xdr:row>
      <xdr:rowOff>53477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101754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138804</xdr:rowOff>
    </xdr:from>
    <xdr:to>
      <xdr:col>50</xdr:col>
      <xdr:colOff>165100</xdr:colOff>
      <xdr:row>97</xdr:row>
      <xdr:rowOff>68954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60081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107783</xdr:rowOff>
    </xdr:from>
    <xdr:to>
      <xdr:col>46</xdr:col>
      <xdr:colOff>38100</xdr:colOff>
      <xdr:row>97</xdr:row>
      <xdr:rowOff>37933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29060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157504</xdr:rowOff>
    </xdr:from>
    <xdr:to>
      <xdr:col>41</xdr:col>
      <xdr:colOff>101600</xdr:colOff>
      <xdr:row>96</xdr:row>
      <xdr:rowOff>87654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78781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104079</xdr:rowOff>
    </xdr:from>
    <xdr:to>
      <xdr:col>36</xdr:col>
      <xdr:colOff>165100</xdr:colOff>
      <xdr:row>97</xdr:row>
      <xdr:rowOff>34229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25356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145735</xdr:rowOff>
    </xdr:from>
    <xdr:to>
      <xdr:col>85</xdr:col>
      <xdr:colOff>127000</xdr:colOff>
      <xdr:row>36</xdr:row>
      <xdr:rowOff>71394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46485"/>
          <a:ext cx="8382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71394</xdr:rowOff>
    </xdr:from>
    <xdr:to>
      <xdr:col>81</xdr:col>
      <xdr:colOff>50800</xdr:colOff>
      <xdr:row>37</xdr:row>
      <xdr:rowOff>30429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243594"/>
          <a:ext cx="889000" cy="1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30429</xdr:rowOff>
    </xdr:from>
    <xdr:to>
      <xdr:col>76</xdr:col>
      <xdr:colOff>114300</xdr:colOff>
      <xdr:row>37</xdr:row>
      <xdr:rowOff>78984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74079"/>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78984</xdr:rowOff>
    </xdr:from>
    <xdr:to>
      <xdr:col>71</xdr:col>
      <xdr:colOff>177800</xdr:colOff>
      <xdr:row>37</xdr:row>
      <xdr:rowOff>112085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22634"/>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94935</xdr:rowOff>
    </xdr:from>
    <xdr:to>
      <xdr:col>85</xdr:col>
      <xdr:colOff>177800</xdr:colOff>
      <xdr:row>36</xdr:row>
      <xdr:rowOff>25085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117812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20594</xdr:rowOff>
    </xdr:from>
    <xdr:to>
      <xdr:col>81</xdr:col>
      <xdr:colOff>101600</xdr:colOff>
      <xdr:row>36</xdr:row>
      <xdr:rowOff>122194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138721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96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151079</xdr:rowOff>
    </xdr:from>
    <xdr:to>
      <xdr:col>76</xdr:col>
      <xdr:colOff>165100</xdr:colOff>
      <xdr:row>37</xdr:row>
      <xdr:rowOff>81229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72356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28184</xdr:rowOff>
    </xdr:from>
    <xdr:to>
      <xdr:col>72</xdr:col>
      <xdr:colOff>38100</xdr:colOff>
      <xdr:row>37</xdr:row>
      <xdr:rowOff>129784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120911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6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61285</xdr:rowOff>
    </xdr:from>
    <xdr:to>
      <xdr:col>67</xdr:col>
      <xdr:colOff>101600</xdr:colOff>
      <xdr:row>37</xdr:row>
      <xdr:rowOff>162885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154012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44945</xdr:rowOff>
    </xdr:from>
    <xdr:to>
      <xdr:col>85</xdr:col>
      <xdr:colOff>127000</xdr:colOff>
      <xdr:row>56</xdr:row>
      <xdr:rowOff>140615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646145"/>
          <a:ext cx="8382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140615</xdr:rowOff>
    </xdr:from>
    <xdr:to>
      <xdr:col>81</xdr:col>
      <xdr:colOff>50800</xdr:colOff>
      <xdr:row>57</xdr:row>
      <xdr:rowOff>6464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41815"/>
          <a:ext cx="8890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111754</xdr:rowOff>
    </xdr:from>
    <xdr:to>
      <xdr:col>76</xdr:col>
      <xdr:colOff>114300</xdr:colOff>
      <xdr:row>57</xdr:row>
      <xdr:rowOff>6464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12954"/>
          <a:ext cx="889000" cy="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111754</xdr:rowOff>
    </xdr:from>
    <xdr:to>
      <xdr:col>71</xdr:col>
      <xdr:colOff>177800</xdr:colOff>
      <xdr:row>56</xdr:row>
      <xdr:rowOff>137471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1295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165595</xdr:rowOff>
    </xdr:from>
    <xdr:to>
      <xdr:col>85</xdr:col>
      <xdr:colOff>177800</xdr:colOff>
      <xdr:row>56</xdr:row>
      <xdr:rowOff>95745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144022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89815</xdr:rowOff>
    </xdr:from>
    <xdr:to>
      <xdr:col>81</xdr:col>
      <xdr:colOff>101600</xdr:colOff>
      <xdr:row>57</xdr:row>
      <xdr:rowOff>19965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127114</xdr:rowOff>
    </xdr:from>
    <xdr:to>
      <xdr:col>76</xdr:col>
      <xdr:colOff>165100</xdr:colOff>
      <xdr:row>57</xdr:row>
      <xdr:rowOff>57264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48391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60954</xdr:rowOff>
    </xdr:from>
    <xdr:to>
      <xdr:col>72</xdr:col>
      <xdr:colOff>38100</xdr:colOff>
      <xdr:row>56</xdr:row>
      <xdr:rowOff>162554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153681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86671</xdr:rowOff>
    </xdr:from>
    <xdr:to>
      <xdr:col>67</xdr:col>
      <xdr:colOff>101600</xdr:colOff>
      <xdr:row>57</xdr:row>
      <xdr:rowOff>16821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7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100952</xdr:rowOff>
    </xdr:from>
    <xdr:to>
      <xdr:col>85</xdr:col>
      <xdr:colOff>127000</xdr:colOff>
      <xdr:row>96</xdr:row>
      <xdr:rowOff>154262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60152"/>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5010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3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96265</xdr:rowOff>
    </xdr:from>
    <xdr:to>
      <xdr:col>81</xdr:col>
      <xdr:colOff>50800</xdr:colOff>
      <xdr:row>96</xdr:row>
      <xdr:rowOff>100952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5546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96265</xdr:rowOff>
    </xdr:from>
    <xdr:to>
      <xdr:col>76</xdr:col>
      <xdr:colOff>114300</xdr:colOff>
      <xdr:row>96</xdr:row>
      <xdr:rowOff>118463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55465"/>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118463</xdr:rowOff>
    </xdr:from>
    <xdr:to>
      <xdr:col>71</xdr:col>
      <xdr:colOff>177800</xdr:colOff>
      <xdr:row>96</xdr:row>
      <xdr:rowOff>165212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77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103462</xdr:rowOff>
    </xdr:from>
    <xdr:to>
      <xdr:col>85</xdr:col>
      <xdr:colOff>177800</xdr:colOff>
      <xdr:row>97</xdr:row>
      <xdr:rowOff>33612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126339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50152</xdr:rowOff>
    </xdr:from>
    <xdr:to>
      <xdr:col>81</xdr:col>
      <xdr:colOff>101600</xdr:colOff>
      <xdr:row>96</xdr:row>
      <xdr:rowOff>151752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168279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45465</xdr:rowOff>
    </xdr:from>
    <xdr:to>
      <xdr:col>76</xdr:col>
      <xdr:colOff>165100</xdr:colOff>
      <xdr:row>96</xdr:row>
      <xdr:rowOff>147065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163592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67663</xdr:rowOff>
    </xdr:from>
    <xdr:to>
      <xdr:col>72</xdr:col>
      <xdr:colOff>38100</xdr:colOff>
      <xdr:row>96</xdr:row>
      <xdr:rowOff>169263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114412</xdr:rowOff>
    </xdr:from>
    <xdr:to>
      <xdr:col>67</xdr:col>
      <xdr:colOff>101600</xdr:colOff>
      <xdr:row>97</xdr:row>
      <xdr:rowOff>44562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61089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36,364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4,496</a:t>
          </a:r>
          <a:r>
            <a:rPr kumimoji="1" lang="ja-JP" altLang="en-US" sz="1300">
              <a:latin typeface="ＭＳ Ｐゴシック" panose="020B0600070205080204" pitchFamily="50" charset="-128"/>
              <a:ea typeface="ＭＳ Ｐゴシック" panose="020B0600070205080204" pitchFamily="50" charset="-128"/>
            </a:rPr>
            <a:t>円増加しました。これは、都市環境整備基金積立金及び減債基金積立金が増加したこと並びに電子地域通貨事業を開始したことが主な要因となっています。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168,881</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8,369</a:t>
          </a:r>
          <a:r>
            <a:rPr kumimoji="1" lang="ja-JP" altLang="en-US" sz="1300">
              <a:latin typeface="ＭＳ Ｐゴシック" panose="020B0600070205080204" pitchFamily="50" charset="-128"/>
              <a:ea typeface="ＭＳ Ｐゴシック" panose="020B0600070205080204" pitchFamily="50" charset="-128"/>
            </a:rPr>
            <a:t>円増加しました。これは、電力・ガス・食料品等価格高騰重点支援給付金給付事業（追加分）の皆増が主な理由となっています。</a:t>
          </a:r>
        </a:p>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46,974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5,022</a:t>
          </a:r>
          <a:r>
            <a:rPr kumimoji="1" lang="ja-JP" altLang="en-US" sz="1300">
              <a:latin typeface="ＭＳ Ｐゴシック" panose="020B0600070205080204" pitchFamily="50" charset="-128"/>
              <a:ea typeface="ＭＳ Ｐゴシック" panose="020B0600070205080204" pitchFamily="50" charset="-128"/>
            </a:rPr>
            <a:t>円増加しました。これは、体育施設整備事業及び赤堀小学校整備事業の工事費並びに学校給食賄材料費が増加したことが主な要因となっています。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財政調整基金残高は繰入金の増加により昨年度より</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ポイント下降しました。</a:t>
          </a:r>
        </a:p>
        <a:p>
          <a:r>
            <a:rPr kumimoji="1" lang="ja-JP" altLang="en-US" sz="1400">
              <a:latin typeface="ＭＳ ゴシック" pitchFamily="49" charset="-128"/>
              <a:ea typeface="ＭＳ ゴシック" pitchFamily="49" charset="-128"/>
            </a:rPr>
            <a:t>　実質収支額は歳出決算額及び繰越明許費繰越額が増加した一方で、歳入決算額がそれを超えて増加した影響により昨年度より</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ポイント上昇しましたが、長引く物価高騰等への対策経費の財源として財政調整基金から繰入を行った結果、実質単年度収支は昨年度より</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ポイント下降しました。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昨年度同様にすべての会計で黒字になりました。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比率としては、分子となる実質収支額及び資金剰余額（黒字額）が減少し、分母となる標準財政規模が増加したことにより、標準財政規模比の黒字額は減少しました。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分子が減少した主な要因は、病院事業会計について、未収金及び未収収益の減少により流動資産が減少したため、資金剰余額が減少したことによるものです。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百万円減少しました。これは、令和５年度償還開始額が令和４年度償還終了額を下回ったことにより元利償還金が</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百万円減少したことによるものです。</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293</a:t>
          </a:r>
          <a:r>
            <a:rPr kumimoji="1" lang="ja-JP" altLang="en-US" sz="1400">
              <a:latin typeface="ＭＳ ゴシック" pitchFamily="49" charset="-128"/>
              <a:ea typeface="ＭＳ ゴシック" pitchFamily="49" charset="-128"/>
            </a:rPr>
            <a:t>百万円減少しました。事業費補正により基準財政需要額に算入された公債費が減少したことなどによるものです。</a:t>
          </a:r>
        </a:p>
        <a:p>
          <a:r>
            <a:rPr kumimoji="1" lang="ja-JP" altLang="en-US" sz="1400">
              <a:latin typeface="ＭＳ ゴシック" pitchFamily="49" charset="-128"/>
              <a:ea typeface="ＭＳ ゴシック" pitchFamily="49" charset="-128"/>
            </a:rPr>
            <a:t>　以上の要因により、分子全体としては</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百万円減少しました。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減債基金積み立て状況等は、満期一括償還地方債の借入れを行っていないため、基金への積み立ては行っていません。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2,502</a:t>
          </a:r>
          <a:r>
            <a:rPr kumimoji="1" lang="ja-JP" altLang="en-US" sz="1400">
              <a:latin typeface="ＭＳ ゴシック" pitchFamily="49" charset="-128"/>
              <a:ea typeface="ＭＳ ゴシック" pitchFamily="49" charset="-128"/>
            </a:rPr>
            <a:t>百万円の減少になりました。これは、元金償還額が地方債借入額を上回ったことにより、地方債現在高が</a:t>
          </a:r>
          <a:r>
            <a:rPr kumimoji="1" lang="en-US" altLang="ja-JP" sz="1400">
              <a:latin typeface="ＭＳ ゴシック" pitchFamily="49" charset="-128"/>
              <a:ea typeface="ＭＳ ゴシック" pitchFamily="49" charset="-128"/>
            </a:rPr>
            <a:t>2,195</a:t>
          </a:r>
          <a:r>
            <a:rPr kumimoji="1" lang="ja-JP" altLang="en-US" sz="1400">
              <a:latin typeface="ＭＳ ゴシック" pitchFamily="49" charset="-128"/>
              <a:ea typeface="ＭＳ ゴシック" pitchFamily="49" charset="-128"/>
            </a:rPr>
            <a:t>百万円減少したことによるものです。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572</a:t>
          </a:r>
          <a:r>
            <a:rPr kumimoji="1" lang="ja-JP" altLang="en-US" sz="1400">
              <a:latin typeface="ＭＳ ゴシック" pitchFamily="49" charset="-128"/>
              <a:ea typeface="ＭＳ ゴシック" pitchFamily="49" charset="-128"/>
            </a:rPr>
            <a:t>百万円の減少になりました。これは、基準財政需要額算入見込額が</a:t>
          </a:r>
          <a:r>
            <a:rPr kumimoji="1" lang="en-US" altLang="ja-JP" sz="1400">
              <a:latin typeface="ＭＳ ゴシック" pitchFamily="49" charset="-128"/>
              <a:ea typeface="ＭＳ ゴシック" pitchFamily="49" charset="-128"/>
            </a:rPr>
            <a:t>1,889</a:t>
          </a:r>
          <a:r>
            <a:rPr kumimoji="1" lang="ja-JP" altLang="en-US" sz="1400">
              <a:latin typeface="ＭＳ ゴシック" pitchFamily="49" charset="-128"/>
              <a:ea typeface="ＭＳ ゴシック" pitchFamily="49" charset="-128"/>
            </a:rPr>
            <a:t>百万円減少したことによるものです。</a:t>
          </a:r>
        </a:p>
        <a:p>
          <a:r>
            <a:rPr kumimoji="1" lang="ja-JP" altLang="en-US" sz="1400">
              <a:latin typeface="ＭＳ ゴシック" pitchFamily="49" charset="-128"/>
              <a:ea typeface="ＭＳ ゴシック" pitchFamily="49" charset="-128"/>
            </a:rPr>
            <a:t>　以上の要因により、分子全体としては、</a:t>
          </a:r>
          <a:r>
            <a:rPr kumimoji="1" lang="en-US" altLang="ja-JP" sz="1400">
              <a:latin typeface="ＭＳ ゴシック" pitchFamily="49" charset="-128"/>
              <a:ea typeface="ＭＳ ゴシック" pitchFamily="49" charset="-128"/>
            </a:rPr>
            <a:t>1,929</a:t>
          </a:r>
          <a:r>
            <a:rPr kumimoji="1" lang="ja-JP" altLang="en-US" sz="1400">
              <a:latin typeface="ＭＳ ゴシック" pitchFamily="49" charset="-128"/>
              <a:ea typeface="ＭＳ ゴシック" pitchFamily="49" charset="-128"/>
            </a:rPr>
            <a:t>百万円減少しました。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物価高騰対策をはじめとする様々な事業実施に不足する財源を財政調整基金からの繰入により対応した一方で、減債基金に普通交付税のうち臨時財政対策債償還基金費分を積み立てたほか、今後の支出に備え都市環境整備基金及び公共施設整備基金に積立を行っ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財政調整基金については、財政運営の安定化の観点から、一般会計当初予算額の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の保有高を目標にしていきます。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ると考えています。特に、公共施設整備基金については、公共施設の個別施設計画や総合計画実施計画の見直しの中で、今後整備等に必要となる金額を確保していく必要があ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増加の主な要因は、土地区画整理事業等の財源として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今後の支出に備え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増加の主な要因は、公共施設整備の財源として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今後の支出に備え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各基金については、それぞれ設置された目的があり、各基金の目的が達成されるまでは、存続させていく必要があると考えています。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今後の方針についてですが、公共施設整備基金については、個別施設計画や総合計画実施計画の見直しの中で、歳入の状況や公共施設等への更新に投入できる財源の状況等とのバランスを考慮しながら、計画的な運用に努めます。また、都市環境整備基金については、駅周辺をはじめとする土地区画整備事業は、今後も事業を進めていくために多額の一般財源が必要となることが見込まれています。土地区画整理事業の進捗を図るため、都市環境整備基金の目的に鑑み、計画的な運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減少の主な要因は、物価高騰対策をはじめとする様々な事業実施に不足する財源を財政調整基金からの繰入により対応したことによるものです。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調整を図るほか、経済情勢の著しい変動等により大幅な財源不足に見舞われた場合に不足額を補填することや、災害により生じた経費の財源又は災害により生じた減収を補う場合等に、機動的に財源を投入して対応するなどの目的があります。基金残高の確保については、原油価格や物価の高騰等に伴う経済状況の変動により、通常の事業実施に必要な財源が不足する事態も懸念されるところでありますので、今後の予期せぬ支出増加等に対応するためにも、引き続き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％程度を目安として、基金現在高の確保に努めます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に伴い普通交付税の算定上令和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年度に限り基準財政需要額に「臨時財政対策債償還基金費」が創設され、その費目において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百万円の財政措置があり、将来の公債費負担の備えとして、これを積み立てたことによるものです。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減債基金の臨時財政対策債償還基金費分については、後年度、普通交付税の算定において、「臨時財政対策債償還費」に算入されないこととなるため、臨時財政対策債の償還に併せて、その償還に充てる分を毎年度取り崩す予定です。また、それ以外の部分については、公債費の増加等により繰上償還を行う必要が出てきた場合には、その財源として活用することで、健全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88364942</v>
      </c>
      <c r="BO4" s="371"/>
      <c r="BP4" s="371"/>
      <c r="BQ4" s="371"/>
      <c r="BR4" s="371"/>
      <c r="BS4" s="371"/>
      <c r="BT4" s="371"/>
      <c r="BU4" s="372"/>
      <c r="BV4" s="370">
        <v>83772180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7.2</v>
      </c>
      <c r="CU4" s="377"/>
      <c r="CV4" s="377"/>
      <c r="CW4" s="377"/>
      <c r="CX4" s="377"/>
      <c r="CY4" s="377"/>
      <c r="CZ4" s="377"/>
      <c r="DA4" s="378"/>
      <c r="DB4" s="376">
        <v>6.9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84665026</v>
      </c>
      <c r="BO5" s="408"/>
      <c r="BP5" s="408"/>
      <c r="BQ5" s="408"/>
      <c r="BR5" s="408"/>
      <c r="BS5" s="408"/>
      <c r="BT5" s="408"/>
      <c r="BU5" s="409"/>
      <c r="BV5" s="407">
        <v>80354024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v>
      </c>
      <c r="CU5" s="405"/>
      <c r="CV5" s="405"/>
      <c r="CW5" s="405"/>
      <c r="CX5" s="405"/>
      <c r="CY5" s="405"/>
      <c r="CZ5" s="405"/>
      <c r="DA5" s="406"/>
      <c r="DB5" s="404">
        <v>93.9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3699916</v>
      </c>
      <c r="BO6" s="408"/>
      <c r="BP6" s="408"/>
      <c r="BQ6" s="408"/>
      <c r="BR6" s="408"/>
      <c r="BS6" s="408"/>
      <c r="BT6" s="408"/>
      <c r="BU6" s="409"/>
      <c r="BV6" s="407">
        <v>3418156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96.2</v>
      </c>
      <c r="CU6" s="445"/>
      <c r="CV6" s="445"/>
      <c r="CW6" s="445"/>
      <c r="CX6" s="445"/>
      <c r="CY6" s="445"/>
      <c r="CZ6" s="445"/>
      <c r="DA6" s="446"/>
      <c r="DB6" s="444">
        <v>97.6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411051</v>
      </c>
      <c r="BO7" s="408"/>
      <c r="BP7" s="408"/>
      <c r="BQ7" s="408"/>
      <c r="BR7" s="408"/>
      <c r="BS7" s="408"/>
      <c r="BT7" s="408"/>
      <c r="BU7" s="409"/>
      <c r="BV7" s="407">
        <v>315007</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45663044</v>
      </c>
      <c r="CU7" s="408"/>
      <c r="CV7" s="408"/>
      <c r="CW7" s="408"/>
      <c r="CX7" s="408"/>
      <c r="CY7" s="408"/>
      <c r="CZ7" s="408"/>
      <c r="DA7" s="409"/>
      <c r="DB7" s="407">
        <v>44909956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3288865</v>
      </c>
      <c r="BO8" s="408"/>
      <c r="BP8" s="408"/>
      <c r="BQ8" s="408"/>
      <c r="BR8" s="408"/>
      <c r="BS8" s="408"/>
      <c r="BT8" s="408"/>
      <c r="BU8" s="409"/>
      <c r="BV8" s="407">
        <v>3103149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0.83</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211850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185716</v>
      </c>
      <c r="BO9" s="408"/>
      <c r="BP9" s="408"/>
      <c r="BQ9" s="408"/>
      <c r="BR9" s="408"/>
      <c r="BS9" s="408"/>
      <c r="BT9" s="408"/>
      <c r="BU9" s="409"/>
      <c r="BV9" s="407">
        <v>-95482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12.6</v>
      </c>
      <c r="CU9" s="405"/>
      <c r="CV9" s="405"/>
      <c r="CW9" s="405"/>
      <c r="CX9" s="405"/>
      <c r="CY9" s="405"/>
      <c r="CZ9" s="405"/>
      <c r="DA9" s="406"/>
      <c r="DB9" s="404">
        <v>14.1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208814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454</v>
      </c>
      <c r="BO10" s="408"/>
      <c r="BP10" s="408"/>
      <c r="BQ10" s="408"/>
      <c r="BR10" s="408"/>
      <c r="BS10" s="408"/>
      <c r="BT10" s="408"/>
      <c r="BU10" s="409"/>
      <c r="BV10" s="407">
        <v>258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212237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1904344</v>
      </c>
      <c r="BO12" s="408"/>
      <c r="BP12" s="408"/>
      <c r="BQ12" s="408"/>
      <c r="BR12" s="408"/>
      <c r="BS12" s="408"/>
      <c r="BT12" s="408"/>
      <c r="BU12" s="409"/>
      <c r="BV12" s="407">
        <v>548670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197054</v>
      </c>
      <c r="S13" s="492"/>
      <c r="T13" s="492"/>
      <c r="U13" s="492"/>
      <c r="V13" s="493"/>
      <c r="W13" s="423" t="s">
        <v>131</v>
      </c>
      <c r="X13" s="424"/>
      <c r="Y13" s="424"/>
      <c r="Z13" s="424"/>
      <c r="AA13" s="424"/>
      <c r="AB13" s="414"/>
      <c r="AC13" s="458">
        <v>3549</v>
      </c>
      <c r="AD13" s="459"/>
      <c r="AE13" s="459"/>
      <c r="AF13" s="459"/>
      <c r="AG13" s="501"/>
      <c r="AH13" s="458">
        <v>3951</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-1718174</v>
      </c>
      <c r="BO13" s="408"/>
      <c r="BP13" s="408"/>
      <c r="BQ13" s="408"/>
      <c r="BR13" s="408"/>
      <c r="BS13" s="408"/>
      <c r="BT13" s="408"/>
      <c r="BU13" s="409"/>
      <c r="BV13" s="407">
        <v>-643894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5.5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212128</v>
      </c>
      <c r="S14" s="492"/>
      <c r="T14" s="492"/>
      <c r="U14" s="492"/>
      <c r="V14" s="493"/>
      <c r="W14" s="397"/>
      <c r="X14" s="398"/>
      <c r="Y14" s="398"/>
      <c r="Z14" s="398"/>
      <c r="AA14" s="398"/>
      <c r="AB14" s="387"/>
      <c r="AC14" s="494">
        <v>3.5</v>
      </c>
      <c r="AD14" s="495"/>
      <c r="AE14" s="495"/>
      <c r="AF14" s="495"/>
      <c r="AG14" s="496"/>
      <c r="AH14" s="494">
        <v>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v>
      </c>
      <c r="CU14" s="506"/>
      <c r="CV14" s="506"/>
      <c r="CW14" s="506"/>
      <c r="CX14" s="506"/>
      <c r="CY14" s="506"/>
      <c r="CZ14" s="506"/>
      <c r="DA14" s="507"/>
      <c r="DB14" s="505">
        <v>6.4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198083</v>
      </c>
      <c r="S15" s="492"/>
      <c r="T15" s="492"/>
      <c r="U15" s="492"/>
      <c r="V15" s="493"/>
      <c r="W15" s="423" t="s">
        <v>137</v>
      </c>
      <c r="X15" s="424"/>
      <c r="Y15" s="424"/>
      <c r="Z15" s="424"/>
      <c r="AA15" s="424"/>
      <c r="AB15" s="414"/>
      <c r="AC15" s="458">
        <v>36450</v>
      </c>
      <c r="AD15" s="459"/>
      <c r="AE15" s="459"/>
      <c r="AF15" s="459"/>
      <c r="AG15" s="501"/>
      <c r="AH15" s="458">
        <v>35843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29593078</v>
      </c>
      <c r="BO15" s="371"/>
      <c r="BP15" s="371"/>
      <c r="BQ15" s="371"/>
      <c r="BR15" s="371"/>
      <c r="BS15" s="371"/>
      <c r="BT15" s="371"/>
      <c r="BU15" s="372"/>
      <c r="BV15" s="370">
        <v>29052505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36.1</v>
      </c>
      <c r="AD16" s="495"/>
      <c r="AE16" s="495"/>
      <c r="AF16" s="495"/>
      <c r="AG16" s="496"/>
      <c r="AH16" s="494">
        <v>36.5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36784411</v>
      </c>
      <c r="BO16" s="408"/>
      <c r="BP16" s="408"/>
      <c r="BQ16" s="408"/>
      <c r="BR16" s="408"/>
      <c r="BS16" s="408"/>
      <c r="BT16" s="408"/>
      <c r="BU16" s="409"/>
      <c r="BV16" s="407">
        <v>35447875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61105</v>
      </c>
      <c r="AD17" s="459"/>
      <c r="AE17" s="459"/>
      <c r="AF17" s="459"/>
      <c r="AG17" s="501"/>
      <c r="AH17" s="458">
        <v>58336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37409349</v>
      </c>
      <c r="BO17" s="408"/>
      <c r="BP17" s="408"/>
      <c r="BQ17" s="408"/>
      <c r="BR17" s="408"/>
      <c r="BS17" s="408"/>
      <c r="BT17" s="408"/>
      <c r="BU17" s="409"/>
      <c r="BV17" s="407">
        <v>36750775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139.44</v>
      </c>
      <c r="M18" s="531"/>
      <c r="N18" s="531"/>
      <c r="O18" s="531"/>
      <c r="P18" s="531"/>
      <c r="Q18" s="531"/>
      <c r="R18" s="532"/>
      <c r="S18" s="532"/>
      <c r="T18" s="532"/>
      <c r="U18" s="532"/>
      <c r="V18" s="533"/>
      <c r="W18" s="425"/>
      <c r="X18" s="426"/>
      <c r="Y18" s="426"/>
      <c r="Z18" s="426"/>
      <c r="AA18" s="426"/>
      <c r="AB18" s="417"/>
      <c r="AC18" s="534">
        <v>60.4</v>
      </c>
      <c r="AD18" s="535"/>
      <c r="AE18" s="535"/>
      <c r="AF18" s="535"/>
      <c r="AG18" s="536"/>
      <c r="AH18" s="534">
        <v>59.4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44348009</v>
      </c>
      <c r="BO18" s="408"/>
      <c r="BP18" s="408"/>
      <c r="BQ18" s="408"/>
      <c r="BR18" s="408"/>
      <c r="BS18" s="408"/>
      <c r="BT18" s="408"/>
      <c r="BU18" s="409"/>
      <c r="BV18" s="407">
        <v>43562485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1519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56833828</v>
      </c>
      <c r="BO19" s="408"/>
      <c r="BP19" s="408"/>
      <c r="BQ19" s="408"/>
      <c r="BR19" s="408"/>
      <c r="BS19" s="408"/>
      <c r="BT19" s="408"/>
      <c r="BU19" s="409"/>
      <c r="BV19" s="407">
        <v>54082060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86200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61549236</v>
      </c>
      <c r="BO22" s="371"/>
      <c r="BP22" s="371"/>
      <c r="BQ22" s="371"/>
      <c r="BR22" s="371"/>
      <c r="BS22" s="371"/>
      <c r="BT22" s="371"/>
      <c r="BU22" s="372"/>
      <c r="BV22" s="370">
        <v>63743803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46786773</v>
      </c>
      <c r="BO23" s="408"/>
      <c r="BP23" s="408"/>
      <c r="BQ23" s="408"/>
      <c r="BR23" s="408"/>
      <c r="BS23" s="408"/>
      <c r="BT23" s="408"/>
      <c r="BU23" s="409"/>
      <c r="BV23" s="407">
        <v>47136706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9640</v>
      </c>
      <c r="R24" s="459"/>
      <c r="S24" s="459"/>
      <c r="T24" s="459"/>
      <c r="U24" s="459"/>
      <c r="V24" s="501"/>
      <c r="W24" s="553"/>
      <c r="X24" s="554"/>
      <c r="Y24" s="555"/>
      <c r="Z24" s="457" t="s">
        <v>162</v>
      </c>
      <c r="AA24" s="437"/>
      <c r="AB24" s="437"/>
      <c r="AC24" s="437"/>
      <c r="AD24" s="437"/>
      <c r="AE24" s="437"/>
      <c r="AF24" s="437"/>
      <c r="AG24" s="438"/>
      <c r="AH24" s="458">
        <v>1338</v>
      </c>
      <c r="AI24" s="459"/>
      <c r="AJ24" s="459"/>
      <c r="AK24" s="459"/>
      <c r="AL24" s="501"/>
      <c r="AM24" s="458">
        <v>4234770</v>
      </c>
      <c r="AN24" s="459"/>
      <c r="AO24" s="459"/>
      <c r="AP24" s="459"/>
      <c r="AQ24" s="459"/>
      <c r="AR24" s="501"/>
      <c r="AS24" s="458">
        <v>3165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27371903</v>
      </c>
      <c r="BO24" s="408"/>
      <c r="BP24" s="408"/>
      <c r="BQ24" s="408"/>
      <c r="BR24" s="408"/>
      <c r="BS24" s="408"/>
      <c r="BT24" s="408"/>
      <c r="BU24" s="409"/>
      <c r="BV24" s="407">
        <v>27570006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8120</v>
      </c>
      <c r="R25" s="459"/>
      <c r="S25" s="459"/>
      <c r="T25" s="459"/>
      <c r="U25" s="459"/>
      <c r="V25" s="501"/>
      <c r="W25" s="553"/>
      <c r="X25" s="554"/>
      <c r="Y25" s="555"/>
      <c r="Z25" s="457" t="s">
        <v>165</v>
      </c>
      <c r="AA25" s="437"/>
      <c r="AB25" s="437"/>
      <c r="AC25" s="437"/>
      <c r="AD25" s="437"/>
      <c r="AE25" s="437"/>
      <c r="AF25" s="437"/>
      <c r="AG25" s="438"/>
      <c r="AH25" s="458">
        <v>261</v>
      </c>
      <c r="AI25" s="459"/>
      <c r="AJ25" s="459"/>
      <c r="AK25" s="459"/>
      <c r="AL25" s="501"/>
      <c r="AM25" s="458">
        <v>834939</v>
      </c>
      <c r="AN25" s="459"/>
      <c r="AO25" s="459"/>
      <c r="AP25" s="459"/>
      <c r="AQ25" s="459"/>
      <c r="AR25" s="501"/>
      <c r="AS25" s="458">
        <v>3199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5838502</v>
      </c>
      <c r="BO25" s="371"/>
      <c r="BP25" s="371"/>
      <c r="BQ25" s="371"/>
      <c r="BR25" s="371"/>
      <c r="BS25" s="371"/>
      <c r="BT25" s="371"/>
      <c r="BU25" s="372"/>
      <c r="BV25" s="370">
        <v>2960059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6930</v>
      </c>
      <c r="R26" s="459"/>
      <c r="S26" s="459"/>
      <c r="T26" s="459"/>
      <c r="U26" s="459"/>
      <c r="V26" s="501"/>
      <c r="W26" s="553"/>
      <c r="X26" s="554"/>
      <c r="Y26" s="555"/>
      <c r="Z26" s="457" t="s">
        <v>168</v>
      </c>
      <c r="AA26" s="559"/>
      <c r="AB26" s="559"/>
      <c r="AC26" s="559"/>
      <c r="AD26" s="559"/>
      <c r="AE26" s="559"/>
      <c r="AF26" s="559"/>
      <c r="AG26" s="560"/>
      <c r="AH26" s="458">
        <v>42</v>
      </c>
      <c r="AI26" s="459"/>
      <c r="AJ26" s="459"/>
      <c r="AK26" s="459"/>
      <c r="AL26" s="501"/>
      <c r="AM26" s="458">
        <v>113316</v>
      </c>
      <c r="AN26" s="459"/>
      <c r="AO26" s="459"/>
      <c r="AP26" s="459"/>
      <c r="AQ26" s="459"/>
      <c r="AR26" s="501"/>
      <c r="AS26" s="458">
        <v>2698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5550</v>
      </c>
      <c r="R27" s="459"/>
      <c r="S27" s="459"/>
      <c r="T27" s="459"/>
      <c r="U27" s="459"/>
      <c r="V27" s="501"/>
      <c r="W27" s="553"/>
      <c r="X27" s="554"/>
      <c r="Y27" s="555"/>
      <c r="Z27" s="457" t="s">
        <v>171</v>
      </c>
      <c r="AA27" s="437"/>
      <c r="AB27" s="437"/>
      <c r="AC27" s="437"/>
      <c r="AD27" s="437"/>
      <c r="AE27" s="437"/>
      <c r="AF27" s="437"/>
      <c r="AG27" s="438"/>
      <c r="AH27" s="458">
        <v>98</v>
      </c>
      <c r="AI27" s="459"/>
      <c r="AJ27" s="459"/>
      <c r="AK27" s="459"/>
      <c r="AL27" s="501"/>
      <c r="AM27" s="458">
        <v>350805</v>
      </c>
      <c r="AN27" s="459"/>
      <c r="AO27" s="459"/>
      <c r="AP27" s="459"/>
      <c r="AQ27" s="459"/>
      <c r="AR27" s="501"/>
      <c r="AS27" s="458">
        <v>3580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2200000</v>
      </c>
      <c r="BO27" s="527"/>
      <c r="BP27" s="527"/>
      <c r="BQ27" s="527"/>
      <c r="BR27" s="527"/>
      <c r="BS27" s="527"/>
      <c r="BT27" s="527"/>
      <c r="BU27" s="528"/>
      <c r="BV27" s="526">
        <v>2200000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5050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7684570</v>
      </c>
      <c r="BO28" s="371"/>
      <c r="BP28" s="371"/>
      <c r="BQ28" s="371"/>
      <c r="BR28" s="371"/>
      <c r="BS28" s="371"/>
      <c r="BT28" s="371"/>
      <c r="BU28" s="372"/>
      <c r="BV28" s="370">
        <v>7988460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28</v>
      </c>
      <c r="M29" s="459"/>
      <c r="N29" s="459"/>
      <c r="O29" s="459"/>
      <c r="P29" s="501"/>
      <c r="Q29" s="458">
        <v>4850</v>
      </c>
      <c r="R29" s="459"/>
      <c r="S29" s="459"/>
      <c r="T29" s="459"/>
      <c r="U29" s="459"/>
      <c r="V29" s="501"/>
      <c r="W29" s="556"/>
      <c r="X29" s="557"/>
      <c r="Y29" s="558"/>
      <c r="Z29" s="457" t="s">
        <v>177</v>
      </c>
      <c r="AA29" s="437"/>
      <c r="AB29" s="437"/>
      <c r="AC29" s="437"/>
      <c r="AD29" s="437"/>
      <c r="AE29" s="437"/>
      <c r="AF29" s="437"/>
      <c r="AG29" s="438"/>
      <c r="AH29" s="458">
        <v>1436</v>
      </c>
      <c r="AI29" s="459"/>
      <c r="AJ29" s="459"/>
      <c r="AK29" s="459"/>
      <c r="AL29" s="501"/>
      <c r="AM29" s="458">
        <v>4585575</v>
      </c>
      <c r="AN29" s="459"/>
      <c r="AO29" s="459"/>
      <c r="AP29" s="459"/>
      <c r="AQ29" s="459"/>
      <c r="AR29" s="501"/>
      <c r="AS29" s="458">
        <v>3193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1487516</v>
      </c>
      <c r="BO29" s="408"/>
      <c r="BP29" s="408"/>
      <c r="BQ29" s="408"/>
      <c r="BR29" s="408"/>
      <c r="BS29" s="408"/>
      <c r="BT29" s="408"/>
      <c r="BU29" s="409"/>
      <c r="BV29" s="407">
        <v>1250966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5298508</v>
      </c>
      <c r="BO30" s="527"/>
      <c r="BP30" s="527"/>
      <c r="BQ30" s="527"/>
      <c r="BR30" s="527"/>
      <c r="BS30" s="527"/>
      <c r="BT30" s="527"/>
      <c r="BU30" s="528"/>
      <c r="BV30" s="526">
        <v>4868476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群馬県市町村総合事務組合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伊勢崎市公共施設管理公社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学校給食センター事業費特別会計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群馬県市町村会館管理組合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伊勢崎市スポーツ協会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群馬県後期高齢者医療広域連合（一般会計）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さかい・ふるさと創生基金</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小型自動車競走事業費特別会計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特定地域生活排水処理事業会計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群馬県後期高齢者医療広域連合（特別会計）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11</v>
      </c>
      <c r="AN38" s="597"/>
      <c r="AO38" s="598" t="str">
        <f>IF('各会計、関係団体の財政状況及び健全化判断比率'!B36="","",'各会計、関係団体の財政状況及び健全化判断比率'!B36)</f>
        <v>病院事業会計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fd1Fpr7ozC2yih115Uub+NodU2IvJ9XyAoQTuk2DxOBzbiymmJl09ceEuOdSjNcnb3Da2KZyGPDicmgPHCgRQ==" saltValue="3siNeRpn/NuisYimh9B5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32527557</v>
      </c>
      <c r="S5" s="613"/>
      <c r="T5" s="613"/>
      <c r="U5" s="613"/>
      <c r="V5" s="613"/>
      <c r="W5" s="613"/>
      <c r="X5" s="613"/>
      <c r="Y5" s="614"/>
      <c r="Z5" s="615">
        <v>36.799999999999997</v>
      </c>
      <c r="AA5" s="615"/>
      <c r="AB5" s="615"/>
      <c r="AC5" s="615"/>
      <c r="AD5" s="616">
        <v>30941550</v>
      </c>
      <c r="AE5" s="616"/>
      <c r="AF5" s="616"/>
      <c r="AG5" s="616"/>
      <c r="AH5" s="616"/>
      <c r="AI5" s="616"/>
      <c r="AJ5" s="616"/>
      <c r="AK5" s="616"/>
      <c r="AL5" s="617">
        <v>67.099999999999994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30936699</v>
      </c>
      <c r="BH5" s="624"/>
      <c r="BI5" s="624"/>
      <c r="BJ5" s="624"/>
      <c r="BK5" s="624"/>
      <c r="BL5" s="624"/>
      <c r="BM5" s="624"/>
      <c r="BN5" s="625"/>
      <c r="BO5" s="626">
        <v>95.1</v>
      </c>
      <c r="BP5" s="626"/>
      <c r="BQ5" s="626"/>
      <c r="BR5" s="626"/>
      <c r="BS5" s="627">
        <v>631123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769198</v>
      </c>
      <c r="S6" s="624"/>
      <c r="T6" s="624"/>
      <c r="U6" s="624"/>
      <c r="V6" s="624"/>
      <c r="W6" s="624"/>
      <c r="X6" s="624"/>
      <c r="Y6" s="625"/>
      <c r="Z6" s="626">
        <v>0.9</v>
      </c>
      <c r="AA6" s="626"/>
      <c r="AB6" s="626"/>
      <c r="AC6" s="626"/>
      <c r="AD6" s="627">
        <v>769198</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30936699</v>
      </c>
      <c r="BH6" s="624"/>
      <c r="BI6" s="624"/>
      <c r="BJ6" s="624"/>
      <c r="BK6" s="624"/>
      <c r="BL6" s="624"/>
      <c r="BM6" s="624"/>
      <c r="BN6" s="625"/>
      <c r="BO6" s="626">
        <v>95.1</v>
      </c>
      <c r="BP6" s="626"/>
      <c r="BQ6" s="626"/>
      <c r="BR6" s="626"/>
      <c r="BS6" s="627">
        <v>631123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433061</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433061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8941</v>
      </c>
      <c r="S7" s="624"/>
      <c r="T7" s="624"/>
      <c r="U7" s="624"/>
      <c r="V7" s="624"/>
      <c r="W7" s="624"/>
      <c r="X7" s="624"/>
      <c r="Y7" s="625"/>
      <c r="Z7" s="626">
        <v>0</v>
      </c>
      <c r="AA7" s="626"/>
      <c r="AB7" s="626"/>
      <c r="AC7" s="626"/>
      <c r="AD7" s="627">
        <v>8941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13850866</v>
      </c>
      <c r="BH7" s="624"/>
      <c r="BI7" s="624"/>
      <c r="BJ7" s="624"/>
      <c r="BK7" s="624"/>
      <c r="BL7" s="624"/>
      <c r="BM7" s="624"/>
      <c r="BN7" s="625"/>
      <c r="BO7" s="626">
        <v>42.6</v>
      </c>
      <c r="BP7" s="626"/>
      <c r="BQ7" s="626"/>
      <c r="BR7" s="626"/>
      <c r="BS7" s="627">
        <v>631123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7717811</v>
      </c>
      <c r="CS7" s="624"/>
      <c r="CT7" s="624"/>
      <c r="CU7" s="624"/>
      <c r="CV7" s="624"/>
      <c r="CW7" s="624"/>
      <c r="CX7" s="624"/>
      <c r="CY7" s="625"/>
      <c r="CZ7" s="626">
        <v>9.1</v>
      </c>
      <c r="DA7" s="626"/>
      <c r="DB7" s="626"/>
      <c r="DC7" s="626"/>
      <c r="DD7" s="632">
        <v>249984</v>
      </c>
      <c r="DE7" s="624"/>
      <c r="DF7" s="624"/>
      <c r="DG7" s="624"/>
      <c r="DH7" s="624"/>
      <c r="DI7" s="624"/>
      <c r="DJ7" s="624"/>
      <c r="DK7" s="624"/>
      <c r="DL7" s="624"/>
      <c r="DM7" s="624"/>
      <c r="DN7" s="624"/>
      <c r="DO7" s="624"/>
      <c r="DP7" s="625"/>
      <c r="DQ7" s="632">
        <v>6635610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167162</v>
      </c>
      <c r="S8" s="624"/>
      <c r="T8" s="624"/>
      <c r="U8" s="624"/>
      <c r="V8" s="624"/>
      <c r="W8" s="624"/>
      <c r="X8" s="624"/>
      <c r="Y8" s="625"/>
      <c r="Z8" s="626">
        <v>0.2</v>
      </c>
      <c r="AA8" s="626"/>
      <c r="AB8" s="626"/>
      <c r="AC8" s="626"/>
      <c r="AD8" s="627">
        <v>167162</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394100</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35842766</v>
      </c>
      <c r="CS8" s="624"/>
      <c r="CT8" s="624"/>
      <c r="CU8" s="624"/>
      <c r="CV8" s="624"/>
      <c r="CW8" s="624"/>
      <c r="CX8" s="624"/>
      <c r="CY8" s="625"/>
      <c r="CZ8" s="626">
        <v>42.3</v>
      </c>
      <c r="DA8" s="626"/>
      <c r="DB8" s="626"/>
      <c r="DC8" s="626"/>
      <c r="DD8" s="632">
        <v>620920</v>
      </c>
      <c r="DE8" s="624"/>
      <c r="DF8" s="624"/>
      <c r="DG8" s="624"/>
      <c r="DH8" s="624"/>
      <c r="DI8" s="624"/>
      <c r="DJ8" s="624"/>
      <c r="DK8" s="624"/>
      <c r="DL8" s="624"/>
      <c r="DM8" s="624"/>
      <c r="DN8" s="624"/>
      <c r="DO8" s="624"/>
      <c r="DP8" s="625"/>
      <c r="DQ8" s="632">
        <v>17347571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211372</v>
      </c>
      <c r="S9" s="624"/>
      <c r="T9" s="624"/>
      <c r="U9" s="624"/>
      <c r="V9" s="624"/>
      <c r="W9" s="624"/>
      <c r="X9" s="624"/>
      <c r="Y9" s="625"/>
      <c r="Z9" s="626">
        <v>0.2</v>
      </c>
      <c r="AA9" s="626"/>
      <c r="AB9" s="626"/>
      <c r="AC9" s="626"/>
      <c r="AD9" s="627">
        <v>211372</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10921422</v>
      </c>
      <c r="BH9" s="624"/>
      <c r="BI9" s="624"/>
      <c r="BJ9" s="624"/>
      <c r="BK9" s="624"/>
      <c r="BL9" s="624"/>
      <c r="BM9" s="624"/>
      <c r="BN9" s="625"/>
      <c r="BO9" s="626">
        <v>33.6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7831335</v>
      </c>
      <c r="CS9" s="624"/>
      <c r="CT9" s="624"/>
      <c r="CU9" s="624"/>
      <c r="CV9" s="624"/>
      <c r="CW9" s="624"/>
      <c r="CX9" s="624"/>
      <c r="CY9" s="625"/>
      <c r="CZ9" s="626">
        <v>9.1999999999999993</v>
      </c>
      <c r="DA9" s="626"/>
      <c r="DB9" s="626"/>
      <c r="DC9" s="626"/>
      <c r="DD9" s="632">
        <v>1436971</v>
      </c>
      <c r="DE9" s="624"/>
      <c r="DF9" s="624"/>
      <c r="DG9" s="624"/>
      <c r="DH9" s="624"/>
      <c r="DI9" s="624"/>
      <c r="DJ9" s="624"/>
      <c r="DK9" s="624"/>
      <c r="DL9" s="624"/>
      <c r="DM9" s="624"/>
      <c r="DN9" s="624"/>
      <c r="DO9" s="624"/>
      <c r="DP9" s="625"/>
      <c r="DQ9" s="632">
        <v>5472412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770250</v>
      </c>
      <c r="BH10" s="624"/>
      <c r="BI10" s="624"/>
      <c r="BJ10" s="624"/>
      <c r="BK10" s="624"/>
      <c r="BL10" s="624"/>
      <c r="BM10" s="624"/>
      <c r="BN10" s="625"/>
      <c r="BO10" s="626">
        <v>2.4</v>
      </c>
      <c r="BP10" s="626"/>
      <c r="BQ10" s="626"/>
      <c r="BR10" s="626"/>
      <c r="BS10" s="627">
        <v>127784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234191</v>
      </c>
      <c r="CS10" s="624"/>
      <c r="CT10" s="624"/>
      <c r="CU10" s="624"/>
      <c r="CV10" s="624"/>
      <c r="CW10" s="624"/>
      <c r="CX10" s="624"/>
      <c r="CY10" s="625"/>
      <c r="CZ10" s="626">
        <v>0.3</v>
      </c>
      <c r="DA10" s="626"/>
      <c r="DB10" s="626"/>
      <c r="DC10" s="626"/>
      <c r="DD10" s="632">
        <v>18960</v>
      </c>
      <c r="DE10" s="624"/>
      <c r="DF10" s="624"/>
      <c r="DG10" s="624"/>
      <c r="DH10" s="624"/>
      <c r="DI10" s="624"/>
      <c r="DJ10" s="624"/>
      <c r="DK10" s="624"/>
      <c r="DL10" s="624"/>
      <c r="DM10" s="624"/>
      <c r="DN10" s="624"/>
      <c r="DO10" s="624"/>
      <c r="DP10" s="625"/>
      <c r="DQ10" s="632">
        <v>161406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5417467</v>
      </c>
      <c r="S11" s="624"/>
      <c r="T11" s="624"/>
      <c r="U11" s="624"/>
      <c r="V11" s="624"/>
      <c r="W11" s="624"/>
      <c r="X11" s="624"/>
      <c r="Y11" s="625"/>
      <c r="Z11" s="628">
        <v>6.1</v>
      </c>
      <c r="AA11" s="629"/>
      <c r="AB11" s="629"/>
      <c r="AC11" s="635"/>
      <c r="AD11" s="632">
        <v>5417467</v>
      </c>
      <c r="AE11" s="624"/>
      <c r="AF11" s="624"/>
      <c r="AG11" s="624"/>
      <c r="AH11" s="624"/>
      <c r="AI11" s="624"/>
      <c r="AJ11" s="624"/>
      <c r="AK11" s="625"/>
      <c r="AL11" s="628">
        <v>11.8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1765094</v>
      </c>
      <c r="BH11" s="624"/>
      <c r="BI11" s="624"/>
      <c r="BJ11" s="624"/>
      <c r="BK11" s="624"/>
      <c r="BL11" s="624"/>
      <c r="BM11" s="624"/>
      <c r="BN11" s="625"/>
      <c r="BO11" s="626">
        <v>5.4</v>
      </c>
      <c r="BP11" s="626"/>
      <c r="BQ11" s="626"/>
      <c r="BR11" s="626"/>
      <c r="BS11" s="627">
        <v>503339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1325075</v>
      </c>
      <c r="CS11" s="624"/>
      <c r="CT11" s="624"/>
      <c r="CU11" s="624"/>
      <c r="CV11" s="624"/>
      <c r="CW11" s="624"/>
      <c r="CX11" s="624"/>
      <c r="CY11" s="625"/>
      <c r="CZ11" s="626">
        <v>1.6</v>
      </c>
      <c r="DA11" s="626"/>
      <c r="DB11" s="626"/>
      <c r="DC11" s="626"/>
      <c r="DD11" s="632">
        <v>476639</v>
      </c>
      <c r="DE11" s="624"/>
      <c r="DF11" s="624"/>
      <c r="DG11" s="624"/>
      <c r="DH11" s="624"/>
      <c r="DI11" s="624"/>
      <c r="DJ11" s="624"/>
      <c r="DK11" s="624"/>
      <c r="DL11" s="624"/>
      <c r="DM11" s="624"/>
      <c r="DN11" s="624"/>
      <c r="DO11" s="624"/>
      <c r="DP11" s="625"/>
      <c r="DQ11" s="632">
        <v>935255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14545811</v>
      </c>
      <c r="BH12" s="624"/>
      <c r="BI12" s="624"/>
      <c r="BJ12" s="624"/>
      <c r="BK12" s="624"/>
      <c r="BL12" s="624"/>
      <c r="BM12" s="624"/>
      <c r="BN12" s="625"/>
      <c r="BO12" s="626">
        <v>44.7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3607163</v>
      </c>
      <c r="CS12" s="624"/>
      <c r="CT12" s="624"/>
      <c r="CU12" s="624"/>
      <c r="CV12" s="624"/>
      <c r="CW12" s="624"/>
      <c r="CX12" s="624"/>
      <c r="CY12" s="625"/>
      <c r="CZ12" s="626">
        <v>4.3</v>
      </c>
      <c r="DA12" s="626"/>
      <c r="DB12" s="626"/>
      <c r="DC12" s="626"/>
      <c r="DD12" s="632">
        <v>378532</v>
      </c>
      <c r="DE12" s="624"/>
      <c r="DF12" s="624"/>
      <c r="DG12" s="624"/>
      <c r="DH12" s="624"/>
      <c r="DI12" s="624"/>
      <c r="DJ12" s="624"/>
      <c r="DK12" s="624"/>
      <c r="DL12" s="624"/>
      <c r="DM12" s="624"/>
      <c r="DN12" s="624"/>
      <c r="DO12" s="624"/>
      <c r="DP12" s="625"/>
      <c r="DQ12" s="632">
        <v>1505687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14516310</v>
      </c>
      <c r="BH13" s="624"/>
      <c r="BI13" s="624"/>
      <c r="BJ13" s="624"/>
      <c r="BK13" s="624"/>
      <c r="BL13" s="624"/>
      <c r="BM13" s="624"/>
      <c r="BN13" s="625"/>
      <c r="BO13" s="626">
        <v>44.6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7108761</v>
      </c>
      <c r="CS13" s="624"/>
      <c r="CT13" s="624"/>
      <c r="CU13" s="624"/>
      <c r="CV13" s="624"/>
      <c r="CW13" s="624"/>
      <c r="CX13" s="624"/>
      <c r="CY13" s="625"/>
      <c r="CZ13" s="626">
        <v>8.4</v>
      </c>
      <c r="DA13" s="626"/>
      <c r="DB13" s="626"/>
      <c r="DC13" s="626"/>
      <c r="DD13" s="632">
        <v>3811966</v>
      </c>
      <c r="DE13" s="624"/>
      <c r="DF13" s="624"/>
      <c r="DG13" s="624"/>
      <c r="DH13" s="624"/>
      <c r="DI13" s="624"/>
      <c r="DJ13" s="624"/>
      <c r="DK13" s="624"/>
      <c r="DL13" s="624"/>
      <c r="DM13" s="624"/>
      <c r="DN13" s="624"/>
      <c r="DO13" s="624"/>
      <c r="DP13" s="625"/>
      <c r="DQ13" s="632">
        <v>4147650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5950</v>
      </c>
      <c r="S14" s="624"/>
      <c r="T14" s="624"/>
      <c r="U14" s="624"/>
      <c r="V14" s="624"/>
      <c r="W14" s="624"/>
      <c r="X14" s="624"/>
      <c r="Y14" s="625"/>
      <c r="Z14" s="626">
        <v>0</v>
      </c>
      <c r="AA14" s="626"/>
      <c r="AB14" s="626"/>
      <c r="AC14" s="626"/>
      <c r="AD14" s="627">
        <v>5950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745443</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3302127</v>
      </c>
      <c r="CS14" s="624"/>
      <c r="CT14" s="624"/>
      <c r="CU14" s="624"/>
      <c r="CV14" s="624"/>
      <c r="CW14" s="624"/>
      <c r="CX14" s="624"/>
      <c r="CY14" s="625"/>
      <c r="CZ14" s="626">
        <v>3.9</v>
      </c>
      <c r="DA14" s="626"/>
      <c r="DB14" s="626"/>
      <c r="DC14" s="626"/>
      <c r="DD14" s="632">
        <v>739091</v>
      </c>
      <c r="DE14" s="624"/>
      <c r="DF14" s="624"/>
      <c r="DG14" s="624"/>
      <c r="DH14" s="624"/>
      <c r="DI14" s="624"/>
      <c r="DJ14" s="624"/>
      <c r="DK14" s="624"/>
      <c r="DL14" s="624"/>
      <c r="DM14" s="624"/>
      <c r="DN14" s="624"/>
      <c r="DO14" s="624"/>
      <c r="DP14" s="625"/>
      <c r="DQ14" s="632">
        <v>2171417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1794579</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9969623</v>
      </c>
      <c r="CS15" s="624"/>
      <c r="CT15" s="624"/>
      <c r="CU15" s="624"/>
      <c r="CV15" s="624"/>
      <c r="CW15" s="624"/>
      <c r="CX15" s="624"/>
      <c r="CY15" s="625"/>
      <c r="CZ15" s="626">
        <v>11.8</v>
      </c>
      <c r="DA15" s="626"/>
      <c r="DB15" s="626"/>
      <c r="DC15" s="626"/>
      <c r="DD15" s="632">
        <v>1426866</v>
      </c>
      <c r="DE15" s="624"/>
      <c r="DF15" s="624"/>
      <c r="DG15" s="624"/>
      <c r="DH15" s="624"/>
      <c r="DI15" s="624"/>
      <c r="DJ15" s="624"/>
      <c r="DK15" s="624"/>
      <c r="DL15" s="624"/>
      <c r="DM15" s="624"/>
      <c r="DN15" s="624"/>
      <c r="DO15" s="624"/>
      <c r="DP15" s="625"/>
      <c r="DQ15" s="632">
        <v>7185495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111712</v>
      </c>
      <c r="S16" s="624"/>
      <c r="T16" s="624"/>
      <c r="U16" s="624"/>
      <c r="V16" s="624"/>
      <c r="W16" s="624"/>
      <c r="X16" s="624"/>
      <c r="Y16" s="625"/>
      <c r="Z16" s="626">
        <v>0.1</v>
      </c>
      <c r="AA16" s="626"/>
      <c r="AB16" s="626"/>
      <c r="AC16" s="626"/>
      <c r="AD16" s="627">
        <v>111712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560584</v>
      </c>
      <c r="S17" s="624"/>
      <c r="T17" s="624"/>
      <c r="U17" s="624"/>
      <c r="V17" s="624"/>
      <c r="W17" s="624"/>
      <c r="X17" s="624"/>
      <c r="Y17" s="625"/>
      <c r="Z17" s="626">
        <v>0.6</v>
      </c>
      <c r="AA17" s="626"/>
      <c r="AB17" s="626"/>
      <c r="AC17" s="626"/>
      <c r="AD17" s="627">
        <v>560584</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7293113</v>
      </c>
      <c r="CS17" s="624"/>
      <c r="CT17" s="624"/>
      <c r="CU17" s="624"/>
      <c r="CV17" s="624"/>
      <c r="CW17" s="624"/>
      <c r="CX17" s="624"/>
      <c r="CY17" s="625"/>
      <c r="CZ17" s="626">
        <v>8.6</v>
      </c>
      <c r="DA17" s="626"/>
      <c r="DB17" s="626"/>
      <c r="DC17" s="626"/>
      <c r="DD17" s="632" t="s">
        <v>122</v>
      </c>
      <c r="DE17" s="624"/>
      <c r="DF17" s="624"/>
      <c r="DG17" s="624"/>
      <c r="DH17" s="624"/>
      <c r="DI17" s="624"/>
      <c r="DJ17" s="624"/>
      <c r="DK17" s="624"/>
      <c r="DL17" s="624"/>
      <c r="DM17" s="624"/>
      <c r="DN17" s="624"/>
      <c r="DO17" s="624"/>
      <c r="DP17" s="625"/>
      <c r="DQ17" s="632">
        <v>7138348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363743</v>
      </c>
      <c r="S18" s="624"/>
      <c r="T18" s="624"/>
      <c r="U18" s="624"/>
      <c r="V18" s="624"/>
      <c r="W18" s="624"/>
      <c r="X18" s="624"/>
      <c r="Y18" s="625"/>
      <c r="Z18" s="626">
        <v>0.4</v>
      </c>
      <c r="AA18" s="626"/>
      <c r="AB18" s="626"/>
      <c r="AC18" s="626"/>
      <c r="AD18" s="627">
        <v>363743</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299734</v>
      </c>
      <c r="S19" s="624"/>
      <c r="T19" s="624"/>
      <c r="U19" s="624"/>
      <c r="V19" s="624"/>
      <c r="W19" s="624"/>
      <c r="X19" s="624"/>
      <c r="Y19" s="625"/>
      <c r="Z19" s="626">
        <v>0.3</v>
      </c>
      <c r="AA19" s="626"/>
      <c r="AB19" s="626"/>
      <c r="AC19" s="626"/>
      <c r="AD19" s="627">
        <v>299734</v>
      </c>
      <c r="AE19" s="627"/>
      <c r="AF19" s="627"/>
      <c r="AG19" s="627"/>
      <c r="AH19" s="627"/>
      <c r="AI19" s="627"/>
      <c r="AJ19" s="627"/>
      <c r="AK19" s="627"/>
      <c r="AL19" s="628">
        <v>0.7</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1590858</v>
      </c>
      <c r="BH19" s="624"/>
      <c r="BI19" s="624"/>
      <c r="BJ19" s="624"/>
      <c r="BK19" s="624"/>
      <c r="BL19" s="624"/>
      <c r="BM19" s="624"/>
      <c r="BN19" s="625"/>
      <c r="BO19" s="626">
        <v>4.9000000000000004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64009</v>
      </c>
      <c r="S20" s="624"/>
      <c r="T20" s="624"/>
      <c r="U20" s="624"/>
      <c r="V20" s="624"/>
      <c r="W20" s="624"/>
      <c r="X20" s="624"/>
      <c r="Y20" s="625"/>
      <c r="Z20" s="626">
        <v>0.1</v>
      </c>
      <c r="AA20" s="626"/>
      <c r="AB20" s="626"/>
      <c r="AC20" s="626"/>
      <c r="AD20" s="627">
        <v>64009</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1590858</v>
      </c>
      <c r="BH20" s="624"/>
      <c r="BI20" s="624"/>
      <c r="BJ20" s="624"/>
      <c r="BK20" s="624"/>
      <c r="BL20" s="624"/>
      <c r="BM20" s="624"/>
      <c r="BN20" s="625"/>
      <c r="BO20" s="626">
        <v>4.9000000000000004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84665026</v>
      </c>
      <c r="CS20" s="624"/>
      <c r="CT20" s="624"/>
      <c r="CU20" s="624"/>
      <c r="CV20" s="624"/>
      <c r="CW20" s="624"/>
      <c r="CX20" s="624"/>
      <c r="CY20" s="625"/>
      <c r="CZ20" s="626">
        <v>100</v>
      </c>
      <c r="DA20" s="626"/>
      <c r="DB20" s="626"/>
      <c r="DC20" s="626"/>
      <c r="DD20" s="632">
        <v>9159929</v>
      </c>
      <c r="DE20" s="624"/>
      <c r="DF20" s="624"/>
      <c r="DG20" s="624"/>
      <c r="DH20" s="624"/>
      <c r="DI20" s="624"/>
      <c r="DJ20" s="624"/>
      <c r="DK20" s="624"/>
      <c r="DL20" s="624"/>
      <c r="DM20" s="624"/>
      <c r="DN20" s="624"/>
      <c r="DO20" s="624"/>
      <c r="DP20" s="625"/>
      <c r="DQ20" s="632">
        <v>53133912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8089487</v>
      </c>
      <c r="S21" s="624"/>
      <c r="T21" s="624"/>
      <c r="U21" s="624"/>
      <c r="V21" s="624"/>
      <c r="W21" s="624"/>
      <c r="X21" s="624"/>
      <c r="Y21" s="625"/>
      <c r="Z21" s="626">
        <v>9.1999999999999993</v>
      </c>
      <c r="AA21" s="626"/>
      <c r="AB21" s="626"/>
      <c r="AC21" s="626"/>
      <c r="AD21" s="627">
        <v>7191333</v>
      </c>
      <c r="AE21" s="627"/>
      <c r="AF21" s="627"/>
      <c r="AG21" s="627"/>
      <c r="AH21" s="627"/>
      <c r="AI21" s="627"/>
      <c r="AJ21" s="627"/>
      <c r="AK21" s="627"/>
      <c r="AL21" s="628">
        <v>15.6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4851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7191333</v>
      </c>
      <c r="S22" s="624"/>
      <c r="T22" s="624"/>
      <c r="U22" s="624"/>
      <c r="V22" s="624"/>
      <c r="W22" s="624"/>
      <c r="X22" s="624"/>
      <c r="Y22" s="625"/>
      <c r="Z22" s="626">
        <v>8.1</v>
      </c>
      <c r="AA22" s="626"/>
      <c r="AB22" s="626"/>
      <c r="AC22" s="626"/>
      <c r="AD22" s="627">
        <v>7191333</v>
      </c>
      <c r="AE22" s="627"/>
      <c r="AF22" s="627"/>
      <c r="AG22" s="627"/>
      <c r="AH22" s="627"/>
      <c r="AI22" s="627"/>
      <c r="AJ22" s="627"/>
      <c r="AK22" s="627"/>
      <c r="AL22" s="628">
        <v>15.6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898124</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1586007</v>
      </c>
      <c r="BH23" s="624"/>
      <c r="BI23" s="624"/>
      <c r="BJ23" s="624"/>
      <c r="BK23" s="624"/>
      <c r="BL23" s="624"/>
      <c r="BM23" s="624"/>
      <c r="BN23" s="625"/>
      <c r="BO23" s="626">
        <v>4.9000000000000004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30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45375412</v>
      </c>
      <c r="CS24" s="613"/>
      <c r="CT24" s="613"/>
      <c r="CU24" s="613"/>
      <c r="CV24" s="613"/>
      <c r="CW24" s="613"/>
      <c r="CX24" s="613"/>
      <c r="CY24" s="614"/>
      <c r="CZ24" s="617">
        <v>53.6</v>
      </c>
      <c r="DA24" s="618"/>
      <c r="DB24" s="618"/>
      <c r="DC24" s="634"/>
      <c r="DD24" s="655">
        <v>27864109</v>
      </c>
      <c r="DE24" s="613"/>
      <c r="DF24" s="613"/>
      <c r="DG24" s="613"/>
      <c r="DH24" s="613"/>
      <c r="DI24" s="613"/>
      <c r="DJ24" s="613"/>
      <c r="DK24" s="614"/>
      <c r="DL24" s="655">
        <v>25865184</v>
      </c>
      <c r="DM24" s="613"/>
      <c r="DN24" s="613"/>
      <c r="DO24" s="613"/>
      <c r="DP24" s="613"/>
      <c r="DQ24" s="613"/>
      <c r="DR24" s="613"/>
      <c r="DS24" s="613"/>
      <c r="DT24" s="613"/>
      <c r="DU24" s="613"/>
      <c r="DV24" s="614"/>
      <c r="DW24" s="617">
        <v>54.9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48233173</v>
      </c>
      <c r="S25" s="624"/>
      <c r="T25" s="624"/>
      <c r="U25" s="624"/>
      <c r="V25" s="624"/>
      <c r="W25" s="624"/>
      <c r="X25" s="624"/>
      <c r="Y25" s="625"/>
      <c r="Z25" s="626">
        <v>54.6</v>
      </c>
      <c r="AA25" s="626"/>
      <c r="AB25" s="626"/>
      <c r="AC25" s="626"/>
      <c r="AD25" s="627">
        <v>45749012</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12770379</v>
      </c>
      <c r="CS25" s="644"/>
      <c r="CT25" s="644"/>
      <c r="CU25" s="644"/>
      <c r="CV25" s="644"/>
      <c r="CW25" s="644"/>
      <c r="CX25" s="644"/>
      <c r="CY25" s="645"/>
      <c r="CZ25" s="628">
        <v>15.1</v>
      </c>
      <c r="DA25" s="656"/>
      <c r="DB25" s="656"/>
      <c r="DC25" s="658"/>
      <c r="DD25" s="632">
        <v>11599994</v>
      </c>
      <c r="DE25" s="644"/>
      <c r="DF25" s="644"/>
      <c r="DG25" s="644"/>
      <c r="DH25" s="644"/>
      <c r="DI25" s="644"/>
      <c r="DJ25" s="644"/>
      <c r="DK25" s="645"/>
      <c r="DL25" s="632">
        <v>11491848</v>
      </c>
      <c r="DM25" s="644"/>
      <c r="DN25" s="644"/>
      <c r="DO25" s="644"/>
      <c r="DP25" s="644"/>
      <c r="DQ25" s="644"/>
      <c r="DR25" s="644"/>
      <c r="DS25" s="644"/>
      <c r="DT25" s="644"/>
      <c r="DU25" s="644"/>
      <c r="DV25" s="645"/>
      <c r="DW25" s="628">
        <v>24.4</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38304</v>
      </c>
      <c r="S26" s="624"/>
      <c r="T26" s="624"/>
      <c r="U26" s="624"/>
      <c r="V26" s="624"/>
      <c r="W26" s="624"/>
      <c r="X26" s="624"/>
      <c r="Y26" s="625"/>
      <c r="Z26" s="626">
        <v>0</v>
      </c>
      <c r="AA26" s="626"/>
      <c r="AB26" s="626"/>
      <c r="AC26" s="626"/>
      <c r="AD26" s="627">
        <v>38304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8870336</v>
      </c>
      <c r="CS26" s="624"/>
      <c r="CT26" s="624"/>
      <c r="CU26" s="624"/>
      <c r="CV26" s="624"/>
      <c r="CW26" s="624"/>
      <c r="CX26" s="624"/>
      <c r="CY26" s="625"/>
      <c r="CZ26" s="628">
        <v>10.5</v>
      </c>
      <c r="DA26" s="656"/>
      <c r="DB26" s="656"/>
      <c r="DC26" s="658"/>
      <c r="DD26" s="632">
        <v>7909799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730710</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32527557</v>
      </c>
      <c r="BH27" s="624"/>
      <c r="BI27" s="624"/>
      <c r="BJ27" s="624"/>
      <c r="BK27" s="624"/>
      <c r="BL27" s="624"/>
      <c r="BM27" s="624"/>
      <c r="BN27" s="625"/>
      <c r="BO27" s="626">
        <v>100</v>
      </c>
      <c r="BP27" s="626"/>
      <c r="BQ27" s="626"/>
      <c r="BR27" s="626"/>
      <c r="BS27" s="627">
        <v>631123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25311920</v>
      </c>
      <c r="CS27" s="644"/>
      <c r="CT27" s="644"/>
      <c r="CU27" s="644"/>
      <c r="CV27" s="644"/>
      <c r="CW27" s="644"/>
      <c r="CX27" s="644"/>
      <c r="CY27" s="645"/>
      <c r="CZ27" s="628">
        <v>29.9</v>
      </c>
      <c r="DA27" s="656"/>
      <c r="DB27" s="656"/>
      <c r="DC27" s="658"/>
      <c r="DD27" s="632">
        <v>9125767</v>
      </c>
      <c r="DE27" s="644"/>
      <c r="DF27" s="644"/>
      <c r="DG27" s="644"/>
      <c r="DH27" s="644"/>
      <c r="DI27" s="644"/>
      <c r="DJ27" s="644"/>
      <c r="DK27" s="645"/>
      <c r="DL27" s="632">
        <v>7234988</v>
      </c>
      <c r="DM27" s="644"/>
      <c r="DN27" s="644"/>
      <c r="DO27" s="644"/>
      <c r="DP27" s="644"/>
      <c r="DQ27" s="644"/>
      <c r="DR27" s="644"/>
      <c r="DS27" s="644"/>
      <c r="DT27" s="644"/>
      <c r="DU27" s="644"/>
      <c r="DV27" s="645"/>
      <c r="DW27" s="628">
        <v>15.3</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698258</v>
      </c>
      <c r="S28" s="624"/>
      <c r="T28" s="624"/>
      <c r="U28" s="624"/>
      <c r="V28" s="624"/>
      <c r="W28" s="624"/>
      <c r="X28" s="624"/>
      <c r="Y28" s="625"/>
      <c r="Z28" s="626">
        <v>0.8</v>
      </c>
      <c r="AA28" s="626"/>
      <c r="AB28" s="626"/>
      <c r="AC28" s="626"/>
      <c r="AD28" s="627">
        <v>53407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7293113</v>
      </c>
      <c r="CS28" s="624"/>
      <c r="CT28" s="624"/>
      <c r="CU28" s="624"/>
      <c r="CV28" s="624"/>
      <c r="CW28" s="624"/>
      <c r="CX28" s="624"/>
      <c r="CY28" s="625"/>
      <c r="CZ28" s="628">
        <v>8.6</v>
      </c>
      <c r="DA28" s="656"/>
      <c r="DB28" s="656"/>
      <c r="DC28" s="658"/>
      <c r="DD28" s="632">
        <v>7138348</v>
      </c>
      <c r="DE28" s="624"/>
      <c r="DF28" s="624"/>
      <c r="DG28" s="624"/>
      <c r="DH28" s="624"/>
      <c r="DI28" s="624"/>
      <c r="DJ28" s="624"/>
      <c r="DK28" s="625"/>
      <c r="DL28" s="632">
        <v>7138348</v>
      </c>
      <c r="DM28" s="624"/>
      <c r="DN28" s="624"/>
      <c r="DO28" s="624"/>
      <c r="DP28" s="624"/>
      <c r="DQ28" s="624"/>
      <c r="DR28" s="624"/>
      <c r="DS28" s="624"/>
      <c r="DT28" s="624"/>
      <c r="DU28" s="624"/>
      <c r="DV28" s="625"/>
      <c r="DW28" s="628">
        <v>15.1</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402514</v>
      </c>
      <c r="S29" s="624"/>
      <c r="T29" s="624"/>
      <c r="U29" s="624"/>
      <c r="V29" s="624"/>
      <c r="W29" s="624"/>
      <c r="X29" s="624"/>
      <c r="Y29" s="625"/>
      <c r="Z29" s="626">
        <v>0.5</v>
      </c>
      <c r="AA29" s="626"/>
      <c r="AB29" s="626"/>
      <c r="AC29" s="626"/>
      <c r="AD29" s="627">
        <v>9</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7292906</v>
      </c>
      <c r="CS29" s="644"/>
      <c r="CT29" s="644"/>
      <c r="CU29" s="644"/>
      <c r="CV29" s="644"/>
      <c r="CW29" s="644"/>
      <c r="CX29" s="644"/>
      <c r="CY29" s="645"/>
      <c r="CZ29" s="628">
        <v>8.6</v>
      </c>
      <c r="DA29" s="656"/>
      <c r="DB29" s="656"/>
      <c r="DC29" s="658"/>
      <c r="DD29" s="632">
        <v>7138141</v>
      </c>
      <c r="DE29" s="644"/>
      <c r="DF29" s="644"/>
      <c r="DG29" s="644"/>
      <c r="DH29" s="644"/>
      <c r="DI29" s="644"/>
      <c r="DJ29" s="644"/>
      <c r="DK29" s="645"/>
      <c r="DL29" s="632">
        <v>7138141</v>
      </c>
      <c r="DM29" s="644"/>
      <c r="DN29" s="644"/>
      <c r="DO29" s="644"/>
      <c r="DP29" s="644"/>
      <c r="DQ29" s="644"/>
      <c r="DR29" s="644"/>
      <c r="DS29" s="644"/>
      <c r="DT29" s="644"/>
      <c r="DU29" s="644"/>
      <c r="DV29" s="645"/>
      <c r="DW29" s="628">
        <v>15.1</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17192815</v>
      </c>
      <c r="S30" s="624"/>
      <c r="T30" s="624"/>
      <c r="U30" s="624"/>
      <c r="V30" s="624"/>
      <c r="W30" s="624"/>
      <c r="X30" s="624"/>
      <c r="Y30" s="625"/>
      <c r="Z30" s="626">
        <v>19.5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7122967</v>
      </c>
      <c r="CS30" s="624"/>
      <c r="CT30" s="624"/>
      <c r="CU30" s="624"/>
      <c r="CV30" s="624"/>
      <c r="CW30" s="624"/>
      <c r="CX30" s="624"/>
      <c r="CY30" s="625"/>
      <c r="CZ30" s="628">
        <v>8.4</v>
      </c>
      <c r="DA30" s="656"/>
      <c r="DB30" s="656"/>
      <c r="DC30" s="658"/>
      <c r="DD30" s="632">
        <v>6969061</v>
      </c>
      <c r="DE30" s="624"/>
      <c r="DF30" s="624"/>
      <c r="DG30" s="624"/>
      <c r="DH30" s="624"/>
      <c r="DI30" s="624"/>
      <c r="DJ30" s="624"/>
      <c r="DK30" s="625"/>
      <c r="DL30" s="632">
        <v>6969061</v>
      </c>
      <c r="DM30" s="624"/>
      <c r="DN30" s="624"/>
      <c r="DO30" s="624"/>
      <c r="DP30" s="624"/>
      <c r="DQ30" s="624"/>
      <c r="DR30" s="624"/>
      <c r="DS30" s="624"/>
      <c r="DT30" s="624"/>
      <c r="DU30" s="624"/>
      <c r="DV30" s="625"/>
      <c r="DW30" s="628">
        <v>14.8</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97.9</v>
      </c>
      <c r="BN31" s="667"/>
      <c r="BO31" s="667"/>
      <c r="BP31" s="667"/>
      <c r="BQ31" s="668"/>
      <c r="BR31" s="670">
        <v>99.3</v>
      </c>
      <c r="BS31" s="667"/>
      <c r="BT31" s="667"/>
      <c r="BU31" s="667"/>
      <c r="BV31" s="667"/>
      <c r="BW31" s="667"/>
      <c r="BX31" s="618">
        <v>97.6</v>
      </c>
      <c r="BY31" s="667"/>
      <c r="BZ31" s="667"/>
      <c r="CA31" s="667"/>
      <c r="CB31" s="668"/>
      <c r="CD31" s="663"/>
      <c r="CE31" s="664"/>
      <c r="CF31" s="620" t="s">
        <v>300</v>
      </c>
      <c r="CG31" s="621"/>
      <c r="CH31" s="621"/>
      <c r="CI31" s="621"/>
      <c r="CJ31" s="621"/>
      <c r="CK31" s="621"/>
      <c r="CL31" s="621"/>
      <c r="CM31" s="621"/>
      <c r="CN31" s="621"/>
      <c r="CO31" s="621"/>
      <c r="CP31" s="621"/>
      <c r="CQ31" s="622"/>
      <c r="CR31" s="623">
        <v>169939</v>
      </c>
      <c r="CS31" s="644"/>
      <c r="CT31" s="644"/>
      <c r="CU31" s="644"/>
      <c r="CV31" s="644"/>
      <c r="CW31" s="644"/>
      <c r="CX31" s="644"/>
      <c r="CY31" s="645"/>
      <c r="CZ31" s="628">
        <v>0.2</v>
      </c>
      <c r="DA31" s="656"/>
      <c r="DB31" s="656"/>
      <c r="DC31" s="658"/>
      <c r="DD31" s="632">
        <v>169080</v>
      </c>
      <c r="DE31" s="644"/>
      <c r="DF31" s="644"/>
      <c r="DG31" s="644"/>
      <c r="DH31" s="644"/>
      <c r="DI31" s="644"/>
      <c r="DJ31" s="644"/>
      <c r="DK31" s="645"/>
      <c r="DL31" s="632">
        <v>169080</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6856510</v>
      </c>
      <c r="S32" s="624"/>
      <c r="T32" s="624"/>
      <c r="U32" s="624"/>
      <c r="V32" s="624"/>
      <c r="W32" s="624"/>
      <c r="X32" s="624"/>
      <c r="Y32" s="625"/>
      <c r="Z32" s="626">
        <v>7.8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44"/>
      <c r="BI32" s="644"/>
      <c r="BJ32" s="644"/>
      <c r="BK32" s="644"/>
      <c r="BL32" s="644"/>
      <c r="BM32" s="629">
        <v>96.8</v>
      </c>
      <c r="BN32" s="644"/>
      <c r="BO32" s="644"/>
      <c r="BP32" s="644"/>
      <c r="BQ32" s="669"/>
      <c r="BR32" s="680">
        <v>99</v>
      </c>
      <c r="BS32" s="644"/>
      <c r="BT32" s="644"/>
      <c r="BU32" s="644"/>
      <c r="BV32" s="644"/>
      <c r="BW32" s="644"/>
      <c r="BX32" s="629">
        <v>96.5</v>
      </c>
      <c r="BY32" s="644"/>
      <c r="BZ32" s="644"/>
      <c r="CA32" s="644"/>
      <c r="CB32" s="669"/>
      <c r="CD32" s="665"/>
      <c r="CE32" s="666"/>
      <c r="CF32" s="620" t="s">
        <v>304</v>
      </c>
      <c r="CG32" s="621"/>
      <c r="CH32" s="621"/>
      <c r="CI32" s="621"/>
      <c r="CJ32" s="621"/>
      <c r="CK32" s="621"/>
      <c r="CL32" s="621"/>
      <c r="CM32" s="621"/>
      <c r="CN32" s="621"/>
      <c r="CO32" s="621"/>
      <c r="CP32" s="621"/>
      <c r="CQ32" s="622"/>
      <c r="CR32" s="623">
        <v>207</v>
      </c>
      <c r="CS32" s="624"/>
      <c r="CT32" s="624"/>
      <c r="CU32" s="624"/>
      <c r="CV32" s="624"/>
      <c r="CW32" s="624"/>
      <c r="CX32" s="624"/>
      <c r="CY32" s="625"/>
      <c r="CZ32" s="628">
        <v>0</v>
      </c>
      <c r="DA32" s="656"/>
      <c r="DB32" s="656"/>
      <c r="DC32" s="658"/>
      <c r="DD32" s="632">
        <v>207</v>
      </c>
      <c r="DE32" s="624"/>
      <c r="DF32" s="624"/>
      <c r="DG32" s="624"/>
      <c r="DH32" s="624"/>
      <c r="DI32" s="624"/>
      <c r="DJ32" s="624"/>
      <c r="DK32" s="625"/>
      <c r="DL32" s="632">
        <v>207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101278</v>
      </c>
      <c r="S33" s="624"/>
      <c r="T33" s="624"/>
      <c r="U33" s="624"/>
      <c r="V33" s="624"/>
      <c r="W33" s="624"/>
      <c r="X33" s="624"/>
      <c r="Y33" s="625"/>
      <c r="Z33" s="626">
        <v>0.1</v>
      </c>
      <c r="AA33" s="626"/>
      <c r="AB33" s="626"/>
      <c r="AC33" s="626"/>
      <c r="AD33" s="627">
        <v>54962</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99.6</v>
      </c>
      <c r="BH33" s="682"/>
      <c r="BI33" s="682"/>
      <c r="BJ33" s="682"/>
      <c r="BK33" s="682"/>
      <c r="BL33" s="682"/>
      <c r="BM33" s="683">
        <v>98.8</v>
      </c>
      <c r="BN33" s="682"/>
      <c r="BO33" s="682"/>
      <c r="BP33" s="682"/>
      <c r="BQ33" s="684"/>
      <c r="BR33" s="681">
        <v>99.6</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30129685</v>
      </c>
      <c r="CS33" s="644"/>
      <c r="CT33" s="644"/>
      <c r="CU33" s="644"/>
      <c r="CV33" s="644"/>
      <c r="CW33" s="644"/>
      <c r="CX33" s="644"/>
      <c r="CY33" s="645"/>
      <c r="CZ33" s="628">
        <v>35.6</v>
      </c>
      <c r="DA33" s="656"/>
      <c r="DB33" s="656"/>
      <c r="DC33" s="658"/>
      <c r="DD33" s="632">
        <v>22749181</v>
      </c>
      <c r="DE33" s="644"/>
      <c r="DF33" s="644"/>
      <c r="DG33" s="644"/>
      <c r="DH33" s="644"/>
      <c r="DI33" s="644"/>
      <c r="DJ33" s="644"/>
      <c r="DK33" s="645"/>
      <c r="DL33" s="632">
        <v>18482825</v>
      </c>
      <c r="DM33" s="644"/>
      <c r="DN33" s="644"/>
      <c r="DO33" s="644"/>
      <c r="DP33" s="644"/>
      <c r="DQ33" s="644"/>
      <c r="DR33" s="644"/>
      <c r="DS33" s="644"/>
      <c r="DT33" s="644"/>
      <c r="DU33" s="644"/>
      <c r="DV33" s="645"/>
      <c r="DW33" s="628">
        <v>39.200000000000003</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320538</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12911225</v>
      </c>
      <c r="CS34" s="624"/>
      <c r="CT34" s="624"/>
      <c r="CU34" s="624"/>
      <c r="CV34" s="624"/>
      <c r="CW34" s="624"/>
      <c r="CX34" s="624"/>
      <c r="CY34" s="625"/>
      <c r="CZ34" s="628">
        <v>15.2</v>
      </c>
      <c r="DA34" s="656"/>
      <c r="DB34" s="656"/>
      <c r="DC34" s="658"/>
      <c r="DD34" s="632">
        <v>9834449</v>
      </c>
      <c r="DE34" s="624"/>
      <c r="DF34" s="624"/>
      <c r="DG34" s="624"/>
      <c r="DH34" s="624"/>
      <c r="DI34" s="624"/>
      <c r="DJ34" s="624"/>
      <c r="DK34" s="625"/>
      <c r="DL34" s="632">
        <v>9154755</v>
      </c>
      <c r="DM34" s="624"/>
      <c r="DN34" s="624"/>
      <c r="DO34" s="624"/>
      <c r="DP34" s="624"/>
      <c r="DQ34" s="624"/>
      <c r="DR34" s="624"/>
      <c r="DS34" s="624"/>
      <c r="DT34" s="624"/>
      <c r="DU34" s="624"/>
      <c r="DV34" s="625"/>
      <c r="DW34" s="628">
        <v>19.399999999999999</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2776187</v>
      </c>
      <c r="S35" s="624"/>
      <c r="T35" s="624"/>
      <c r="U35" s="624"/>
      <c r="V35" s="624"/>
      <c r="W35" s="624"/>
      <c r="X35" s="624"/>
      <c r="Y35" s="625"/>
      <c r="Z35" s="626">
        <v>3.1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766455</v>
      </c>
      <c r="CS35" s="644"/>
      <c r="CT35" s="644"/>
      <c r="CU35" s="644"/>
      <c r="CV35" s="644"/>
      <c r="CW35" s="644"/>
      <c r="CX35" s="644"/>
      <c r="CY35" s="645"/>
      <c r="CZ35" s="628">
        <v>0.9</v>
      </c>
      <c r="DA35" s="656"/>
      <c r="DB35" s="656"/>
      <c r="DC35" s="658"/>
      <c r="DD35" s="632">
        <v>657582</v>
      </c>
      <c r="DE35" s="644"/>
      <c r="DF35" s="644"/>
      <c r="DG35" s="644"/>
      <c r="DH35" s="644"/>
      <c r="DI35" s="644"/>
      <c r="DJ35" s="644"/>
      <c r="DK35" s="645"/>
      <c r="DL35" s="632">
        <v>657518</v>
      </c>
      <c r="DM35" s="644"/>
      <c r="DN35" s="644"/>
      <c r="DO35" s="644"/>
      <c r="DP35" s="644"/>
      <c r="DQ35" s="644"/>
      <c r="DR35" s="644"/>
      <c r="DS35" s="644"/>
      <c r="DT35" s="644"/>
      <c r="DU35" s="644"/>
      <c r="DV35" s="645"/>
      <c r="DW35" s="628">
        <v>1.4</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1818156</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9578652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129934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6817762</v>
      </c>
      <c r="CS36" s="624"/>
      <c r="CT36" s="624"/>
      <c r="CU36" s="624"/>
      <c r="CV36" s="624"/>
      <c r="CW36" s="624"/>
      <c r="CX36" s="624"/>
      <c r="CY36" s="625"/>
      <c r="CZ36" s="628">
        <v>8.1</v>
      </c>
      <c r="DA36" s="656"/>
      <c r="DB36" s="656"/>
      <c r="DC36" s="658"/>
      <c r="DD36" s="632">
        <v>5566803</v>
      </c>
      <c r="DE36" s="624"/>
      <c r="DF36" s="624"/>
      <c r="DG36" s="624"/>
      <c r="DH36" s="624"/>
      <c r="DI36" s="624"/>
      <c r="DJ36" s="624"/>
      <c r="DK36" s="625"/>
      <c r="DL36" s="632">
        <v>3335457</v>
      </c>
      <c r="DM36" s="624"/>
      <c r="DN36" s="624"/>
      <c r="DO36" s="624"/>
      <c r="DP36" s="624"/>
      <c r="DQ36" s="624"/>
      <c r="DR36" s="624"/>
      <c r="DS36" s="624"/>
      <c r="DT36" s="624"/>
      <c r="DU36" s="624"/>
      <c r="DV36" s="625"/>
      <c r="DW36" s="628">
        <v>7.1</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4268099</v>
      </c>
      <c r="S37" s="624"/>
      <c r="T37" s="624"/>
      <c r="U37" s="624"/>
      <c r="V37" s="624"/>
      <c r="W37" s="624"/>
      <c r="X37" s="624"/>
      <c r="Y37" s="625"/>
      <c r="Z37" s="626">
        <v>4.8</v>
      </c>
      <c r="AA37" s="626"/>
      <c r="AB37" s="626"/>
      <c r="AC37" s="626"/>
      <c r="AD37" s="627">
        <v>197781</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1574429</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53555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25364</v>
      </c>
      <c r="CS37" s="644"/>
      <c r="CT37" s="644"/>
      <c r="CU37" s="644"/>
      <c r="CV37" s="644"/>
      <c r="CW37" s="644"/>
      <c r="CX37" s="644"/>
      <c r="CY37" s="645"/>
      <c r="CZ37" s="628">
        <v>0</v>
      </c>
      <c r="DA37" s="656"/>
      <c r="DB37" s="656"/>
      <c r="DC37" s="658"/>
      <c r="DD37" s="632">
        <v>25307</v>
      </c>
      <c r="DE37" s="644"/>
      <c r="DF37" s="644"/>
      <c r="DG37" s="644"/>
      <c r="DH37" s="644"/>
      <c r="DI37" s="644"/>
      <c r="DJ37" s="644"/>
      <c r="DK37" s="645"/>
      <c r="DL37" s="632">
        <v>25307</v>
      </c>
      <c r="DM37" s="644"/>
      <c r="DN37" s="644"/>
      <c r="DO37" s="644"/>
      <c r="DP37" s="644"/>
      <c r="DQ37" s="644"/>
      <c r="DR37" s="644"/>
      <c r="DS37" s="644"/>
      <c r="DT37" s="644"/>
      <c r="DU37" s="644"/>
      <c r="DV37" s="645"/>
      <c r="DW37" s="628">
        <v>0.1</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4928400</v>
      </c>
      <c r="S38" s="624"/>
      <c r="T38" s="624"/>
      <c r="U38" s="624"/>
      <c r="V38" s="624"/>
      <c r="W38" s="624"/>
      <c r="X38" s="624"/>
      <c r="Y38" s="625"/>
      <c r="Z38" s="626">
        <v>5.6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957395</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25558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6825822</v>
      </c>
      <c r="CS38" s="624"/>
      <c r="CT38" s="624"/>
      <c r="CU38" s="624"/>
      <c r="CV38" s="624"/>
      <c r="CW38" s="624"/>
      <c r="CX38" s="624"/>
      <c r="CY38" s="625"/>
      <c r="CZ38" s="628">
        <v>8.1</v>
      </c>
      <c r="DA38" s="656"/>
      <c r="DB38" s="656"/>
      <c r="DC38" s="658"/>
      <c r="DD38" s="632">
        <v>5456120</v>
      </c>
      <c r="DE38" s="624"/>
      <c r="DF38" s="624"/>
      <c r="DG38" s="624"/>
      <c r="DH38" s="624"/>
      <c r="DI38" s="624"/>
      <c r="DJ38" s="624"/>
      <c r="DK38" s="625"/>
      <c r="DL38" s="632">
        <v>5335095</v>
      </c>
      <c r="DM38" s="624"/>
      <c r="DN38" s="624"/>
      <c r="DO38" s="624"/>
      <c r="DP38" s="624"/>
      <c r="DQ38" s="624"/>
      <c r="DR38" s="624"/>
      <c r="DS38" s="624"/>
      <c r="DT38" s="624"/>
      <c r="DU38" s="624"/>
      <c r="DV38" s="625"/>
      <c r="DW38" s="628">
        <v>11.3</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221006</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39766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1345108</v>
      </c>
      <c r="CS39" s="644"/>
      <c r="CT39" s="644"/>
      <c r="CU39" s="644"/>
      <c r="CV39" s="644"/>
      <c r="CW39" s="644"/>
      <c r="CX39" s="644"/>
      <c r="CY39" s="645"/>
      <c r="CZ39" s="628">
        <v>1.6</v>
      </c>
      <c r="DA39" s="656"/>
      <c r="DB39" s="656"/>
      <c r="DC39" s="658"/>
      <c r="DD39" s="632">
        <v>1221268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1062300</v>
      </c>
      <c r="S40" s="624"/>
      <c r="T40" s="624"/>
      <c r="U40" s="624"/>
      <c r="V40" s="624"/>
      <c r="W40" s="624"/>
      <c r="X40" s="624"/>
      <c r="Y40" s="625"/>
      <c r="Z40" s="626">
        <v>1.2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1463313</v>
      </c>
      <c r="CS40" s="624"/>
      <c r="CT40" s="624"/>
      <c r="CU40" s="624"/>
      <c r="CV40" s="624"/>
      <c r="CW40" s="624"/>
      <c r="CX40" s="624"/>
      <c r="CY40" s="625"/>
      <c r="CZ40" s="628">
        <v>1.7</v>
      </c>
      <c r="DA40" s="656"/>
      <c r="DB40" s="656"/>
      <c r="DC40" s="658"/>
      <c r="DD40" s="632">
        <v>12959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88364942</v>
      </c>
      <c r="S41" s="696"/>
      <c r="T41" s="696"/>
      <c r="U41" s="696"/>
      <c r="V41" s="696"/>
      <c r="W41" s="696"/>
      <c r="X41" s="696"/>
      <c r="Y41" s="700"/>
      <c r="Z41" s="701">
        <v>100</v>
      </c>
      <c r="AA41" s="701"/>
      <c r="AB41" s="701"/>
      <c r="AC41" s="701"/>
      <c r="AD41" s="702">
        <v>46093475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1535460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5290362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335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9159929</v>
      </c>
      <c r="CS42" s="644"/>
      <c r="CT42" s="644"/>
      <c r="CU42" s="644"/>
      <c r="CV42" s="644"/>
      <c r="CW42" s="644"/>
      <c r="CX42" s="644"/>
      <c r="CY42" s="645"/>
      <c r="CZ42" s="628">
        <v>10.8</v>
      </c>
      <c r="DA42" s="656"/>
      <c r="DB42" s="656"/>
      <c r="DC42" s="658"/>
      <c r="DD42" s="632">
        <v>2520622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371606</v>
      </c>
      <c r="CS43" s="644"/>
      <c r="CT43" s="644"/>
      <c r="CU43" s="644"/>
      <c r="CV43" s="644"/>
      <c r="CW43" s="644"/>
      <c r="CX43" s="644"/>
      <c r="CY43" s="645"/>
      <c r="CZ43" s="628">
        <v>0.4</v>
      </c>
      <c r="DA43" s="656"/>
      <c r="DB43" s="656"/>
      <c r="DC43" s="658"/>
      <c r="DD43" s="632">
        <v>365640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9159929</v>
      </c>
      <c r="CS44" s="624"/>
      <c r="CT44" s="624"/>
      <c r="CU44" s="624"/>
      <c r="CV44" s="624"/>
      <c r="CW44" s="624"/>
      <c r="CX44" s="624"/>
      <c r="CY44" s="625"/>
      <c r="CZ44" s="628">
        <v>10.8</v>
      </c>
      <c r="DA44" s="629"/>
      <c r="DB44" s="629"/>
      <c r="DC44" s="635"/>
      <c r="DD44" s="632">
        <v>2520622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3436970</v>
      </c>
      <c r="CS45" s="644"/>
      <c r="CT45" s="644"/>
      <c r="CU45" s="644"/>
      <c r="CV45" s="644"/>
      <c r="CW45" s="644"/>
      <c r="CX45" s="644"/>
      <c r="CY45" s="645"/>
      <c r="CZ45" s="628">
        <v>4.0999999999999996</v>
      </c>
      <c r="DA45" s="656"/>
      <c r="DB45" s="656"/>
      <c r="DC45" s="658"/>
      <c r="DD45" s="632">
        <v>159711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5612290</v>
      </c>
      <c r="CS46" s="624"/>
      <c r="CT46" s="624"/>
      <c r="CU46" s="624"/>
      <c r="CV46" s="624"/>
      <c r="CW46" s="624"/>
      <c r="CX46" s="624"/>
      <c r="CY46" s="625"/>
      <c r="CZ46" s="628">
        <v>6.6</v>
      </c>
      <c r="DA46" s="629"/>
      <c r="DB46" s="629"/>
      <c r="DC46" s="635"/>
      <c r="DD46" s="632">
        <v>2326492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84665026</v>
      </c>
      <c r="CS49" s="682"/>
      <c r="CT49" s="682"/>
      <c r="CU49" s="682"/>
      <c r="CV49" s="682"/>
      <c r="CW49" s="682"/>
      <c r="CX49" s="682"/>
      <c r="CY49" s="711"/>
      <c r="CZ49" s="703">
        <v>100</v>
      </c>
      <c r="DA49" s="712"/>
      <c r="DB49" s="712"/>
      <c r="DC49" s="713"/>
      <c r="DD49" s="714">
        <v>53133912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umV4Ouh8xkEpiSg69mEd6oySTBpXqBL0itc05S63Sjt4ABaYyxJdFoqnwDei0FQifN49QQ7BJD++qX7LLKJmQ==" saltValue="rKtXivtO0ytkPjZ5lRGo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87756</v>
      </c>
      <c r="R7" s="753"/>
      <c r="S7" s="753"/>
      <c r="T7" s="753"/>
      <c r="U7" s="753"/>
      <c r="V7" s="753">
        <v>84089</v>
      </c>
      <c r="W7" s="753"/>
      <c r="X7" s="753"/>
      <c r="Y7" s="753"/>
      <c r="Z7" s="753"/>
      <c r="AA7" s="753">
        <v>3667</v>
      </c>
      <c r="AB7" s="753"/>
      <c r="AC7" s="753"/>
      <c r="AD7" s="753"/>
      <c r="AE7" s="754"/>
      <c r="AF7" s="755">
        <v>3255</v>
      </c>
      <c r="AG7" s="756"/>
      <c r="AH7" s="756"/>
      <c r="AI7" s="756"/>
      <c r="AJ7" s="757"/>
      <c r="AK7" s="758">
        <v>2801</v>
      </c>
      <c r="AL7" s="759"/>
      <c r="AM7" s="759"/>
      <c r="AN7" s="759"/>
      <c r="AO7" s="759"/>
      <c r="AP7" s="759">
        <v>59113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-4</v>
      </c>
      <c r="CI7" s="744"/>
      <c r="CJ7" s="744"/>
      <c r="CK7" s="744"/>
      <c r="CL7" s="745"/>
      <c r="CM7" s="743">
        <v>622</v>
      </c>
      <c r="CN7" s="744"/>
      <c r="CO7" s="744"/>
      <c r="CP7" s="744"/>
      <c r="CQ7" s="745"/>
      <c r="CR7" s="743">
        <v>6</v>
      </c>
      <c r="CS7" s="744"/>
      <c r="CT7" s="744"/>
      <c r="CU7" s="744"/>
      <c r="CV7" s="745"/>
      <c r="CW7" s="743" t="s">
        <v>491</v>
      </c>
      <c r="CX7" s="744"/>
      <c r="CY7" s="744"/>
      <c r="CZ7" s="744"/>
      <c r="DA7" s="745"/>
      <c r="DB7" s="743" t="s">
        <v>491</v>
      </c>
      <c r="DC7" s="744"/>
      <c r="DD7" s="744"/>
      <c r="DE7" s="744"/>
      <c r="DF7" s="745"/>
      <c r="DG7" s="743" t="s">
        <v>491</v>
      </c>
      <c r="DH7" s="744"/>
      <c r="DI7" s="744"/>
      <c r="DJ7" s="744"/>
      <c r="DK7" s="745"/>
      <c r="DL7" s="743" t="s">
        <v>491</v>
      </c>
      <c r="DM7" s="744"/>
      <c r="DN7" s="744"/>
      <c r="DO7" s="744"/>
      <c r="DP7" s="745"/>
      <c r="DQ7" s="743" t="s">
        <v>491</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2348</v>
      </c>
      <c r="R8" s="784"/>
      <c r="S8" s="784"/>
      <c r="T8" s="784"/>
      <c r="U8" s="784"/>
      <c r="V8" s="784">
        <v>2315</v>
      </c>
      <c r="W8" s="784"/>
      <c r="X8" s="784"/>
      <c r="Y8" s="784"/>
      <c r="Z8" s="784"/>
      <c r="AA8" s="784">
        <v>33</v>
      </c>
      <c r="AB8" s="784"/>
      <c r="AC8" s="784"/>
      <c r="AD8" s="784"/>
      <c r="AE8" s="785"/>
      <c r="AF8" s="786">
        <v>33</v>
      </c>
      <c r="AG8" s="787"/>
      <c r="AH8" s="787"/>
      <c r="AI8" s="787"/>
      <c r="AJ8" s="788"/>
      <c r="AK8" s="769">
        <v>1460</v>
      </c>
      <c r="AL8" s="770"/>
      <c r="AM8" s="770"/>
      <c r="AN8" s="770"/>
      <c r="AO8" s="770"/>
      <c r="AP8" s="770">
        <v>2436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-3</v>
      </c>
      <c r="CI8" s="777"/>
      <c r="CJ8" s="777"/>
      <c r="CK8" s="777"/>
      <c r="CL8" s="778"/>
      <c r="CM8" s="776">
        <v>169</v>
      </c>
      <c r="CN8" s="777"/>
      <c r="CO8" s="777"/>
      <c r="CP8" s="777"/>
      <c r="CQ8" s="778"/>
      <c r="CR8" s="776">
        <v>10</v>
      </c>
      <c r="CS8" s="777"/>
      <c r="CT8" s="777"/>
      <c r="CU8" s="777"/>
      <c r="CV8" s="778"/>
      <c r="CW8" s="776">
        <v>3</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1</v>
      </c>
      <c r="CI9" s="777"/>
      <c r="CJ9" s="777"/>
      <c r="CK9" s="777"/>
      <c r="CL9" s="778"/>
      <c r="CM9" s="776">
        <v>95</v>
      </c>
      <c r="CN9" s="777"/>
      <c r="CO9" s="777"/>
      <c r="CP9" s="777"/>
      <c r="CQ9" s="778"/>
      <c r="CR9" s="776">
        <v>70</v>
      </c>
      <c r="CS9" s="777"/>
      <c r="CT9" s="777"/>
      <c r="CU9" s="777"/>
      <c r="CV9" s="778"/>
      <c r="CW9" s="776" t="s">
        <v>491</v>
      </c>
      <c r="CX9" s="777"/>
      <c r="CY9" s="777"/>
      <c r="CZ9" s="777"/>
      <c r="DA9" s="778"/>
      <c r="DB9" s="776" t="s">
        <v>491</v>
      </c>
      <c r="DC9" s="777"/>
      <c r="DD9" s="777"/>
      <c r="DE9" s="777"/>
      <c r="DF9" s="778"/>
      <c r="DG9" s="776" t="s">
        <v>491</v>
      </c>
      <c r="DH9" s="777"/>
      <c r="DI9" s="777"/>
      <c r="DJ9" s="777"/>
      <c r="DK9" s="778"/>
      <c r="DL9" s="776" t="s">
        <v>491</v>
      </c>
      <c r="DM9" s="777"/>
      <c r="DN9" s="777"/>
      <c r="DO9" s="777"/>
      <c r="DP9" s="778"/>
      <c r="DQ9" s="776" t="s">
        <v>491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88365</v>
      </c>
      <c r="R23" s="793"/>
      <c r="S23" s="793"/>
      <c r="T23" s="793"/>
      <c r="U23" s="793"/>
      <c r="V23" s="793">
        <v>84665</v>
      </c>
      <c r="W23" s="793"/>
      <c r="X23" s="793"/>
      <c r="Y23" s="793"/>
      <c r="Z23" s="793"/>
      <c r="AA23" s="793">
        <v>3670</v>
      </c>
      <c r="AB23" s="793"/>
      <c r="AC23" s="793"/>
      <c r="AD23" s="793"/>
      <c r="AE23" s="794"/>
      <c r="AF23" s="795">
        <v>3289</v>
      </c>
      <c r="AG23" s="793"/>
      <c r="AH23" s="793"/>
      <c r="AI23" s="793"/>
      <c r="AJ23" s="796"/>
      <c r="AK23" s="797"/>
      <c r="AL23" s="798"/>
      <c r="AM23" s="798"/>
      <c r="AN23" s="798"/>
      <c r="AO23" s="798"/>
      <c r="AP23" s="793">
        <v>61549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19656</v>
      </c>
      <c r="R28" s="823"/>
      <c r="S28" s="823"/>
      <c r="T28" s="823"/>
      <c r="U28" s="823"/>
      <c r="V28" s="823">
        <v>19526</v>
      </c>
      <c r="W28" s="823"/>
      <c r="X28" s="823"/>
      <c r="Y28" s="823"/>
      <c r="Z28" s="823"/>
      <c r="AA28" s="823">
        <v>130</v>
      </c>
      <c r="AB28" s="823"/>
      <c r="AC28" s="823"/>
      <c r="AD28" s="823"/>
      <c r="AE28" s="824"/>
      <c r="AF28" s="825">
        <v>130</v>
      </c>
      <c r="AG28" s="823"/>
      <c r="AH28" s="823"/>
      <c r="AI28" s="823"/>
      <c r="AJ28" s="826"/>
      <c r="AK28" s="827">
        <v>1658</v>
      </c>
      <c r="AL28" s="828"/>
      <c r="AM28" s="828"/>
      <c r="AN28" s="828"/>
      <c r="AO28" s="828"/>
      <c r="AP28" s="828" t="s">
        <v>491</v>
      </c>
      <c r="AQ28" s="828"/>
      <c r="AR28" s="828"/>
      <c r="AS28" s="828"/>
      <c r="AT28" s="828"/>
      <c r="AU28" s="828" t="s">
        <v>491</v>
      </c>
      <c r="AV28" s="828"/>
      <c r="AW28" s="828"/>
      <c r="AX28" s="828"/>
      <c r="AY28" s="828"/>
      <c r="AZ28" s="829" t="s">
        <v>491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18045</v>
      </c>
      <c r="R29" s="784"/>
      <c r="S29" s="784"/>
      <c r="T29" s="784"/>
      <c r="U29" s="784"/>
      <c r="V29" s="784">
        <v>17939</v>
      </c>
      <c r="W29" s="784"/>
      <c r="X29" s="784"/>
      <c r="Y29" s="784"/>
      <c r="Z29" s="784"/>
      <c r="AA29" s="784">
        <v>106</v>
      </c>
      <c r="AB29" s="784"/>
      <c r="AC29" s="784"/>
      <c r="AD29" s="784"/>
      <c r="AE29" s="785"/>
      <c r="AF29" s="786">
        <v>106</v>
      </c>
      <c r="AG29" s="787"/>
      <c r="AH29" s="787"/>
      <c r="AI29" s="787"/>
      <c r="AJ29" s="788"/>
      <c r="AK29" s="834">
        <v>2868</v>
      </c>
      <c r="AL29" s="830"/>
      <c r="AM29" s="830"/>
      <c r="AN29" s="830"/>
      <c r="AO29" s="830"/>
      <c r="AP29" s="830" t="s">
        <v>491</v>
      </c>
      <c r="AQ29" s="830"/>
      <c r="AR29" s="830"/>
      <c r="AS29" s="830"/>
      <c r="AT29" s="830"/>
      <c r="AU29" s="830" t="s">
        <v>491</v>
      </c>
      <c r="AV29" s="830"/>
      <c r="AW29" s="830"/>
      <c r="AX29" s="830"/>
      <c r="AY29" s="830"/>
      <c r="AZ29" s="831" t="s">
        <v>491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2737</v>
      </c>
      <c r="R30" s="784"/>
      <c r="S30" s="784"/>
      <c r="T30" s="784"/>
      <c r="U30" s="784"/>
      <c r="V30" s="784">
        <v>2723</v>
      </c>
      <c r="W30" s="784"/>
      <c r="X30" s="784"/>
      <c r="Y30" s="784"/>
      <c r="Z30" s="784"/>
      <c r="AA30" s="784">
        <v>14</v>
      </c>
      <c r="AB30" s="784"/>
      <c r="AC30" s="784"/>
      <c r="AD30" s="784"/>
      <c r="AE30" s="785"/>
      <c r="AF30" s="786">
        <v>14</v>
      </c>
      <c r="AG30" s="787"/>
      <c r="AH30" s="787"/>
      <c r="AI30" s="787"/>
      <c r="AJ30" s="788"/>
      <c r="AK30" s="834">
        <v>676</v>
      </c>
      <c r="AL30" s="830"/>
      <c r="AM30" s="830"/>
      <c r="AN30" s="830"/>
      <c r="AO30" s="830"/>
      <c r="AP30" s="830" t="s">
        <v>491</v>
      </c>
      <c r="AQ30" s="830"/>
      <c r="AR30" s="830"/>
      <c r="AS30" s="830"/>
      <c r="AT30" s="830"/>
      <c r="AU30" s="830" t="s">
        <v>491</v>
      </c>
      <c r="AV30" s="830"/>
      <c r="AW30" s="830"/>
      <c r="AX30" s="830"/>
      <c r="AY30" s="830"/>
      <c r="AZ30" s="831" t="s">
        <v>491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25139</v>
      </c>
      <c r="R31" s="784"/>
      <c r="S31" s="784"/>
      <c r="T31" s="784"/>
      <c r="U31" s="784"/>
      <c r="V31" s="784">
        <v>24864</v>
      </c>
      <c r="W31" s="784"/>
      <c r="X31" s="784"/>
      <c r="Y31" s="784"/>
      <c r="Z31" s="784"/>
      <c r="AA31" s="784">
        <v>275</v>
      </c>
      <c r="AB31" s="784"/>
      <c r="AC31" s="784"/>
      <c r="AD31" s="784"/>
      <c r="AE31" s="785"/>
      <c r="AF31" s="786">
        <v>249</v>
      </c>
      <c r="AG31" s="787"/>
      <c r="AH31" s="787"/>
      <c r="AI31" s="787"/>
      <c r="AJ31" s="788"/>
      <c r="AK31" s="834">
        <v>523</v>
      </c>
      <c r="AL31" s="830"/>
      <c r="AM31" s="830"/>
      <c r="AN31" s="830"/>
      <c r="AO31" s="830"/>
      <c r="AP31" s="830" t="s">
        <v>491</v>
      </c>
      <c r="AQ31" s="830"/>
      <c r="AR31" s="830"/>
      <c r="AS31" s="830"/>
      <c r="AT31" s="830"/>
      <c r="AU31" s="830" t="s">
        <v>491</v>
      </c>
      <c r="AV31" s="830"/>
      <c r="AW31" s="830"/>
      <c r="AX31" s="830"/>
      <c r="AY31" s="830"/>
      <c r="AZ31" s="831" t="s">
        <v>491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4059</v>
      </c>
      <c r="R32" s="784"/>
      <c r="S32" s="784"/>
      <c r="T32" s="784"/>
      <c r="U32" s="784"/>
      <c r="V32" s="784">
        <v>3325</v>
      </c>
      <c r="W32" s="784"/>
      <c r="X32" s="784"/>
      <c r="Y32" s="784"/>
      <c r="Z32" s="784"/>
      <c r="AA32" s="784">
        <v>733</v>
      </c>
      <c r="AB32" s="784"/>
      <c r="AC32" s="784"/>
      <c r="AD32" s="784"/>
      <c r="AE32" s="785"/>
      <c r="AF32" s="786">
        <v>1933</v>
      </c>
      <c r="AG32" s="787"/>
      <c r="AH32" s="787"/>
      <c r="AI32" s="787"/>
      <c r="AJ32" s="788"/>
      <c r="AK32" s="834">
        <v>208</v>
      </c>
      <c r="AL32" s="830"/>
      <c r="AM32" s="830"/>
      <c r="AN32" s="830"/>
      <c r="AO32" s="830"/>
      <c r="AP32" s="830">
        <v>12017</v>
      </c>
      <c r="AQ32" s="830"/>
      <c r="AR32" s="830"/>
      <c r="AS32" s="830"/>
      <c r="AT32" s="830"/>
      <c r="AU32" s="830">
        <v>132</v>
      </c>
      <c r="AV32" s="830"/>
      <c r="AW32" s="830"/>
      <c r="AX32" s="830"/>
      <c r="AY32" s="830"/>
      <c r="AZ32" s="831" t="s">
        <v>491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2568</v>
      </c>
      <c r="R33" s="784"/>
      <c r="S33" s="784"/>
      <c r="T33" s="784"/>
      <c r="U33" s="784"/>
      <c r="V33" s="784">
        <v>2466</v>
      </c>
      <c r="W33" s="784"/>
      <c r="X33" s="784"/>
      <c r="Y33" s="784"/>
      <c r="Z33" s="784"/>
      <c r="AA33" s="784">
        <v>103</v>
      </c>
      <c r="AB33" s="784"/>
      <c r="AC33" s="784"/>
      <c r="AD33" s="784"/>
      <c r="AE33" s="785"/>
      <c r="AF33" s="786">
        <v>589</v>
      </c>
      <c r="AG33" s="787"/>
      <c r="AH33" s="787"/>
      <c r="AI33" s="787"/>
      <c r="AJ33" s="788"/>
      <c r="AK33" s="834">
        <v>115</v>
      </c>
      <c r="AL33" s="830"/>
      <c r="AM33" s="830"/>
      <c r="AN33" s="830"/>
      <c r="AO33" s="830"/>
      <c r="AP33" s="830">
        <v>17858</v>
      </c>
      <c r="AQ33" s="830"/>
      <c r="AR33" s="830"/>
      <c r="AS33" s="830"/>
      <c r="AT33" s="830"/>
      <c r="AU33" s="830">
        <v>12465</v>
      </c>
      <c r="AV33" s="830"/>
      <c r="AW33" s="830"/>
      <c r="AX33" s="830"/>
      <c r="AY33" s="830"/>
      <c r="AZ33" s="831" t="s">
        <v>491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416</v>
      </c>
      <c r="R34" s="784"/>
      <c r="S34" s="784"/>
      <c r="T34" s="784"/>
      <c r="U34" s="784"/>
      <c r="V34" s="784">
        <v>337</v>
      </c>
      <c r="W34" s="784"/>
      <c r="X34" s="784"/>
      <c r="Y34" s="784"/>
      <c r="Z34" s="784"/>
      <c r="AA34" s="784">
        <v>79</v>
      </c>
      <c r="AB34" s="784"/>
      <c r="AC34" s="784"/>
      <c r="AD34" s="784"/>
      <c r="AE34" s="785"/>
      <c r="AF34" s="786">
        <v>148</v>
      </c>
      <c r="AG34" s="787"/>
      <c r="AH34" s="787"/>
      <c r="AI34" s="787"/>
      <c r="AJ34" s="788"/>
      <c r="AK34" s="834">
        <v>60</v>
      </c>
      <c r="AL34" s="830"/>
      <c r="AM34" s="830"/>
      <c r="AN34" s="830"/>
      <c r="AO34" s="830"/>
      <c r="AP34" s="830">
        <v>1727</v>
      </c>
      <c r="AQ34" s="830"/>
      <c r="AR34" s="830"/>
      <c r="AS34" s="830"/>
      <c r="AT34" s="830"/>
      <c r="AU34" s="830">
        <v>1222</v>
      </c>
      <c r="AV34" s="830"/>
      <c r="AW34" s="830"/>
      <c r="AX34" s="830"/>
      <c r="AY34" s="830"/>
      <c r="AZ34" s="831" t="s">
        <v>491</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14</v>
      </c>
      <c r="R35" s="784"/>
      <c r="S35" s="784"/>
      <c r="T35" s="784"/>
      <c r="U35" s="784"/>
      <c r="V35" s="784">
        <v>12</v>
      </c>
      <c r="W35" s="784"/>
      <c r="X35" s="784"/>
      <c r="Y35" s="784"/>
      <c r="Z35" s="784"/>
      <c r="AA35" s="784">
        <v>2</v>
      </c>
      <c r="AB35" s="784"/>
      <c r="AC35" s="784"/>
      <c r="AD35" s="784"/>
      <c r="AE35" s="785"/>
      <c r="AF35" s="786">
        <v>2</v>
      </c>
      <c r="AG35" s="787"/>
      <c r="AH35" s="787"/>
      <c r="AI35" s="787"/>
      <c r="AJ35" s="788"/>
      <c r="AK35" s="834" t="s">
        <v>558</v>
      </c>
      <c r="AL35" s="830"/>
      <c r="AM35" s="830"/>
      <c r="AN35" s="830"/>
      <c r="AO35" s="830"/>
      <c r="AP35" s="830">
        <v>27</v>
      </c>
      <c r="AQ35" s="830"/>
      <c r="AR35" s="830"/>
      <c r="AS35" s="830"/>
      <c r="AT35" s="830"/>
      <c r="AU35" s="830">
        <v>21</v>
      </c>
      <c r="AV35" s="830"/>
      <c r="AW35" s="830"/>
      <c r="AX35" s="830"/>
      <c r="AY35" s="830"/>
      <c r="AZ35" s="831" t="s">
        <v>491</v>
      </c>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398</v>
      </c>
      <c r="C36" s="781"/>
      <c r="D36" s="781"/>
      <c r="E36" s="781"/>
      <c r="F36" s="781"/>
      <c r="G36" s="781"/>
      <c r="H36" s="781"/>
      <c r="I36" s="781"/>
      <c r="J36" s="781"/>
      <c r="K36" s="781"/>
      <c r="L36" s="781"/>
      <c r="M36" s="781"/>
      <c r="N36" s="781"/>
      <c r="O36" s="781"/>
      <c r="P36" s="782"/>
      <c r="Q36" s="783">
        <v>17063</v>
      </c>
      <c r="R36" s="784"/>
      <c r="S36" s="784"/>
      <c r="T36" s="784"/>
      <c r="U36" s="784"/>
      <c r="V36" s="784">
        <v>17813</v>
      </c>
      <c r="W36" s="784"/>
      <c r="X36" s="784"/>
      <c r="Y36" s="784"/>
      <c r="Z36" s="784"/>
      <c r="AA36" s="784">
        <v>-750</v>
      </c>
      <c r="AB36" s="784"/>
      <c r="AC36" s="784"/>
      <c r="AD36" s="784"/>
      <c r="AE36" s="785"/>
      <c r="AF36" s="786">
        <v>8847</v>
      </c>
      <c r="AG36" s="787"/>
      <c r="AH36" s="787"/>
      <c r="AI36" s="787"/>
      <c r="AJ36" s="788"/>
      <c r="AK36" s="834">
        <v>679</v>
      </c>
      <c r="AL36" s="830"/>
      <c r="AM36" s="830"/>
      <c r="AN36" s="830"/>
      <c r="AO36" s="830"/>
      <c r="AP36" s="830">
        <v>4413</v>
      </c>
      <c r="AQ36" s="830"/>
      <c r="AR36" s="830"/>
      <c r="AS36" s="830"/>
      <c r="AT36" s="830"/>
      <c r="AU36" s="830">
        <v>2815</v>
      </c>
      <c r="AV36" s="830"/>
      <c r="AW36" s="830"/>
      <c r="AX36" s="830"/>
      <c r="AY36" s="830"/>
      <c r="AZ36" s="831" t="s">
        <v>491</v>
      </c>
      <c r="BA36" s="831"/>
      <c r="BB36" s="831"/>
      <c r="BC36" s="831"/>
      <c r="BD36" s="831"/>
      <c r="BE36" s="832" t="s">
        <v>394</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12018</v>
      </c>
      <c r="AG63" s="844"/>
      <c r="AH63" s="844"/>
      <c r="AI63" s="844"/>
      <c r="AJ63" s="845"/>
      <c r="AK63" s="846"/>
      <c r="AL63" s="841"/>
      <c r="AM63" s="841"/>
      <c r="AN63" s="841"/>
      <c r="AO63" s="841"/>
      <c r="AP63" s="844">
        <v>36042</v>
      </c>
      <c r="AQ63" s="844"/>
      <c r="AR63" s="844"/>
      <c r="AS63" s="844"/>
      <c r="AT63" s="844"/>
      <c r="AU63" s="844">
        <v>16656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562</v>
      </c>
      <c r="C68" s="870"/>
      <c r="D68" s="870"/>
      <c r="E68" s="870"/>
      <c r="F68" s="870"/>
      <c r="G68" s="870"/>
      <c r="H68" s="870"/>
      <c r="I68" s="870"/>
      <c r="J68" s="870"/>
      <c r="K68" s="870"/>
      <c r="L68" s="870"/>
      <c r="M68" s="870"/>
      <c r="N68" s="870"/>
      <c r="O68" s="870"/>
      <c r="P68" s="871"/>
      <c r="Q68" s="872">
        <v>4300</v>
      </c>
      <c r="R68" s="866"/>
      <c r="S68" s="866"/>
      <c r="T68" s="866"/>
      <c r="U68" s="866"/>
      <c r="V68" s="866">
        <v>3691</v>
      </c>
      <c r="W68" s="866"/>
      <c r="X68" s="866"/>
      <c r="Y68" s="866"/>
      <c r="Z68" s="866"/>
      <c r="AA68" s="866">
        <v>609</v>
      </c>
      <c r="AB68" s="866"/>
      <c r="AC68" s="866"/>
      <c r="AD68" s="866"/>
      <c r="AE68" s="866"/>
      <c r="AF68" s="866">
        <v>414</v>
      </c>
      <c r="AG68" s="866"/>
      <c r="AH68" s="866"/>
      <c r="AI68" s="866"/>
      <c r="AJ68" s="866"/>
      <c r="AK68" s="866">
        <v>5</v>
      </c>
      <c r="AL68" s="866"/>
      <c r="AM68" s="866"/>
      <c r="AN68" s="866"/>
      <c r="AO68" s="866"/>
      <c r="AP68" s="866" t="s">
        <v>491</v>
      </c>
      <c r="AQ68" s="866"/>
      <c r="AR68" s="866"/>
      <c r="AS68" s="866"/>
      <c r="AT68" s="866"/>
      <c r="AU68" s="866" t="s">
        <v>491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563</v>
      </c>
      <c r="C69" s="874"/>
      <c r="D69" s="874"/>
      <c r="E69" s="874"/>
      <c r="F69" s="874"/>
      <c r="G69" s="874"/>
      <c r="H69" s="874"/>
      <c r="I69" s="874"/>
      <c r="J69" s="874"/>
      <c r="K69" s="874"/>
      <c r="L69" s="874"/>
      <c r="M69" s="874"/>
      <c r="N69" s="874"/>
      <c r="O69" s="874"/>
      <c r="P69" s="875"/>
      <c r="Q69" s="876">
        <v>159</v>
      </c>
      <c r="R69" s="830"/>
      <c r="S69" s="830"/>
      <c r="T69" s="830"/>
      <c r="U69" s="830"/>
      <c r="V69" s="830">
        <v>134</v>
      </c>
      <c r="W69" s="830"/>
      <c r="X69" s="830"/>
      <c r="Y69" s="830"/>
      <c r="Z69" s="830"/>
      <c r="AA69" s="830">
        <v>24</v>
      </c>
      <c r="AB69" s="830"/>
      <c r="AC69" s="830"/>
      <c r="AD69" s="830"/>
      <c r="AE69" s="830"/>
      <c r="AF69" s="830">
        <v>34</v>
      </c>
      <c r="AG69" s="830"/>
      <c r="AH69" s="830"/>
      <c r="AI69" s="830"/>
      <c r="AJ69" s="830"/>
      <c r="AK69" s="830">
        <v>9</v>
      </c>
      <c r="AL69" s="830"/>
      <c r="AM69" s="830"/>
      <c r="AN69" s="830"/>
      <c r="AO69" s="830"/>
      <c r="AP69" s="830" t="s">
        <v>491</v>
      </c>
      <c r="AQ69" s="830"/>
      <c r="AR69" s="830"/>
      <c r="AS69" s="830"/>
      <c r="AT69" s="830"/>
      <c r="AU69" s="830" t="s">
        <v>491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564</v>
      </c>
      <c r="C70" s="874"/>
      <c r="D70" s="874"/>
      <c r="E70" s="874"/>
      <c r="F70" s="874"/>
      <c r="G70" s="874"/>
      <c r="H70" s="874"/>
      <c r="I70" s="874"/>
      <c r="J70" s="874"/>
      <c r="K70" s="874"/>
      <c r="L70" s="874"/>
      <c r="M70" s="874"/>
      <c r="N70" s="874"/>
      <c r="O70" s="874"/>
      <c r="P70" s="875"/>
      <c r="Q70" s="876">
        <v>91</v>
      </c>
      <c r="R70" s="830"/>
      <c r="S70" s="830"/>
      <c r="T70" s="830"/>
      <c r="U70" s="830"/>
      <c r="V70" s="830">
        <v>85</v>
      </c>
      <c r="W70" s="830"/>
      <c r="X70" s="830"/>
      <c r="Y70" s="830"/>
      <c r="Z70" s="830"/>
      <c r="AA70" s="830">
        <v>5</v>
      </c>
      <c r="AB70" s="830"/>
      <c r="AC70" s="830"/>
      <c r="AD70" s="830"/>
      <c r="AE70" s="830"/>
      <c r="AF70" s="830">
        <v>10</v>
      </c>
      <c r="AG70" s="830"/>
      <c r="AH70" s="830"/>
      <c r="AI70" s="830"/>
      <c r="AJ70" s="830"/>
      <c r="AK70" s="830">
        <v>5</v>
      </c>
      <c r="AL70" s="830"/>
      <c r="AM70" s="830"/>
      <c r="AN70" s="830"/>
      <c r="AO70" s="830"/>
      <c r="AP70" s="830" t="s">
        <v>491</v>
      </c>
      <c r="AQ70" s="830"/>
      <c r="AR70" s="830"/>
      <c r="AS70" s="830"/>
      <c r="AT70" s="830"/>
      <c r="AU70" s="830" t="s">
        <v>491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565</v>
      </c>
      <c r="C71" s="874"/>
      <c r="D71" s="874"/>
      <c r="E71" s="874"/>
      <c r="F71" s="874"/>
      <c r="G71" s="874"/>
      <c r="H71" s="874"/>
      <c r="I71" s="874"/>
      <c r="J71" s="874"/>
      <c r="K71" s="874"/>
      <c r="L71" s="874"/>
      <c r="M71" s="874"/>
      <c r="N71" s="874"/>
      <c r="O71" s="874"/>
      <c r="P71" s="875"/>
      <c r="Q71" s="876">
        <v>258426</v>
      </c>
      <c r="R71" s="830"/>
      <c r="S71" s="830"/>
      <c r="T71" s="830"/>
      <c r="U71" s="830"/>
      <c r="V71" s="830">
        <v>253681</v>
      </c>
      <c r="W71" s="830"/>
      <c r="X71" s="830"/>
      <c r="Y71" s="830"/>
      <c r="Z71" s="830"/>
      <c r="AA71" s="830">
        <v>4745</v>
      </c>
      <c r="AB71" s="830"/>
      <c r="AC71" s="830"/>
      <c r="AD71" s="830"/>
      <c r="AE71" s="830"/>
      <c r="AF71" s="830">
        <v>4502</v>
      </c>
      <c r="AG71" s="830"/>
      <c r="AH71" s="830"/>
      <c r="AI71" s="830"/>
      <c r="AJ71" s="830"/>
      <c r="AK71" s="830">
        <v>1906</v>
      </c>
      <c r="AL71" s="830"/>
      <c r="AM71" s="830"/>
      <c r="AN71" s="830"/>
      <c r="AO71" s="830"/>
      <c r="AP71" s="830" t="s">
        <v>491</v>
      </c>
      <c r="AQ71" s="830"/>
      <c r="AR71" s="830"/>
      <c r="AS71" s="830"/>
      <c r="AT71" s="830"/>
      <c r="AU71" s="830" t="s">
        <v>491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4959</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86</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7842315</v>
      </c>
      <c r="AB110" s="900"/>
      <c r="AC110" s="900"/>
      <c r="AD110" s="900"/>
      <c r="AE110" s="901"/>
      <c r="AF110" s="902">
        <v>7784053</v>
      </c>
      <c r="AG110" s="900"/>
      <c r="AH110" s="900"/>
      <c r="AI110" s="900"/>
      <c r="AJ110" s="901"/>
      <c r="AK110" s="902">
        <v>7292084</v>
      </c>
      <c r="AL110" s="900"/>
      <c r="AM110" s="900"/>
      <c r="AN110" s="900"/>
      <c r="AO110" s="901"/>
      <c r="AP110" s="903">
        <v>18.5</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67157519</v>
      </c>
      <c r="BR110" s="931"/>
      <c r="BS110" s="931"/>
      <c r="BT110" s="931"/>
      <c r="BU110" s="931"/>
      <c r="BV110" s="931">
        <v>63743803</v>
      </c>
      <c r="BW110" s="931"/>
      <c r="BX110" s="931"/>
      <c r="BY110" s="931"/>
      <c r="BZ110" s="931"/>
      <c r="CA110" s="931">
        <v>61549236</v>
      </c>
      <c r="CB110" s="931"/>
      <c r="CC110" s="931"/>
      <c r="CD110" s="931"/>
      <c r="CE110" s="931"/>
      <c r="CF110" s="944">
        <v>156.30000000000001</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4846</v>
      </c>
      <c r="BR111" s="926"/>
      <c r="BS111" s="926"/>
      <c r="BT111" s="926"/>
      <c r="BU111" s="926"/>
      <c r="BV111" s="926">
        <v>3908</v>
      </c>
      <c r="BW111" s="926"/>
      <c r="BX111" s="926"/>
      <c r="BY111" s="926"/>
      <c r="BZ111" s="926"/>
      <c r="CA111" s="926">
        <v>2955</v>
      </c>
      <c r="CB111" s="926"/>
      <c r="CC111" s="926"/>
      <c r="CD111" s="926"/>
      <c r="CE111" s="926"/>
      <c r="CF111" s="920">
        <v>0</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18238799</v>
      </c>
      <c r="BR112" s="926"/>
      <c r="BS112" s="926"/>
      <c r="BT112" s="926"/>
      <c r="BU112" s="926"/>
      <c r="BV112" s="926">
        <v>17014168</v>
      </c>
      <c r="BW112" s="926"/>
      <c r="BX112" s="926"/>
      <c r="BY112" s="926"/>
      <c r="BZ112" s="926"/>
      <c r="CA112" s="926">
        <v>16655701</v>
      </c>
      <c r="CB112" s="926"/>
      <c r="CC112" s="926"/>
      <c r="CD112" s="926"/>
      <c r="CE112" s="926"/>
      <c r="CF112" s="920">
        <v>42.3</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1786454</v>
      </c>
      <c r="AB113" s="938"/>
      <c r="AC113" s="938"/>
      <c r="AD113" s="938"/>
      <c r="AE113" s="939"/>
      <c r="AF113" s="940">
        <v>1876529</v>
      </c>
      <c r="AG113" s="938"/>
      <c r="AH113" s="938"/>
      <c r="AI113" s="938"/>
      <c r="AJ113" s="939"/>
      <c r="AK113" s="940">
        <v>1915501</v>
      </c>
      <c r="AL113" s="938"/>
      <c r="AM113" s="938"/>
      <c r="AN113" s="938"/>
      <c r="AO113" s="939"/>
      <c r="AP113" s="941">
        <v>4.9000000000000004</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4846</v>
      </c>
      <c r="DH113" s="959"/>
      <c r="DI113" s="959"/>
      <c r="DJ113" s="959"/>
      <c r="DK113" s="960"/>
      <c r="DL113" s="961">
        <v>3908</v>
      </c>
      <c r="DM113" s="959"/>
      <c r="DN113" s="959"/>
      <c r="DO113" s="959"/>
      <c r="DP113" s="960"/>
      <c r="DQ113" s="961">
        <v>2955</v>
      </c>
      <c r="DR113" s="959"/>
      <c r="DS113" s="959"/>
      <c r="DT113" s="959"/>
      <c r="DU113" s="960"/>
      <c r="DV113" s="962">
        <v>0</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10354529</v>
      </c>
      <c r="BR114" s="926"/>
      <c r="BS114" s="926"/>
      <c r="BT114" s="926"/>
      <c r="BU114" s="926"/>
      <c r="BV114" s="926">
        <v>10420384</v>
      </c>
      <c r="BW114" s="926"/>
      <c r="BX114" s="926"/>
      <c r="BY114" s="926"/>
      <c r="BZ114" s="926"/>
      <c r="CA114" s="926">
        <v>10436882</v>
      </c>
      <c r="CB114" s="926"/>
      <c r="CC114" s="926"/>
      <c r="CD114" s="926"/>
      <c r="CE114" s="926"/>
      <c r="CF114" s="920">
        <v>26.5</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1018</v>
      </c>
      <c r="AB115" s="938"/>
      <c r="AC115" s="938"/>
      <c r="AD115" s="938"/>
      <c r="AE115" s="939"/>
      <c r="AF115" s="940">
        <v>1018</v>
      </c>
      <c r="AG115" s="938"/>
      <c r="AH115" s="938"/>
      <c r="AI115" s="938"/>
      <c r="AJ115" s="939"/>
      <c r="AK115" s="940">
        <v>1018</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33904</v>
      </c>
      <c r="BR115" s="926"/>
      <c r="BS115" s="926"/>
      <c r="BT115" s="926"/>
      <c r="BU115" s="926"/>
      <c r="BV115" s="926">
        <v>11846</v>
      </c>
      <c r="BW115" s="926"/>
      <c r="BX115" s="926"/>
      <c r="BY115" s="926"/>
      <c r="BZ115" s="926"/>
      <c r="CA115" s="926">
        <v>47315</v>
      </c>
      <c r="CB115" s="926"/>
      <c r="CC115" s="926"/>
      <c r="CD115" s="926"/>
      <c r="CE115" s="926"/>
      <c r="CF115" s="920">
        <v>0.1</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9629787</v>
      </c>
      <c r="AB117" s="979"/>
      <c r="AC117" s="979"/>
      <c r="AD117" s="979"/>
      <c r="AE117" s="980"/>
      <c r="AF117" s="981">
        <v>9661600</v>
      </c>
      <c r="AG117" s="979"/>
      <c r="AH117" s="979"/>
      <c r="AI117" s="979"/>
      <c r="AJ117" s="980"/>
      <c r="AK117" s="981">
        <v>9208603</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95789597</v>
      </c>
      <c r="BR119" s="1000"/>
      <c r="BS119" s="1000"/>
      <c r="BT119" s="1000"/>
      <c r="BU119" s="1000"/>
      <c r="BV119" s="1000">
        <v>91194109</v>
      </c>
      <c r="BW119" s="1000"/>
      <c r="BX119" s="1000"/>
      <c r="BY119" s="1000"/>
      <c r="BZ119" s="1000"/>
      <c r="CA119" s="1000">
        <v>88692089</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18062703</v>
      </c>
      <c r="BR120" s="931"/>
      <c r="BS120" s="931"/>
      <c r="BT120" s="931"/>
      <c r="BU120" s="931"/>
      <c r="BV120" s="931">
        <v>19996409</v>
      </c>
      <c r="BW120" s="931"/>
      <c r="BX120" s="931"/>
      <c r="BY120" s="931"/>
      <c r="BZ120" s="931"/>
      <c r="CA120" s="931">
        <v>19943264</v>
      </c>
      <c r="CB120" s="931"/>
      <c r="CC120" s="931"/>
      <c r="CD120" s="931"/>
      <c r="CE120" s="931"/>
      <c r="CF120" s="944">
        <v>50.6</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11995281</v>
      </c>
      <c r="DH120" s="931"/>
      <c r="DI120" s="931"/>
      <c r="DJ120" s="931"/>
      <c r="DK120" s="931"/>
      <c r="DL120" s="931">
        <v>12019821</v>
      </c>
      <c r="DM120" s="931"/>
      <c r="DN120" s="931"/>
      <c r="DO120" s="931"/>
      <c r="DP120" s="931"/>
      <c r="DQ120" s="931">
        <v>12465207</v>
      </c>
      <c r="DR120" s="931"/>
      <c r="DS120" s="931"/>
      <c r="DT120" s="931"/>
      <c r="DU120" s="931"/>
      <c r="DV120" s="932">
        <v>31.7</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1018</v>
      </c>
      <c r="AB121" s="959"/>
      <c r="AC121" s="959"/>
      <c r="AD121" s="959"/>
      <c r="AE121" s="960"/>
      <c r="AF121" s="961">
        <v>1018</v>
      </c>
      <c r="AG121" s="959"/>
      <c r="AH121" s="959"/>
      <c r="AI121" s="959"/>
      <c r="AJ121" s="960"/>
      <c r="AK121" s="961">
        <v>1018</v>
      </c>
      <c r="AL121" s="959"/>
      <c r="AM121" s="959"/>
      <c r="AN121" s="959"/>
      <c r="AO121" s="960"/>
      <c r="AP121" s="962">
        <v>0</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7095090</v>
      </c>
      <c r="BR121" s="926"/>
      <c r="BS121" s="926"/>
      <c r="BT121" s="926"/>
      <c r="BU121" s="926"/>
      <c r="BV121" s="926">
        <v>6591191</v>
      </c>
      <c r="BW121" s="926"/>
      <c r="BX121" s="926"/>
      <c r="BY121" s="926"/>
      <c r="BZ121" s="926"/>
      <c r="CA121" s="926">
        <v>7960624</v>
      </c>
      <c r="CB121" s="926"/>
      <c r="CC121" s="926"/>
      <c r="CD121" s="926"/>
      <c r="CE121" s="926"/>
      <c r="CF121" s="920">
        <v>20.2</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4096879</v>
      </c>
      <c r="DH121" s="926"/>
      <c r="DI121" s="926"/>
      <c r="DJ121" s="926"/>
      <c r="DK121" s="926"/>
      <c r="DL121" s="926">
        <v>3472988</v>
      </c>
      <c r="DM121" s="926"/>
      <c r="DN121" s="926"/>
      <c r="DO121" s="926"/>
      <c r="DP121" s="926"/>
      <c r="DQ121" s="926">
        <v>2815293</v>
      </c>
      <c r="DR121" s="926"/>
      <c r="DS121" s="926"/>
      <c r="DT121" s="926"/>
      <c r="DU121" s="926"/>
      <c r="DV121" s="927">
        <v>7.1</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65390354</v>
      </c>
      <c r="BR122" s="1000"/>
      <c r="BS122" s="1000"/>
      <c r="BT122" s="1000"/>
      <c r="BU122" s="1000"/>
      <c r="BV122" s="1000">
        <v>62140233</v>
      </c>
      <c r="BW122" s="1000"/>
      <c r="BX122" s="1000"/>
      <c r="BY122" s="1000"/>
      <c r="BZ122" s="1000"/>
      <c r="CA122" s="1000">
        <v>60251395</v>
      </c>
      <c r="CB122" s="1000"/>
      <c r="CC122" s="1000"/>
      <c r="CD122" s="1000"/>
      <c r="CE122" s="1000"/>
      <c r="CF122" s="1017">
        <v>153</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2027509</v>
      </c>
      <c r="DH122" s="926"/>
      <c r="DI122" s="926"/>
      <c r="DJ122" s="926"/>
      <c r="DK122" s="926"/>
      <c r="DL122" s="926">
        <v>1405783</v>
      </c>
      <c r="DM122" s="926"/>
      <c r="DN122" s="926"/>
      <c r="DO122" s="926"/>
      <c r="DP122" s="926"/>
      <c r="DQ122" s="926">
        <v>1222365</v>
      </c>
      <c r="DR122" s="926"/>
      <c r="DS122" s="926"/>
      <c r="DT122" s="926"/>
      <c r="DU122" s="926"/>
      <c r="DV122" s="927">
        <v>3.1</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90548147</v>
      </c>
      <c r="BR123" s="1064"/>
      <c r="BS123" s="1064"/>
      <c r="BT123" s="1064"/>
      <c r="BU123" s="1064"/>
      <c r="BV123" s="1064">
        <v>88727833</v>
      </c>
      <c r="BW123" s="1064"/>
      <c r="BX123" s="1064"/>
      <c r="BY123" s="1064"/>
      <c r="BZ123" s="1064"/>
      <c r="CA123" s="1064">
        <v>88155283</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v>96822</v>
      </c>
      <c r="DH123" s="959"/>
      <c r="DI123" s="959"/>
      <c r="DJ123" s="959"/>
      <c r="DK123" s="960"/>
      <c r="DL123" s="961">
        <v>95815</v>
      </c>
      <c r="DM123" s="959"/>
      <c r="DN123" s="959"/>
      <c r="DO123" s="959"/>
      <c r="DP123" s="960"/>
      <c r="DQ123" s="961">
        <v>132185</v>
      </c>
      <c r="DR123" s="959"/>
      <c r="DS123" s="959"/>
      <c r="DT123" s="959"/>
      <c r="DU123" s="960"/>
      <c r="DV123" s="962">
        <v>0.3</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13.3</v>
      </c>
      <c r="BR124" s="1027"/>
      <c r="BS124" s="1027"/>
      <c r="BT124" s="1027"/>
      <c r="BU124" s="1027"/>
      <c r="BV124" s="1027">
        <v>6.4</v>
      </c>
      <c r="BW124" s="1027"/>
      <c r="BX124" s="1027"/>
      <c r="BY124" s="1027"/>
      <c r="BZ124" s="1027"/>
      <c r="CA124" s="1027">
        <v>1.3</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22308</v>
      </c>
      <c r="DH124" s="986"/>
      <c r="DI124" s="986"/>
      <c r="DJ124" s="986"/>
      <c r="DK124" s="987"/>
      <c r="DL124" s="985">
        <v>19761</v>
      </c>
      <c r="DM124" s="986"/>
      <c r="DN124" s="986"/>
      <c r="DO124" s="986"/>
      <c r="DP124" s="987"/>
      <c r="DQ124" s="985">
        <v>20651</v>
      </c>
      <c r="DR124" s="986"/>
      <c r="DS124" s="986"/>
      <c r="DT124" s="986"/>
      <c r="DU124" s="987"/>
      <c r="DV124" s="988">
        <v>0.1</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888619</v>
      </c>
      <c r="AB128" s="1046"/>
      <c r="AC128" s="1046"/>
      <c r="AD128" s="1046"/>
      <c r="AE128" s="1047"/>
      <c r="AF128" s="1048">
        <v>870314</v>
      </c>
      <c r="AG128" s="1046"/>
      <c r="AH128" s="1046"/>
      <c r="AI128" s="1046"/>
      <c r="AJ128" s="1047"/>
      <c r="AK128" s="1048">
        <v>887949</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11.33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33904</v>
      </c>
      <c r="DH128" s="1038"/>
      <c r="DI128" s="1038"/>
      <c r="DJ128" s="1038"/>
      <c r="DK128" s="1038"/>
      <c r="DL128" s="1038">
        <v>11846</v>
      </c>
      <c r="DM128" s="1038"/>
      <c r="DN128" s="1038"/>
      <c r="DO128" s="1038"/>
      <c r="DP128" s="1038"/>
      <c r="DQ128" s="1038">
        <v>47315</v>
      </c>
      <c r="DR128" s="1038"/>
      <c r="DS128" s="1038"/>
      <c r="DT128" s="1038"/>
      <c r="DU128" s="1038"/>
      <c r="DV128" s="1039">
        <v>0.1</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45965837</v>
      </c>
      <c r="AB129" s="959"/>
      <c r="AC129" s="959"/>
      <c r="AD129" s="959"/>
      <c r="AE129" s="960"/>
      <c r="AF129" s="961">
        <v>44909956</v>
      </c>
      <c r="AG129" s="959"/>
      <c r="AH129" s="959"/>
      <c r="AI129" s="959"/>
      <c r="AJ129" s="960"/>
      <c r="AK129" s="961">
        <v>45663044</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16.329999999999998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6700299</v>
      </c>
      <c r="AB130" s="959"/>
      <c r="AC130" s="959"/>
      <c r="AD130" s="959"/>
      <c r="AE130" s="960"/>
      <c r="AF130" s="961">
        <v>6590204</v>
      </c>
      <c r="AG130" s="959"/>
      <c r="AH130" s="959"/>
      <c r="AI130" s="959"/>
      <c r="AJ130" s="960"/>
      <c r="AK130" s="961">
        <v>6279446</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5.3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39265538</v>
      </c>
      <c r="AB131" s="986"/>
      <c r="AC131" s="986"/>
      <c r="AD131" s="986"/>
      <c r="AE131" s="987"/>
      <c r="AF131" s="985">
        <v>38319752</v>
      </c>
      <c r="AG131" s="986"/>
      <c r="AH131" s="986"/>
      <c r="AI131" s="986"/>
      <c r="AJ131" s="987"/>
      <c r="AK131" s="985">
        <v>39383598</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1.3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5.1976086510000004</v>
      </c>
      <c r="AB132" s="1097"/>
      <c r="AC132" s="1097"/>
      <c r="AD132" s="1097"/>
      <c r="AE132" s="1098"/>
      <c r="AF132" s="1099">
        <v>5.7439881130000003</v>
      </c>
      <c r="AG132" s="1097"/>
      <c r="AH132" s="1097"/>
      <c r="AI132" s="1097"/>
      <c r="AJ132" s="1098"/>
      <c r="AK132" s="1099">
        <v>5.1828885720000004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5.2</v>
      </c>
      <c r="AB133" s="1080"/>
      <c r="AC133" s="1080"/>
      <c r="AD133" s="1080"/>
      <c r="AE133" s="1081"/>
      <c r="AF133" s="1079">
        <v>5.5</v>
      </c>
      <c r="AG133" s="1080"/>
      <c r="AH133" s="1080"/>
      <c r="AI133" s="1080"/>
      <c r="AJ133" s="1081"/>
      <c r="AK133" s="1079">
        <v>5.3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2AoF1lWo9EYiR91ZGdsekt6+31gz000iiILpRfHIlVYoeqH3KS39ZHAecKjFnuiW3gKrwhOwKYup/MuU0KZVQ==" saltValue="v5uVrqL5QlkcNjZ5g0lC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ZnkHw7prPFQhKQV9vQS12NTCTFq4GzQvRDxUb3HGGP3Oqw6rJq1pCVypzDI3uP0ErOGbVNsbLh0ttWI8iuc8w==" saltValue="jYqFCvg2Jh9GeY64QKQ+YA==" spinCount="100000" sheet="1" objects="1" scenarios="1"/>
  <dataConsolidate/>
  <phoneticPr fontId="2"/>
  <printOptions horizontalCentered="1"/>
  <pageMargins left="0" right="0" top="0.39370078740157483" bottom="0.39370078740157483" header="0.19685039370078741" footer="0.19685039370078741"/>
  <pageSetup paperSize="8" scale="65"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v2CJ6yU1tzMfvLTJ5/DFgGxSmv/8ShH3YlB202WVII15R8RsX6gXp1UiHP+Bve3pMW1uFSXMr96YDmIjZLwrQ==" saltValue="Mxa64cvucKSMlcvrmrlxU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12770379</v>
      </c>
      <c r="AP9" s="281">
        <v>60170</v>
      </c>
      <c r="AQ9" s="282">
        <v>64047</v>
      </c>
      <c r="AR9" s="283">
        <v>-6.1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16754</v>
      </c>
      <c r="AP10" s="284">
        <v>79</v>
      </c>
      <c r="AQ10" s="285">
        <v>2298</v>
      </c>
      <c r="AR10" s="286">
        <v>-96.6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70353</v>
      </c>
      <c r="AP11" s="284">
        <v>331</v>
      </c>
      <c r="AQ11" s="285">
        <v>1764</v>
      </c>
      <c r="AR11" s="286">
        <v>-81.2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30</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431082</v>
      </c>
      <c r="AP13" s="284">
        <v>2031</v>
      </c>
      <c r="AQ13" s="285">
        <v>1643</v>
      </c>
      <c r="AR13" s="286">
        <v>23.6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371606</v>
      </c>
      <c r="AP14" s="284">
        <v>1751</v>
      </c>
      <c r="AQ14" s="285">
        <v>1378</v>
      </c>
      <c r="AR14" s="286">
        <v>27.1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-350636</v>
      </c>
      <c r="AP15" s="284">
        <v>-1652</v>
      </c>
      <c r="AQ15" s="285">
        <v>-2215</v>
      </c>
      <c r="AR15" s="286">
        <v>-25.4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13309538</v>
      </c>
      <c r="AP16" s="284">
        <v>62711</v>
      </c>
      <c r="AQ16" s="285">
        <v>68944</v>
      </c>
      <c r="AR16" s="286">
        <v>-9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6.77</v>
      </c>
      <c r="AP21" s="298">
        <v>6.5</v>
      </c>
      <c r="AQ21" s="299">
        <v>0.27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98.3</v>
      </c>
      <c r="AP22" s="303">
        <v>99.5</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7292084</v>
      </c>
      <c r="AP32" s="312">
        <v>34358</v>
      </c>
      <c r="AQ32" s="313">
        <v>30222</v>
      </c>
      <c r="AR32" s="314">
        <v>13.7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22</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1915501</v>
      </c>
      <c r="AP35" s="312">
        <v>9025</v>
      </c>
      <c r="AQ35" s="313">
        <v>7968</v>
      </c>
      <c r="AR35" s="314">
        <v>13.3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t="s">
        <v>491</v>
      </c>
      <c r="AP36" s="312" t="s">
        <v>491</v>
      </c>
      <c r="AQ36" s="313">
        <v>535</v>
      </c>
      <c r="AR36" s="314" t="s">
        <v>491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1018</v>
      </c>
      <c r="AP37" s="312">
        <v>5</v>
      </c>
      <c r="AQ37" s="313">
        <v>897</v>
      </c>
      <c r="AR37" s="314">
        <v>-99.4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0</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-887949</v>
      </c>
      <c r="AP39" s="312">
        <v>-4184</v>
      </c>
      <c r="AQ39" s="313">
        <v>-7440</v>
      </c>
      <c r="AR39" s="314">
        <v>-43.8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-6279446</v>
      </c>
      <c r="AP40" s="312">
        <v>-29587</v>
      </c>
      <c r="AQ40" s="313">
        <v>-23690</v>
      </c>
      <c r="AR40" s="314">
        <v>24.9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2041208</v>
      </c>
      <c r="AP41" s="312">
        <v>9618</v>
      </c>
      <c r="AQ41" s="313">
        <v>8515</v>
      </c>
      <c r="AR41" s="314">
        <v>13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10270254</v>
      </c>
      <c r="AN51" s="334">
        <v>48134</v>
      </c>
      <c r="AO51" s="335">
        <v>-11.9</v>
      </c>
      <c r="AP51" s="336">
        <v>46035</v>
      </c>
      <c r="AQ51" s="337">
        <v>2.2999999999999998</v>
      </c>
      <c r="AR51" s="338">
        <v>-14.2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5494095</v>
      </c>
      <c r="AN52" s="342">
        <v>25750</v>
      </c>
      <c r="AO52" s="343">
        <v>-28.2</v>
      </c>
      <c r="AP52" s="344">
        <v>25158</v>
      </c>
      <c r="AQ52" s="345">
        <v>-0.4</v>
      </c>
      <c r="AR52" s="346">
        <v>-27.8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7522216</v>
      </c>
      <c r="AN53" s="334">
        <v>35270</v>
      </c>
      <c r="AO53" s="335">
        <v>-26.7</v>
      </c>
      <c r="AP53" s="336">
        <v>43261</v>
      </c>
      <c r="AQ53" s="337">
        <v>-6</v>
      </c>
      <c r="AR53" s="338">
        <v>-20.7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3227385</v>
      </c>
      <c r="AN54" s="342">
        <v>15133</v>
      </c>
      <c r="AO54" s="343">
        <v>-41.2</v>
      </c>
      <c r="AP54" s="344">
        <v>24721</v>
      </c>
      <c r="AQ54" s="345">
        <v>-1.7</v>
      </c>
      <c r="AR54" s="346">
        <v>-39.5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6175609</v>
      </c>
      <c r="AN55" s="334">
        <v>29057</v>
      </c>
      <c r="AO55" s="335">
        <v>-17.600000000000001</v>
      </c>
      <c r="AP55" s="336">
        <v>40626</v>
      </c>
      <c r="AQ55" s="337">
        <v>-6.1</v>
      </c>
      <c r="AR55" s="338">
        <v>-11.5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3172498</v>
      </c>
      <c r="AN56" s="342">
        <v>14927</v>
      </c>
      <c r="AO56" s="343">
        <v>-1.4</v>
      </c>
      <c r="AP56" s="344">
        <v>24279</v>
      </c>
      <c r="AQ56" s="345">
        <v>-1.8</v>
      </c>
      <c r="AR56" s="346">
        <v>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6284529</v>
      </c>
      <c r="AN57" s="334">
        <v>29626</v>
      </c>
      <c r="AO57" s="335">
        <v>2</v>
      </c>
      <c r="AP57" s="336">
        <v>46133</v>
      </c>
      <c r="AQ57" s="337">
        <v>13.6</v>
      </c>
      <c r="AR57" s="338">
        <v>-11.6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3769757</v>
      </c>
      <c r="AN58" s="342">
        <v>17771</v>
      </c>
      <c r="AO58" s="343">
        <v>19.100000000000001</v>
      </c>
      <c r="AP58" s="344">
        <v>27280</v>
      </c>
      <c r="AQ58" s="345">
        <v>12.4</v>
      </c>
      <c r="AR58" s="346">
        <v>6.7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9159929</v>
      </c>
      <c r="AN59" s="334">
        <v>43159</v>
      </c>
      <c r="AO59" s="335">
        <v>45.7</v>
      </c>
      <c r="AP59" s="336">
        <v>49174</v>
      </c>
      <c r="AQ59" s="337">
        <v>6.6</v>
      </c>
      <c r="AR59" s="338">
        <v>39.1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5612290</v>
      </c>
      <c r="AN60" s="342">
        <v>26444</v>
      </c>
      <c r="AO60" s="343">
        <v>48.8</v>
      </c>
      <c r="AP60" s="344">
        <v>29896</v>
      </c>
      <c r="AQ60" s="345">
        <v>9.6</v>
      </c>
      <c r="AR60" s="346">
        <v>39.200000000000003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7882507</v>
      </c>
      <c r="AN61" s="349">
        <v>37049</v>
      </c>
      <c r="AO61" s="350">
        <v>-1.7</v>
      </c>
      <c r="AP61" s="351">
        <v>45046</v>
      </c>
      <c r="AQ61" s="352">
        <v>2.1</v>
      </c>
      <c r="AR61" s="338">
        <v>-3.8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4255205</v>
      </c>
      <c r="AN62" s="342">
        <v>20005</v>
      </c>
      <c r="AO62" s="343">
        <v>-0.6</v>
      </c>
      <c r="AP62" s="344">
        <v>26267</v>
      </c>
      <c r="AQ62" s="345">
        <v>3.6</v>
      </c>
      <c r="AR62" s="346">
        <v>-4.2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7X5JlGPnleBksEsEBRqph3P0XTnpwYgPZxwF8Bmc/c8FuVJZGHJK0KDkITxXLiPPoPpq0ikl/CNVw5IEz+trw==" saltValue="Y0u6IsgIB0znY9uzMicl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XuZuRGyyqDopaAoGTMAhQ6m/OWWgmV+g0PCwzUAnE/Z3XruRp0LeVY5n9awBYiZRuc27yLAOSIkTxWuiNNKc4Q==" saltValue="xDrv3aihtXSzoLxE27nvM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2TbSgwv/WefyYC5DGQcwczfkUzauWWbjfSZfhFdcmDtDM+IAb6i/hdzDlZcGAndYYRS0642bGl4h9VuI7+nAIQ==" saltValue="vmsiyH7Rwws/5bz6VsdGF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12.27</v>
      </c>
      <c r="G47" s="12">
        <v>12.65</v>
      </c>
      <c r="H47" s="12">
        <v>15.09</v>
      </c>
      <c r="I47" s="12">
        <v>17.79</v>
      </c>
      <c r="J47" s="13">
        <v>16.829999999999998</v>
      </c>
    </row>
    <row r="48" spans="2:10" ht="57.75" customHeight="1" x14ac:dyDescent="0.2">
      <c r="B48" s="14"/>
      <c r="C48" s="1141" t="s">
        <v>4</v>
      </c>
      <c r="D48" s="1141"/>
      <c r="E48" s="1142"/>
      <c r="F48" s="15">
        <v>5.94</v>
      </c>
      <c r="G48" s="16">
        <v>6.23</v>
      </c>
      <c r="H48" s="16">
        <v>6.96</v>
      </c>
      <c r="I48" s="16">
        <v>6.91</v>
      </c>
      <c r="J48" s="17">
        <v>7.2</v>
      </c>
    </row>
    <row r="49" spans="2:10" ht="57.75" customHeight="1" thickBot="1" x14ac:dyDescent="0.25">
      <c r="B49" s="18"/>
      <c r="C49" s="1143" t="s">
        <v>5</v>
      </c>
      <c r="D49" s="1143"/>
      <c r="E49" s="1144"/>
      <c r="F49" s="19" t="s">
        <v>534</v>
      </c>
      <c r="G49" s="20" t="s">
        <v>535</v>
      </c>
      <c r="H49" s="20">
        <v>1.03</v>
      </c>
      <c r="I49" s="20" t="s">
        <v>536</v>
      </c>
      <c r="J49" s="21" t="s">
        <v>537</v>
      </c>
    </row>
    <row r="50" spans="2:10" ht="13" x14ac:dyDescent="0.2"/>
  </sheetData>
  <sheetProtection algorithmName="SHA-512" hashValue="0ZiG2UbxyiJQMInbjI3MwI8kuV3ClcUvMU01tPF8st8aEIs7wRRiEq0tqdAcqeN7xGwukEjkzU226W/Xv7YT/w==" saltValue="KoXz8wc9XLcfu+Aia6utG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538</v>
      </c>
      <c r="D34" s="1151"/>
      <c r="E34" s="1152"/>
      <c r="F34" s="32">
        <v>16.52</v>
      </c>
      <c r="G34" s="33">
        <v>17.600000000000001</v>
      </c>
      <c r="H34" s="33">
        <v>19.13</v>
      </c>
      <c r="I34" s="33">
        <v>21.05</v>
      </c>
      <c r="J34" s="34">
        <v>19.37</v>
      </c>
      <c r="K34" s="22"/>
      <c r="L34" s="22"/>
      <c r="M34" s="22"/>
      <c r="N34" s="22"/>
      <c r="O34" s="22"/>
      <c r="P34" s="22"/>
    </row>
    <row r="35" spans="1:16" ht="39" customHeight="1" x14ac:dyDescent="0.2">
      <c r="A35" s="22"/>
      <c r="B35" s="35"/>
      <c r="C35" s="1145" t="s">
        <v>539</v>
      </c>
      <c r="D35" s="1146"/>
      <c r="E35" s="1147"/>
      <c r="F35" s="36">
        <v>5.83</v>
      </c>
      <c r="G35" s="37">
        <v>6.14</v>
      </c>
      <c r="H35" s="37">
        <v>6.89</v>
      </c>
      <c r="I35" s="37">
        <v>6.85</v>
      </c>
      <c r="J35" s="38">
        <v>7.12</v>
      </c>
      <c r="K35" s="22"/>
      <c r="L35" s="22"/>
      <c r="M35" s="22"/>
      <c r="N35" s="22"/>
      <c r="O35" s="22"/>
      <c r="P35" s="22"/>
    </row>
    <row r="36" spans="1:16" ht="39" customHeight="1" x14ac:dyDescent="0.2">
      <c r="A36" s="22"/>
      <c r="B36" s="35"/>
      <c r="C36" s="1145" t="s">
        <v>540</v>
      </c>
      <c r="D36" s="1146"/>
      <c r="E36" s="1147"/>
      <c r="F36" s="36">
        <v>5.76</v>
      </c>
      <c r="G36" s="37">
        <v>5.77</v>
      </c>
      <c r="H36" s="37">
        <v>4.53</v>
      </c>
      <c r="I36" s="37">
        <v>4.13</v>
      </c>
      <c r="J36" s="38">
        <v>4.2300000000000004</v>
      </c>
      <c r="K36" s="22"/>
      <c r="L36" s="22"/>
      <c r="M36" s="22"/>
      <c r="N36" s="22"/>
      <c r="O36" s="22"/>
      <c r="P36" s="22"/>
    </row>
    <row r="37" spans="1:16" ht="39" customHeight="1" x14ac:dyDescent="0.2">
      <c r="A37" s="22"/>
      <c r="B37" s="35"/>
      <c r="C37" s="1145" t="s">
        <v>541</v>
      </c>
      <c r="D37" s="1146"/>
      <c r="E37" s="1147"/>
      <c r="F37" s="36" t="s">
        <v>491</v>
      </c>
      <c r="G37" s="37">
        <v>0.64</v>
      </c>
      <c r="H37" s="37">
        <v>0.83</v>
      </c>
      <c r="I37" s="37">
        <v>0.78</v>
      </c>
      <c r="J37" s="38">
        <v>1.28</v>
      </c>
      <c r="K37" s="22"/>
      <c r="L37" s="22"/>
      <c r="M37" s="22"/>
      <c r="N37" s="22"/>
      <c r="O37" s="22"/>
      <c r="P37" s="22"/>
    </row>
    <row r="38" spans="1:16" ht="39" customHeight="1" x14ac:dyDescent="0.2">
      <c r="A38" s="22"/>
      <c r="B38" s="35"/>
      <c r="C38" s="1145" t="s">
        <v>542</v>
      </c>
      <c r="D38" s="1146"/>
      <c r="E38" s="1147"/>
      <c r="F38" s="36">
        <v>0.41</v>
      </c>
      <c r="G38" s="37">
        <v>1.24</v>
      </c>
      <c r="H38" s="37">
        <v>1.19</v>
      </c>
      <c r="I38" s="37">
        <v>0.56000000000000005</v>
      </c>
      <c r="J38" s="38">
        <v>0.54</v>
      </c>
      <c r="K38" s="22"/>
      <c r="L38" s="22"/>
      <c r="M38" s="22"/>
      <c r="N38" s="22"/>
      <c r="O38" s="22"/>
      <c r="P38" s="22"/>
    </row>
    <row r="39" spans="1:16" ht="39" customHeight="1" x14ac:dyDescent="0.2">
      <c r="A39" s="22"/>
      <c r="B39" s="35"/>
      <c r="C39" s="1145" t="s">
        <v>543</v>
      </c>
      <c r="D39" s="1146"/>
      <c r="E39" s="1147"/>
      <c r="F39" s="36" t="s">
        <v>491</v>
      </c>
      <c r="G39" s="37">
        <v>0.1</v>
      </c>
      <c r="H39" s="37">
        <v>0.17</v>
      </c>
      <c r="I39" s="37">
        <v>0.19</v>
      </c>
      <c r="J39" s="38">
        <v>0.32</v>
      </c>
      <c r="K39" s="22"/>
      <c r="L39" s="22"/>
      <c r="M39" s="22"/>
      <c r="N39" s="22"/>
      <c r="O39" s="22"/>
      <c r="P39" s="22"/>
    </row>
    <row r="40" spans="1:16" ht="39" customHeight="1" x14ac:dyDescent="0.2">
      <c r="A40" s="22"/>
      <c r="B40" s="35"/>
      <c r="C40" s="1145" t="s">
        <v>544</v>
      </c>
      <c r="D40" s="1146"/>
      <c r="E40" s="1147"/>
      <c r="F40" s="36">
        <v>0.57999999999999996</v>
      </c>
      <c r="G40" s="37">
        <v>1.07</v>
      </c>
      <c r="H40" s="37">
        <v>0.99</v>
      </c>
      <c r="I40" s="37">
        <v>0.72</v>
      </c>
      <c r="J40" s="38">
        <v>0.28000000000000003</v>
      </c>
      <c r="K40" s="22"/>
      <c r="L40" s="22"/>
      <c r="M40" s="22"/>
      <c r="N40" s="22"/>
      <c r="O40" s="22"/>
      <c r="P40" s="22"/>
    </row>
    <row r="41" spans="1:16" ht="39" customHeight="1" x14ac:dyDescent="0.2">
      <c r="A41" s="22"/>
      <c r="B41" s="35"/>
      <c r="C41" s="1145" t="s">
        <v>545</v>
      </c>
      <c r="D41" s="1146"/>
      <c r="E41" s="1147"/>
      <c r="F41" s="36">
        <v>1.02</v>
      </c>
      <c r="G41" s="37">
        <v>1.26</v>
      </c>
      <c r="H41" s="37">
        <v>0.95</v>
      </c>
      <c r="I41" s="37">
        <v>1.42</v>
      </c>
      <c r="J41" s="38">
        <v>0.23</v>
      </c>
      <c r="K41" s="22"/>
      <c r="L41" s="22"/>
      <c r="M41" s="22"/>
      <c r="N41" s="22"/>
      <c r="O41" s="22"/>
      <c r="P41" s="22"/>
    </row>
    <row r="42" spans="1:16" ht="39" customHeight="1" x14ac:dyDescent="0.2">
      <c r="A42" s="22"/>
      <c r="B42" s="39"/>
      <c r="C42" s="1145" t="s">
        <v>546</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547</v>
      </c>
      <c r="D43" s="1149"/>
      <c r="E43" s="1150"/>
      <c r="F43" s="41">
        <v>1.22</v>
      </c>
      <c r="G43" s="42">
        <v>0.11</v>
      </c>
      <c r="H43" s="42">
        <v>0.09</v>
      </c>
      <c r="I43" s="42">
        <v>0.09</v>
      </c>
      <c r="J43" s="43">
        <v>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Qp0s1TKFpgX8UNxhpsoyC0KVgU2hjjIJk5uFM+YwTCPu6kUqLWEymZQC9ja1JE/AbTczz4TcbnmLmbRnrheOA==" saltValue="X5FNeleJe63uyDkVONYl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7229</v>
      </c>
      <c r="L45" s="60">
        <v>7662</v>
      </c>
      <c r="M45" s="60">
        <v>7842</v>
      </c>
      <c r="N45" s="60">
        <v>7784</v>
      </c>
      <c r="O45" s="61">
        <v>7292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1985</v>
      </c>
      <c r="L48" s="64">
        <v>1904</v>
      </c>
      <c r="M48" s="64">
        <v>1786</v>
      </c>
      <c r="N48" s="64">
        <v>1877</v>
      </c>
      <c r="O48" s="65">
        <v>1916</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491</v>
      </c>
      <c r="L49" s="64" t="s">
        <v>491</v>
      </c>
      <c r="M49" s="64" t="s">
        <v>491</v>
      </c>
      <c r="N49" s="64" t="s">
        <v>491</v>
      </c>
      <c r="O49" s="65" t="s">
        <v>491</v>
      </c>
      <c r="P49" s="48"/>
      <c r="Q49" s="48"/>
      <c r="R49" s="48"/>
      <c r="S49" s="48"/>
      <c r="T49" s="48"/>
      <c r="U49" s="48"/>
    </row>
    <row r="50" spans="1:21" ht="30.75" customHeight="1" x14ac:dyDescent="0.2">
      <c r="A50" s="48"/>
      <c r="B50" s="1155"/>
      <c r="C50" s="1156"/>
      <c r="D50" s="62"/>
      <c r="E50" s="1161" t="s">
        <v>15</v>
      </c>
      <c r="F50" s="1161"/>
      <c r="G50" s="1161"/>
      <c r="H50" s="1161"/>
      <c r="I50" s="1161"/>
      <c r="J50" s="1162"/>
      <c r="K50" s="63">
        <v>1</v>
      </c>
      <c r="L50" s="64">
        <v>1</v>
      </c>
      <c r="M50" s="64">
        <v>1</v>
      </c>
      <c r="N50" s="64">
        <v>1</v>
      </c>
      <c r="O50" s="65">
        <v>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7404</v>
      </c>
      <c r="L52" s="64">
        <v>7499</v>
      </c>
      <c r="M52" s="64">
        <v>7589</v>
      </c>
      <c r="N52" s="64">
        <v>7460</v>
      </c>
      <c r="O52" s="65">
        <v>7167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1811</v>
      </c>
      <c r="L53" s="69">
        <v>2068</v>
      </c>
      <c r="M53" s="69">
        <v>2040</v>
      </c>
      <c r="N53" s="69">
        <v>2202</v>
      </c>
      <c r="O53" s="70">
        <v>2042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w/Dee1jrd7mgFNqWLPnHPNlyRoN9q13E5inGnAvS73KlRsb3yspeYBNwQz6/Tz9UY+YqiAJQkBQG3jMiux/XQ==" saltValue="fX4llhLn3QVRdpumvU7K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70802</v>
      </c>
      <c r="J41" s="356">
        <v>68565</v>
      </c>
      <c r="K41" s="356">
        <v>67158</v>
      </c>
      <c r="L41" s="356">
        <v>63744</v>
      </c>
      <c r="M41" s="357">
        <v>61549</v>
      </c>
    </row>
    <row r="42" spans="2:13" ht="27.75" customHeight="1" x14ac:dyDescent="0.2">
      <c r="B42" s="1186"/>
      <c r="C42" s="1187"/>
      <c r="D42" s="106"/>
      <c r="E42" s="1192" t="s">
        <v>32</v>
      </c>
      <c r="F42" s="1192"/>
      <c r="G42" s="1192"/>
      <c r="H42" s="1193"/>
      <c r="I42" s="358">
        <v>7</v>
      </c>
      <c r="J42" s="359">
        <v>6</v>
      </c>
      <c r="K42" s="359">
        <v>5</v>
      </c>
      <c r="L42" s="359">
        <v>4</v>
      </c>
      <c r="M42" s="360">
        <v>3</v>
      </c>
    </row>
    <row r="43" spans="2:13" ht="27.75" customHeight="1" x14ac:dyDescent="0.2">
      <c r="B43" s="1186"/>
      <c r="C43" s="1187"/>
      <c r="D43" s="106"/>
      <c r="E43" s="1192" t="s">
        <v>33</v>
      </c>
      <c r="F43" s="1192"/>
      <c r="G43" s="1192"/>
      <c r="H43" s="1193"/>
      <c r="I43" s="358">
        <v>20863</v>
      </c>
      <c r="J43" s="359">
        <v>19435</v>
      </c>
      <c r="K43" s="359">
        <v>18239</v>
      </c>
      <c r="L43" s="359">
        <v>17014</v>
      </c>
      <c r="M43" s="360">
        <v>16656</v>
      </c>
    </row>
    <row r="44" spans="2:13" ht="27.75" customHeight="1" x14ac:dyDescent="0.2">
      <c r="B44" s="1186"/>
      <c r="C44" s="1187"/>
      <c r="D44" s="106"/>
      <c r="E44" s="1192" t="s">
        <v>34</v>
      </c>
      <c r="F44" s="1192"/>
      <c r="G44" s="1192"/>
      <c r="H44" s="1193"/>
      <c r="I44" s="358" t="s">
        <v>491</v>
      </c>
      <c r="J44" s="359" t="s">
        <v>491</v>
      </c>
      <c r="K44" s="359" t="s">
        <v>491</v>
      </c>
      <c r="L44" s="359" t="s">
        <v>491</v>
      </c>
      <c r="M44" s="360" t="s">
        <v>491</v>
      </c>
    </row>
    <row r="45" spans="2:13" ht="27.75" customHeight="1" x14ac:dyDescent="0.2">
      <c r="B45" s="1186"/>
      <c r="C45" s="1187"/>
      <c r="D45" s="106"/>
      <c r="E45" s="1192" t="s">
        <v>35</v>
      </c>
      <c r="F45" s="1192"/>
      <c r="G45" s="1192"/>
      <c r="H45" s="1193"/>
      <c r="I45" s="358">
        <v>10599</v>
      </c>
      <c r="J45" s="359">
        <v>10492</v>
      </c>
      <c r="K45" s="359">
        <v>10355</v>
      </c>
      <c r="L45" s="359">
        <v>10420</v>
      </c>
      <c r="M45" s="360">
        <v>10437</v>
      </c>
    </row>
    <row r="46" spans="2:13" ht="27.75" customHeight="1" x14ac:dyDescent="0.2">
      <c r="B46" s="1186"/>
      <c r="C46" s="1187"/>
      <c r="D46" s="107"/>
      <c r="E46" s="1192" t="s">
        <v>36</v>
      </c>
      <c r="F46" s="1192"/>
      <c r="G46" s="1192"/>
      <c r="H46" s="1193"/>
      <c r="I46" s="358">
        <v>119</v>
      </c>
      <c r="J46" s="359">
        <v>89</v>
      </c>
      <c r="K46" s="359">
        <v>34</v>
      </c>
      <c r="L46" s="359">
        <v>12</v>
      </c>
      <c r="M46" s="360">
        <v>47</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11500</v>
      </c>
      <c r="J50" s="359">
        <v>11775</v>
      </c>
      <c r="K50" s="359">
        <v>18063</v>
      </c>
      <c r="L50" s="359">
        <v>19996</v>
      </c>
      <c r="M50" s="360">
        <v>19943</v>
      </c>
    </row>
    <row r="51" spans="2:13" ht="27.75" customHeight="1" x14ac:dyDescent="0.2">
      <c r="B51" s="1186"/>
      <c r="C51" s="1187"/>
      <c r="D51" s="106"/>
      <c r="E51" s="1192" t="s">
        <v>42</v>
      </c>
      <c r="F51" s="1192"/>
      <c r="G51" s="1192"/>
      <c r="H51" s="1193"/>
      <c r="I51" s="358">
        <v>6851</v>
      </c>
      <c r="J51" s="359">
        <v>7316</v>
      </c>
      <c r="K51" s="359">
        <v>7095</v>
      </c>
      <c r="L51" s="359">
        <v>6591</v>
      </c>
      <c r="M51" s="360">
        <v>7961</v>
      </c>
    </row>
    <row r="52" spans="2:13" ht="27.75" customHeight="1" x14ac:dyDescent="0.2">
      <c r="B52" s="1188"/>
      <c r="C52" s="1189"/>
      <c r="D52" s="106"/>
      <c r="E52" s="1192" t="s">
        <v>43</v>
      </c>
      <c r="F52" s="1192"/>
      <c r="G52" s="1192"/>
      <c r="H52" s="1193"/>
      <c r="I52" s="358">
        <v>68991</v>
      </c>
      <c r="J52" s="359">
        <v>67212</v>
      </c>
      <c r="K52" s="359">
        <v>65390</v>
      </c>
      <c r="L52" s="359">
        <v>62140</v>
      </c>
      <c r="M52" s="360">
        <v>60251</v>
      </c>
    </row>
    <row r="53" spans="2:13" ht="27.75" customHeight="1" thickBot="1" x14ac:dyDescent="0.25">
      <c r="B53" s="1199" t="s">
        <v>19</v>
      </c>
      <c r="C53" s="1200"/>
      <c r="D53" s="110"/>
      <c r="E53" s="1201" t="s">
        <v>44</v>
      </c>
      <c r="F53" s="1201"/>
      <c r="G53" s="1201"/>
      <c r="H53" s="1202"/>
      <c r="I53" s="361">
        <v>15048</v>
      </c>
      <c r="J53" s="362">
        <v>12284</v>
      </c>
      <c r="K53" s="362">
        <v>5241</v>
      </c>
      <c r="L53" s="362">
        <v>2466</v>
      </c>
      <c r="M53" s="363">
        <v>537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3q52KaovodyykG3c9AutsgModYwt58ha+gw4/+Ik5iIzleP92hfuTPz8IG6ed+zZq7O2d+VrDKRKHLYyjrrTEg==" saltValue="nS+biuCR6HaA3F1/ER+E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6937</v>
      </c>
      <c r="G55" s="122">
        <v>7988</v>
      </c>
      <c r="H55" s="123">
        <v>7685</v>
      </c>
    </row>
    <row r="56" spans="2:8" ht="52.5" customHeight="1" x14ac:dyDescent="0.2">
      <c r="B56" s="124"/>
      <c r="C56" s="1213" t="s">
        <v>47</v>
      </c>
      <c r="D56" s="1213"/>
      <c r="E56" s="1214"/>
      <c r="F56" s="125">
        <v>1251</v>
      </c>
      <c r="G56" s="125">
        <v>1251</v>
      </c>
      <c r="H56" s="126">
        <v>1488</v>
      </c>
    </row>
    <row r="57" spans="2:8" ht="53.25" customHeight="1" x14ac:dyDescent="0.2">
      <c r="B57" s="124"/>
      <c r="C57" s="1215" t="s">
        <v>48</v>
      </c>
      <c r="D57" s="1215"/>
      <c r="E57" s="1216"/>
      <c r="F57" s="127">
        <v>4490</v>
      </c>
      <c r="G57" s="127">
        <v>4868</v>
      </c>
      <c r="H57" s="128">
        <v>5299</v>
      </c>
    </row>
    <row r="58" spans="2:8" ht="45.75" customHeight="1" x14ac:dyDescent="0.2">
      <c r="B58" s="129"/>
      <c r="C58" s="1203" t="s">
        <v>553</v>
      </c>
      <c r="D58" s="1204"/>
      <c r="E58" s="1205"/>
      <c r="F58" s="130">
        <v>2951</v>
      </c>
      <c r="G58" s="130">
        <v>2952</v>
      </c>
      <c r="H58" s="131">
        <v>3192</v>
      </c>
    </row>
    <row r="59" spans="2:8" ht="45.75" customHeight="1" x14ac:dyDescent="0.2">
      <c r="B59" s="129"/>
      <c r="C59" s="1203" t="s">
        <v>554</v>
      </c>
      <c r="D59" s="1204"/>
      <c r="E59" s="1205"/>
      <c r="F59" s="130">
        <v>1007</v>
      </c>
      <c r="G59" s="130">
        <v>1322</v>
      </c>
      <c r="H59" s="131">
        <v>1428</v>
      </c>
    </row>
    <row r="60" spans="2:8" ht="45.75" customHeight="1" x14ac:dyDescent="0.2">
      <c r="B60" s="129"/>
      <c r="C60" s="1203" t="s">
        <v>555</v>
      </c>
      <c r="D60" s="1204"/>
      <c r="E60" s="1205"/>
      <c r="F60" s="130">
        <v>116</v>
      </c>
      <c r="G60" s="130">
        <v>120</v>
      </c>
      <c r="H60" s="131">
        <v>124</v>
      </c>
    </row>
    <row r="61" spans="2:8" ht="45.75" customHeight="1" x14ac:dyDescent="0.2">
      <c r="B61" s="129"/>
      <c r="C61" s="1203" t="s">
        <v>556</v>
      </c>
      <c r="D61" s="1204"/>
      <c r="E61" s="1205"/>
      <c r="F61" s="130">
        <v>63</v>
      </c>
      <c r="G61" s="130">
        <v>102</v>
      </c>
      <c r="H61" s="131">
        <v>124</v>
      </c>
    </row>
    <row r="62" spans="2:8" ht="45.75" customHeight="1" thickBot="1" x14ac:dyDescent="0.25">
      <c r="B62" s="132"/>
      <c r="C62" s="1206" t="s">
        <v>557</v>
      </c>
      <c r="D62" s="1207"/>
      <c r="E62" s="1208"/>
      <c r="F62" s="133">
        <v>80</v>
      </c>
      <c r="G62" s="133">
        <v>83</v>
      </c>
      <c r="H62" s="134">
        <v>88</v>
      </c>
    </row>
    <row r="63" spans="2:8" ht="52.5" customHeight="1" thickBot="1" x14ac:dyDescent="0.25">
      <c r="B63" s="135"/>
      <c r="C63" s="1209" t="s">
        <v>49</v>
      </c>
      <c r="D63" s="1209"/>
      <c r="E63" s="1210"/>
      <c r="F63" s="136">
        <v>12678</v>
      </c>
      <c r="G63" s="136">
        <v>14108</v>
      </c>
      <c r="H63" s="137">
        <v>14471</v>
      </c>
    </row>
    <row r="64" spans="2:8" ht="13" x14ac:dyDescent="0.2"/>
  </sheetData>
  <sheetProtection algorithmName="SHA-512" hashValue="rcUI+GlzKEl2ztvY/zh1jhxHgBU3Jqh3wyM7hY995Ot7TOt3kZtA+gni6sM0cIDY4Br9/yh7rFqNWy4v5YSTAg==" saltValue="7QWeZKHP+B74FY+Pl27Z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48134</v>
      </c>
      <c r="E3" s="156"/>
      <c r="F3" s="157">
        <v>46035</v>
      </c>
      <c r="G3" s="158"/>
      <c r="H3" s="159"/>
    </row>
    <row r="4" spans="1:8" x14ac:dyDescent="0.2">
      <c r="A4" s="160"/>
      <c r="B4" s="161"/>
      <c r="C4" s="162"/>
      <c r="D4" s="163">
        <v>25750</v>
      </c>
      <c r="E4" s="164"/>
      <c r="F4" s="165">
        <v>25158</v>
      </c>
      <c r="G4" s="166"/>
      <c r="H4" s="167"/>
    </row>
    <row r="5" spans="1:8" x14ac:dyDescent="0.2">
      <c r="A5" s="148" t="s">
        <v>523</v>
      </c>
      <c r="B5" s="153"/>
      <c r="C5" s="154"/>
      <c r="D5" s="155">
        <v>35270</v>
      </c>
      <c r="E5" s="156"/>
      <c r="F5" s="157">
        <v>43261</v>
      </c>
      <c r="G5" s="158"/>
      <c r="H5" s="159"/>
    </row>
    <row r="6" spans="1:8" x14ac:dyDescent="0.2">
      <c r="A6" s="160"/>
      <c r="B6" s="161"/>
      <c r="C6" s="162"/>
      <c r="D6" s="163">
        <v>15133</v>
      </c>
      <c r="E6" s="164"/>
      <c r="F6" s="165">
        <v>24721</v>
      </c>
      <c r="G6" s="166"/>
      <c r="H6" s="167"/>
    </row>
    <row r="7" spans="1:8" x14ac:dyDescent="0.2">
      <c r="A7" s="148" t="s">
        <v>524</v>
      </c>
      <c r="B7" s="153"/>
      <c r="C7" s="154"/>
      <c r="D7" s="155">
        <v>29057</v>
      </c>
      <c r="E7" s="156"/>
      <c r="F7" s="157">
        <v>40626</v>
      </c>
      <c r="G7" s="158"/>
      <c r="H7" s="159"/>
    </row>
    <row r="8" spans="1:8" x14ac:dyDescent="0.2">
      <c r="A8" s="160"/>
      <c r="B8" s="161"/>
      <c r="C8" s="162"/>
      <c r="D8" s="163">
        <v>14927</v>
      </c>
      <c r="E8" s="164"/>
      <c r="F8" s="165">
        <v>24279</v>
      </c>
      <c r="G8" s="166"/>
      <c r="H8" s="167"/>
    </row>
    <row r="9" spans="1:8" x14ac:dyDescent="0.2">
      <c r="A9" s="148" t="s">
        <v>525</v>
      </c>
      <c r="B9" s="153"/>
      <c r="C9" s="154"/>
      <c r="D9" s="155">
        <v>29626</v>
      </c>
      <c r="E9" s="156"/>
      <c r="F9" s="157">
        <v>46133</v>
      </c>
      <c r="G9" s="158"/>
      <c r="H9" s="159"/>
    </row>
    <row r="10" spans="1:8" x14ac:dyDescent="0.2">
      <c r="A10" s="160"/>
      <c r="B10" s="161"/>
      <c r="C10" s="162"/>
      <c r="D10" s="163">
        <v>17771</v>
      </c>
      <c r="E10" s="164"/>
      <c r="F10" s="165">
        <v>27280</v>
      </c>
      <c r="G10" s="166"/>
      <c r="H10" s="167"/>
    </row>
    <row r="11" spans="1:8" x14ac:dyDescent="0.2">
      <c r="A11" s="148" t="s">
        <v>526</v>
      </c>
      <c r="B11" s="153"/>
      <c r="C11" s="154"/>
      <c r="D11" s="155">
        <v>43159</v>
      </c>
      <c r="E11" s="156"/>
      <c r="F11" s="157">
        <v>49174</v>
      </c>
      <c r="G11" s="158"/>
      <c r="H11" s="159"/>
    </row>
    <row r="12" spans="1:8" x14ac:dyDescent="0.2">
      <c r="A12" s="160"/>
      <c r="B12" s="161"/>
      <c r="C12" s="168"/>
      <c r="D12" s="163">
        <v>26444</v>
      </c>
      <c r="E12" s="164"/>
      <c r="F12" s="165">
        <v>29896</v>
      </c>
      <c r="G12" s="166"/>
      <c r="H12" s="167"/>
    </row>
    <row r="13" spans="1:8" x14ac:dyDescent="0.2">
      <c r="A13" s="148"/>
      <c r="B13" s="153"/>
      <c r="C13" s="169"/>
      <c r="D13" s="170">
        <v>37049</v>
      </c>
      <c r="E13" s="171"/>
      <c r="F13" s="172">
        <v>45046</v>
      </c>
      <c r="G13" s="173"/>
      <c r="H13" s="159"/>
    </row>
    <row r="14" spans="1:8" x14ac:dyDescent="0.2">
      <c r="A14" s="160"/>
      <c r="B14" s="161"/>
      <c r="C14" s="162"/>
      <c r="D14" s="163">
        <v>20005</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5.94</v>
      </c>
      <c r="C19" s="174">
        <f>ROUND(VALUE(SUBSTITUTE(実質収支比率等に係る経年分析!G$48,"▲","-")),2)</f>
        <v>6.23</v>
      </c>
      <c r="D19" s="174">
        <f>ROUND(VALUE(SUBSTITUTE(実質収支比率等に係る経年分析!H$48,"▲","-")),2)</f>
        <v>6.96</v>
      </c>
      <c r="E19" s="174">
        <f>ROUND(VALUE(SUBSTITUTE(実質収支比率等に係る経年分析!I$48,"▲","-")),2)</f>
        <v>6.91</v>
      </c>
      <c r="F19" s="174">
        <f>ROUND(VALUE(SUBSTITUTE(実質収支比率等に係る経年分析!J$48,"▲","-")),2)</f>
        <v>7.2</v>
      </c>
    </row>
    <row r="20" spans="1:11" x14ac:dyDescent="0.2">
      <c r="A20" s="174" t="s">
        <v>53</v>
      </c>
      <c r="B20" s="174">
        <f>ROUND(VALUE(SUBSTITUTE(実質収支比率等に係る経年分析!F$47,"▲","-")),2)</f>
        <v>12.27</v>
      </c>
      <c r="C20" s="174">
        <f>ROUND(VALUE(SUBSTITUTE(実質収支比率等に係る経年分析!G$47,"▲","-")),2)</f>
        <v>12.65</v>
      </c>
      <c r="D20" s="174">
        <f>ROUND(VALUE(SUBSTITUTE(実質収支比率等に係る経年分析!H$47,"▲","-")),2)</f>
        <v>15.09</v>
      </c>
      <c r="E20" s="174">
        <f>ROUND(VALUE(SUBSTITUTE(実質収支比率等に係る経年分析!I$47,"▲","-")),2)</f>
        <v>17.79</v>
      </c>
      <c r="F20" s="174">
        <f>ROUND(VALUE(SUBSTITUTE(実質収支比率等に係る経年分析!J$47,"▲","-")),2)</f>
        <v>16.829999999999998</v>
      </c>
    </row>
    <row r="21" spans="1:11" x14ac:dyDescent="0.2">
      <c r="A21" s="174" t="s">
        <v>54</v>
      </c>
      <c r="B21" s="174">
        <f>IF(ISNUMBER(VALUE(SUBSTITUTE(実質収支比率等に係る経年分析!F$49,"▲","-"))),ROUND(VALUE(SUBSTITUTE(実質収支比率等に係る経年分析!F$49,"▲","-")),2),NA())</f>
        <v>-1.26</v>
      </c>
      <c r="C21" s="174">
        <f>IF(ISNUMBER(VALUE(SUBSTITUTE(実質収支比率等に係る経年分析!G$49,"▲","-"))),ROUND(VALUE(SUBSTITUTE(実質収支比率等に係る経年分析!G$49,"▲","-")),2),NA())</f>
        <v>-1.74</v>
      </c>
      <c r="D21" s="174">
        <f>IF(ISNUMBER(VALUE(SUBSTITUTE(実質収支比率等に係る経年分析!H$49,"▲","-"))),ROUND(VALUE(SUBSTITUTE(実質収支比率等に係る経年分析!H$49,"▲","-")),2),NA())</f>
        <v>1.03</v>
      </c>
      <c r="E21" s="174">
        <f>IF(ISNUMBER(VALUE(SUBSTITUTE(実質収支比率等に係る経年分析!I$49,"▲","-"))),ROUND(VALUE(SUBSTITUTE(実質収支比率等に係る経年分析!I$49,"▲","-")),2),NA())</f>
        <v>-1.43</v>
      </c>
      <c r="F21" s="174">
        <f>IF(ISNUMBER(VALUE(SUBSTITUTE(実質収支比率等に係る経年分析!J$49,"▲","-"))),ROUND(VALUE(SUBSTITUTE(実質収支比率等に係る経年分析!J$49,"▲","-")),2),NA())</f>
        <v>-3.76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1.26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0.95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1.42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0.23</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0.57999999999999996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2">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小型自動車競走事業費特別会計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4.2300000000000004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7.12</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17.600000000000001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19.37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7404</v>
      </c>
      <c r="E42" s="176"/>
      <c r="F42" s="176"/>
      <c r="G42" s="176">
        <f>'実質公債費比率（分子）の構造'!L$52</f>
        <v>7499</v>
      </c>
      <c r="H42" s="176"/>
      <c r="I42" s="176"/>
      <c r="J42" s="176">
        <f>'実質公債費比率（分子）の構造'!M$52</f>
        <v>7589</v>
      </c>
      <c r="K42" s="176"/>
      <c r="L42" s="176"/>
      <c r="M42" s="176">
        <f>'実質公債費比率（分子）の構造'!N$52</f>
        <v>7460</v>
      </c>
      <c r="N42" s="176"/>
      <c r="O42" s="176"/>
      <c r="P42" s="176">
        <f>'実質公債費比率（分子）の構造'!O$52</f>
        <v>7167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1985</v>
      </c>
      <c r="C46" s="176"/>
      <c r="D46" s="176"/>
      <c r="E46" s="176">
        <f>'実質公債費比率（分子）の構造'!L$48</f>
        <v>1904</v>
      </c>
      <c r="F46" s="176"/>
      <c r="G46" s="176"/>
      <c r="H46" s="176">
        <f>'実質公債費比率（分子）の構造'!M$48</f>
        <v>1786</v>
      </c>
      <c r="I46" s="176"/>
      <c r="J46" s="176"/>
      <c r="K46" s="176">
        <f>'実質公債費比率（分子）の構造'!N$48</f>
        <v>1877</v>
      </c>
      <c r="L46" s="176"/>
      <c r="M46" s="176"/>
      <c r="N46" s="176">
        <f>'実質公債費比率（分子）の構造'!O$48</f>
        <v>1916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7229</v>
      </c>
      <c r="C49" s="176"/>
      <c r="D49" s="176"/>
      <c r="E49" s="176">
        <f>'実質公債費比率（分子）の構造'!L$45</f>
        <v>7662</v>
      </c>
      <c r="F49" s="176"/>
      <c r="G49" s="176"/>
      <c r="H49" s="176">
        <f>'実質公債費比率（分子）の構造'!M$45</f>
        <v>7842</v>
      </c>
      <c r="I49" s="176"/>
      <c r="J49" s="176"/>
      <c r="K49" s="176">
        <f>'実質公債費比率（分子）の構造'!N$45</f>
        <v>7784</v>
      </c>
      <c r="L49" s="176"/>
      <c r="M49" s="176"/>
      <c r="N49" s="176">
        <f>'実質公債費比率（分子）の構造'!O$45</f>
        <v>7292</v>
      </c>
      <c r="O49" s="176"/>
      <c r="P49" s="176"/>
    </row>
    <row r="50" spans="1:16" x14ac:dyDescent="0.2">
      <c r="A50" s="176" t="s">
        <v>67</v>
      </c>
      <c r="B50" s="176" t="e">
        <f>NA()</f>
        <v>#N/A</v>
      </c>
      <c r="C50" s="176">
        <f>IF(ISNUMBER('実質公債費比率（分子）の構造'!K$53),'実質公債費比率（分子）の構造'!K$53,NA())</f>
        <v>1811</v>
      </c>
      <c r="D50" s="176" t="e">
        <f>NA()</f>
        <v>#N/A</v>
      </c>
      <c r="E50" s="176" t="e">
        <f>NA()</f>
        <v>#N/A</v>
      </c>
      <c r="F50" s="176">
        <f>IF(ISNUMBER('実質公債費比率（分子）の構造'!L$53),'実質公債費比率（分子）の構造'!L$53,NA())</f>
        <v>2068</v>
      </c>
      <c r="G50" s="176" t="e">
        <f>NA()</f>
        <v>#N/A</v>
      </c>
      <c r="H50" s="176" t="e">
        <f>NA()</f>
        <v>#N/A</v>
      </c>
      <c r="I50" s="176">
        <f>IF(ISNUMBER('実質公債費比率（分子）の構造'!M$53),'実質公債費比率（分子）の構造'!M$53,NA())</f>
        <v>2040</v>
      </c>
      <c r="J50" s="176" t="e">
        <f>NA()</f>
        <v>#N/A</v>
      </c>
      <c r="K50" s="176" t="e">
        <f>NA()</f>
        <v>#N/A</v>
      </c>
      <c r="L50" s="176">
        <f>IF(ISNUMBER('実質公債費比率（分子）の構造'!N$53),'実質公債費比率（分子）の構造'!N$53,NA())</f>
        <v>2202</v>
      </c>
      <c r="M50" s="176" t="e">
        <f>NA()</f>
        <v>#N/A</v>
      </c>
      <c r="N50" s="176" t="e">
        <f>NA()</f>
        <v>#N/A</v>
      </c>
      <c r="O50" s="176">
        <f>IF(ISNUMBER('実質公債費比率（分子）の構造'!O$53),'実質公債費比率（分子）の構造'!O$53,NA())</f>
        <v>2042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68991</v>
      </c>
      <c r="E56" s="175"/>
      <c r="F56" s="175"/>
      <c r="G56" s="175">
        <f>'将来負担比率（分子）の構造'!J$52</f>
        <v>67212</v>
      </c>
      <c r="H56" s="175"/>
      <c r="I56" s="175"/>
      <c r="J56" s="175">
        <f>'将来負担比率（分子）の構造'!K$52</f>
        <v>65390</v>
      </c>
      <c r="K56" s="175"/>
      <c r="L56" s="175"/>
      <c r="M56" s="175">
        <f>'将来負担比率（分子）の構造'!L$52</f>
        <v>62140</v>
      </c>
      <c r="N56" s="175"/>
      <c r="O56" s="175"/>
      <c r="P56" s="175">
        <f>'将来負担比率（分子）の構造'!M$52</f>
        <v>60251</v>
      </c>
    </row>
    <row r="57" spans="1:16" x14ac:dyDescent="0.2">
      <c r="A57" s="175" t="s">
        <v>42</v>
      </c>
      <c r="B57" s="175"/>
      <c r="C57" s="175"/>
      <c r="D57" s="175">
        <f>'将来負担比率（分子）の構造'!I$51</f>
        <v>6851</v>
      </c>
      <c r="E57" s="175"/>
      <c r="F57" s="175"/>
      <c r="G57" s="175">
        <f>'将来負担比率（分子）の構造'!J$51</f>
        <v>7316</v>
      </c>
      <c r="H57" s="175"/>
      <c r="I57" s="175"/>
      <c r="J57" s="175">
        <f>'将来負担比率（分子）の構造'!K$51</f>
        <v>7095</v>
      </c>
      <c r="K57" s="175"/>
      <c r="L57" s="175"/>
      <c r="M57" s="175">
        <f>'将来負担比率（分子）の構造'!L$51</f>
        <v>6591</v>
      </c>
      <c r="N57" s="175"/>
      <c r="O57" s="175"/>
      <c r="P57" s="175">
        <f>'将来負担比率（分子）の構造'!M$51</f>
        <v>7961</v>
      </c>
    </row>
    <row r="58" spans="1:16" x14ac:dyDescent="0.2">
      <c r="A58" s="175" t="s">
        <v>41</v>
      </c>
      <c r="B58" s="175"/>
      <c r="C58" s="175"/>
      <c r="D58" s="175">
        <f>'将来負担比率（分子）の構造'!I$50</f>
        <v>11500</v>
      </c>
      <c r="E58" s="175"/>
      <c r="F58" s="175"/>
      <c r="G58" s="175">
        <f>'将来負担比率（分子）の構造'!J$50</f>
        <v>11775</v>
      </c>
      <c r="H58" s="175"/>
      <c r="I58" s="175"/>
      <c r="J58" s="175">
        <f>'将来負担比率（分子）の構造'!K$50</f>
        <v>18063</v>
      </c>
      <c r="K58" s="175"/>
      <c r="L58" s="175"/>
      <c r="M58" s="175">
        <f>'将来負担比率（分子）の構造'!L$50</f>
        <v>19996</v>
      </c>
      <c r="N58" s="175"/>
      <c r="O58" s="175"/>
      <c r="P58" s="175">
        <f>'将来負担比率（分子）の構造'!M$50</f>
        <v>19943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119</v>
      </c>
      <c r="C61" s="175"/>
      <c r="D61" s="175"/>
      <c r="E61" s="175">
        <f>'将来負担比率（分子）の構造'!J$46</f>
        <v>89</v>
      </c>
      <c r="F61" s="175"/>
      <c r="G61" s="175"/>
      <c r="H61" s="175">
        <f>'将来負担比率（分子）の構造'!K$46</f>
        <v>34</v>
      </c>
      <c r="I61" s="175"/>
      <c r="J61" s="175"/>
      <c r="K61" s="175">
        <f>'将来負担比率（分子）の構造'!L$46</f>
        <v>12</v>
      </c>
      <c r="L61" s="175"/>
      <c r="M61" s="175"/>
      <c r="N61" s="175">
        <f>'将来負担比率（分子）の構造'!M$46</f>
        <v>47</v>
      </c>
      <c r="O61" s="175"/>
      <c r="P61" s="175"/>
    </row>
    <row r="62" spans="1:16" x14ac:dyDescent="0.2">
      <c r="A62" s="175" t="s">
        <v>35</v>
      </c>
      <c r="B62" s="175">
        <f>'将来負担比率（分子）の構造'!I$45</f>
        <v>10599</v>
      </c>
      <c r="C62" s="175"/>
      <c r="D62" s="175"/>
      <c r="E62" s="175">
        <f>'将来負担比率（分子）の構造'!J$45</f>
        <v>10492</v>
      </c>
      <c r="F62" s="175"/>
      <c r="G62" s="175"/>
      <c r="H62" s="175">
        <f>'将来負担比率（分子）の構造'!K$45</f>
        <v>10355</v>
      </c>
      <c r="I62" s="175"/>
      <c r="J62" s="175"/>
      <c r="K62" s="175">
        <f>'将来負担比率（分子）の構造'!L$45</f>
        <v>10420</v>
      </c>
      <c r="L62" s="175"/>
      <c r="M62" s="175"/>
      <c r="N62" s="175">
        <f>'将来負担比率（分子）の構造'!M$45</f>
        <v>10437</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20863</v>
      </c>
      <c r="C64" s="175"/>
      <c r="D64" s="175"/>
      <c r="E64" s="175">
        <f>'将来負担比率（分子）の構造'!J$43</f>
        <v>19435</v>
      </c>
      <c r="F64" s="175"/>
      <c r="G64" s="175"/>
      <c r="H64" s="175">
        <f>'将来負担比率（分子）の構造'!K$43</f>
        <v>18239</v>
      </c>
      <c r="I64" s="175"/>
      <c r="J64" s="175"/>
      <c r="K64" s="175">
        <f>'将来負担比率（分子）の構造'!L$43</f>
        <v>17014</v>
      </c>
      <c r="L64" s="175"/>
      <c r="M64" s="175"/>
      <c r="N64" s="175">
        <f>'将来負担比率（分子）の構造'!M$43</f>
        <v>16656</v>
      </c>
      <c r="O64" s="175"/>
      <c r="P64" s="175"/>
    </row>
    <row r="65" spans="1:16" x14ac:dyDescent="0.2">
      <c r="A65" s="175" t="s">
        <v>32</v>
      </c>
      <c r="B65" s="175">
        <f>'将来負担比率（分子）の構造'!I$42</f>
        <v>7</v>
      </c>
      <c r="C65" s="175"/>
      <c r="D65" s="175"/>
      <c r="E65" s="175">
        <f>'将来負担比率（分子）の構造'!J$42</f>
        <v>6</v>
      </c>
      <c r="F65" s="175"/>
      <c r="G65" s="175"/>
      <c r="H65" s="175">
        <f>'将来負担比率（分子）の構造'!K$42</f>
        <v>5</v>
      </c>
      <c r="I65" s="175"/>
      <c r="J65" s="175"/>
      <c r="K65" s="175">
        <f>'将来負担比率（分子）の構造'!L$42</f>
        <v>4</v>
      </c>
      <c r="L65" s="175"/>
      <c r="M65" s="175"/>
      <c r="N65" s="175">
        <f>'将来負担比率（分子）の構造'!M$42</f>
        <v>3</v>
      </c>
      <c r="O65" s="175"/>
      <c r="P65" s="175"/>
    </row>
    <row r="66" spans="1:16" x14ac:dyDescent="0.2">
      <c r="A66" s="175" t="s">
        <v>31</v>
      </c>
      <c r="B66" s="175">
        <f>'将来負担比率（分子）の構造'!I$41</f>
        <v>70802</v>
      </c>
      <c r="C66" s="175"/>
      <c r="D66" s="175"/>
      <c r="E66" s="175">
        <f>'将来負担比率（分子）の構造'!J$41</f>
        <v>68565</v>
      </c>
      <c r="F66" s="175"/>
      <c r="G66" s="175"/>
      <c r="H66" s="175">
        <f>'将来負担比率（分子）の構造'!K$41</f>
        <v>67158</v>
      </c>
      <c r="I66" s="175"/>
      <c r="J66" s="175"/>
      <c r="K66" s="175">
        <f>'将来負担比率（分子）の構造'!L$41</f>
        <v>63744</v>
      </c>
      <c r="L66" s="175"/>
      <c r="M66" s="175"/>
      <c r="N66" s="175">
        <f>'将来負担比率（分子）の構造'!M$41</f>
        <v>61549</v>
      </c>
      <c r="O66" s="175"/>
      <c r="P66" s="175"/>
    </row>
    <row r="67" spans="1:16" x14ac:dyDescent="0.2">
      <c r="A67" s="175" t="s">
        <v>71</v>
      </c>
      <c r="B67" s="175" t="e">
        <f>NA()</f>
        <v>#N/A</v>
      </c>
      <c r="C67" s="175">
        <f>IF(ISNUMBER('将来負担比率（分子）の構造'!I$53), IF('将来負担比率（分子）の構造'!I$53 &lt; 0, 0, '将来負担比率（分子）の構造'!I$53), NA())</f>
        <v>15048</v>
      </c>
      <c r="D67" s="175" t="e">
        <f>NA()</f>
        <v>#N/A</v>
      </c>
      <c r="E67" s="175" t="e">
        <f>NA()</f>
        <v>#N/A</v>
      </c>
      <c r="F67" s="175">
        <f>IF(ISNUMBER('将来負担比率（分子）の構造'!J$53), IF('将来負担比率（分子）の構造'!J$53 &lt; 0, 0, '将来負担比率（分子）の構造'!J$53), NA())</f>
        <v>12284</v>
      </c>
      <c r="G67" s="175" t="e">
        <f>NA()</f>
        <v>#N/A</v>
      </c>
      <c r="H67" s="175" t="e">
        <f>NA()</f>
        <v>#N/A</v>
      </c>
      <c r="I67" s="175">
        <f>IF(ISNUMBER('将来負担比率（分子）の構造'!K$53), IF('将来負担比率（分子）の構造'!K$53 &lt; 0, 0, '将来負担比率（分子）の構造'!K$53), NA())</f>
        <v>5241</v>
      </c>
      <c r="J67" s="175" t="e">
        <f>NA()</f>
        <v>#N/A</v>
      </c>
      <c r="K67" s="175" t="e">
        <f>NA()</f>
        <v>#N/A</v>
      </c>
      <c r="L67" s="175">
        <f>IF(ISNUMBER('将来負担比率（分子）の構造'!L$53), IF('将来負担比率（分子）の構造'!L$53 &lt; 0, 0, '将来負担比率（分子）の構造'!L$53), NA())</f>
        <v>2466</v>
      </c>
      <c r="M67" s="175" t="e">
        <f>NA()</f>
        <v>#N/A</v>
      </c>
      <c r="N67" s="175" t="e">
        <f>NA()</f>
        <v>#N/A</v>
      </c>
      <c r="O67" s="175">
        <f>IF(ISNUMBER('将来負担比率（分子）の構造'!M$53), IF('将来負担比率（分子）の構造'!M$53 &lt; 0, 0, '将来負担比率（分子）の構造'!M$53), NA())</f>
        <v>537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6937</v>
      </c>
      <c r="C72" s="179">
        <f>基金残高に係る経年分析!G55</f>
        <v>7988</v>
      </c>
      <c r="D72" s="179">
        <f>基金残高に係る経年分析!H55</f>
        <v>7685</v>
      </c>
    </row>
    <row r="73" spans="1:16" x14ac:dyDescent="0.2">
      <c r="A73" s="178" t="s">
        <v>74</v>
      </c>
      <c r="B73" s="179">
        <f>基金残高に係る経年分析!F56</f>
        <v>1251</v>
      </c>
      <c r="C73" s="179">
        <f>基金残高に係る経年分析!G56</f>
        <v>1251</v>
      </c>
      <c r="D73" s="179">
        <f>基金残高に係る経年分析!H56</f>
        <v>1488</v>
      </c>
    </row>
    <row r="74" spans="1:16" x14ac:dyDescent="0.2">
      <c r="A74" s="178" t="s">
        <v>75</v>
      </c>
      <c r="B74" s="179">
        <f>基金残高に係る経年分析!F57</f>
        <v>4490</v>
      </c>
      <c r="C74" s="179">
        <f>基金残高に係る経年分析!G57</f>
        <v>4868</v>
      </c>
      <c r="D74" s="179">
        <f>基金残高に係る経年分析!H57</f>
        <v>5299</v>
      </c>
    </row>
  </sheetData>
  <sheetProtection algorithmName="SHA-512" hashValue="uvOC33N3yGsRyWF6z21OVZdNTF8/Qy+cHQ7KTJD7+qVWk8RM+gomQ44J/hysJ9ZkAbQu2UCIN49tmIk2e71X5A==" saltValue="GdL4hbXPPI8s85GWAxLS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7046E4-D68F-4016-B186-DFDA06213DCE}">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7E0F200A-4BCE-4C92-A0E5-BDD564D2CF33}">
  <ds:schemaRefs>
    <ds:schemaRef ds:uri="http://schemas.microsoft.com/sharepoint/v3/contenttype/forms"/>
  </ds:schemaRefs>
</ds:datastoreItem>
</file>

<file path=customXml/itemProps3.xml><?xml version="1.0" encoding="utf-8"?>
<ds:datastoreItem xmlns:ds="http://schemas.openxmlformats.org/officeDocument/2006/customXml" ds:itemID="{E3ED617D-6857-4DDF-BB6C-BFD608C56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2025-03-17T00:02:58Z</cp:lastPrinted>
  <dcterms:created xsi:type="dcterms:W3CDTF">2025-02-19T01:18:35Z</dcterms:created>
  <dcterms:modified xsi:type="dcterms:W3CDTF">2025-03-17T08:54:56Z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