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D9D92C55-059E-484A-8ACB-40F159FACEFB}"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U34" i="10"/>
  <c r="C34" i="10"/>
  <c r="U35" i="10" l="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BW34" i="10"/>
  <c r="BW35" i="10" s="1"/>
  <c r="BW36" i="10" s="1"/>
  <c r="BW37" i="10" s="1"/>
  <c r="BW38" i="10" s="1"/>
  <c r="BW39" i="10" s="1"/>
</calcChain>
</file>

<file path=xl/sharedStrings.xml><?xml version="1.0" encoding="utf-8"?>
<sst xmlns="http://schemas.openxmlformats.org/spreadsheetml/2006/main" count="1089" uniqueCount="579">
  <si>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</si>
  <si>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</si>
  <si>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</si>
  <si>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</si>
  <si>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</si>
  <si>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</si>
  <si>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</si>
  <si>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</si>
  <si>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</si>
  <si>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</si>
  <si>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</si>
  <si>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</si>
  <si>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</si>
  <si>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</si>
  <si>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</si>
  <si>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</si>
  <si>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</si>
  <si>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</si>
  <si>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</si>
  <si>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</si>
  <si>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</si>
  <si>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</si>
  <si>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</si>
  <si>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</si>
  <si>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</si>
  <si>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</si>
  <si>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</si>
  <si>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</si>
  <si>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</si>
  <si>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</si>
  <si>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</si>
  <si>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</si>
  <si>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</si>
  <si>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</si>
  <si>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</si>
  <si>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</si>
  <si>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</si>
  <si>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</si>
  <si>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</si>
  <si>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</si>
  <si>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</si>
  <si>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</si>
  <si>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</si>
  <si>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</si>
  <si>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</si>
  <si>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</si>
  <si>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</si>
  <si>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</si>
  <si>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</si>
  <si>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</si>
  <si>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</si>
  <si>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</si>
  <si>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</si>
  <si>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</si>
  <si>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</si>
  <si>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</si>
  <si>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</si>
  <si>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</si>
  <si>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</si>
  <si>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</si>
  <si>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</si>
  <si>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</si>
  <si>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</si>
  <si>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</si>
  <si>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</si>
  <si>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</si>
  <si>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</si>
  <si>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</si>
  <si>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</si>
  <si>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</si>
  <si>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</si>
  <si>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</si>
  <si>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</si>
  <si>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</si>
  <si>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</si>
  <si>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</si>
  <si>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</si>
  <si>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</si>
  <si>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</si>
  <si>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</si>
  <si>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</si>
  <si>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</si>
  <si>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</si>
  <si>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</si>
  <si>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</si>
  <si>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</si>
  <si>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</si>
  <si>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</si>
  <si>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</si>
  <si>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</si>
  <si>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</si>
  <si>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</si>
  <si>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</si>
  <si>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</si>
  <si>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</si>
  <si>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</si>
  <si>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</si>
  <si>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</si>
  <si>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</si>
  <si>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</si>
  <si>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</si>
  <si>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</si>
  <si>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</si>
  <si>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</si>
  <si>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</si>
  <si>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</si>
  <si>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</si>
  <si>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</si>
  <si>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</si>
  <si>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</si>
  <si>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</si>
  <si>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</si>
  <si>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</si>
  <si>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</si>
  <si>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</si>
  <si>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</si>
  <si>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</si>
  <si>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</si>
  <si>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</si>
  <si>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</si>
  <si>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</si>
  <si>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</si>
  <si>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</si>
  <si>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</si>
  <si>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</si>
  <si>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</si>
  <si>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</si>
  <si>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</si>
  <si>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</si>
  <si>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</si>
  <si>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</si>
  <si>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</si>
  <si>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</si>
  <si>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</si>
  <si>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</si>
  <si>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</si>
  <si>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</si>
  <si>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</si>
  <si>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</si>
  <si>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</si>
  <si>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</si>
  <si>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</si>
  <si>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</si>
  <si>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</si>
  <si>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</si>
  <si>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</si>
  <si>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</si>
  <si>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</si>
  <si>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</si>
  <si>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</si>
  <si>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</si>
  <si>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</si>
  <si>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</si>
  <si>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</si>
  <si>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</si>
  <si>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</si>
  <si>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</si>
  <si>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</si>
  <si>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</si>
  <si>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</si>
  <si>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</si>
  <si>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</si>
  <si>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</si>
  <si>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</si>
  <si>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</si>
  <si>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</si>
  <si>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</si>
  <si>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</si>
  <si>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</si>
  <si>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</si>
  <si>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</si>
  <si>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</si>
  <si>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</si>
  <si>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</si>
  <si>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</si>
  <si>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</si>
  <si>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</si>
  <si>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</si>
  <si>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</si>
  <si>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</si>
  <si>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</si>
  <si>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</si>
  <si>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</si>
  <si>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</si>
  <si>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</si>
  <si>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</si>
  <si>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</si>
  <si>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</si>
  <si>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</si>
  <si>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</si>
  <si>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</si>
  <si>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</si>
  <si>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</si>
  <si>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</si>
  <si>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</si>
  <si>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</si>
  <si>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</si>
  <si>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</si>
  <si>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</si>
  <si>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</si>
  <si>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</si>
  <si>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</si>
  <si>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</si>
  <si>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群馬県太田市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</si>
  <si>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</si>
  <si>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</si>
  <si>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</si>
  <si>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</si>
  <si>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</si>
  <si>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</si>
  <si>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</si>
  <si>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</si>
  <si>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</si>
  <si>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</si>
  <si>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</si>
  <si>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</si>
  <si>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</si>
  <si>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</si>
  <si>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</si>
  <si>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</si>
  <si>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</si>
  <si>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</si>
  <si>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</si>
  <si>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</si>
  <si>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</si>
  <si>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</si>
  <si>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</si>
  <si>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</si>
  <si>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</si>
  <si>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</si>
  <si>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</si>
  <si>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</si>
  <si>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</si>
  <si>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</si>
  <si>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</si>
  <si>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</si>
  <si>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</si>
  <si>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</si>
  <si>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</si>
  <si>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</si>
  <si>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</si>
  <si>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</si>
  <si>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</si>
  <si>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</si>
  <si>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</si>
  <si>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</si>
  <si>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</si>
  <si>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</si>
  <si>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</si>
  <si>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</si>
  <si>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</si>
  <si>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</si>
  <si>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</si>
  <si>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</si>
  <si>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</si>
  <si>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</si>
  <si>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</si>
  <si>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</si>
  <si>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</si>
  <si>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</si>
  <si>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</si>
  <si>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</si>
  <si>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</si>
  <si>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</si>
  <si>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</si>
  <si>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</si>
  <si>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</si>
  <si>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</si>
  <si>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</si>
  <si>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</si>
  <si>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</si>
  <si>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</si>
  <si>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</si>
  <si>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</si>
  <si>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</si>
  <si>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</si>
  <si>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</si>
  <si>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</si>
  <si>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</si>
  <si>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</si>
  <si>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</si>
  <si>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</si>
  <si>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</si>
  <si>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</si>
  <si>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</si>
  <si>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</si>
  <si>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</si>
  <si>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</si>
  <si>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</si>
  <si>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</si>
  <si>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</si>
  <si>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</si>
  <si>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</si>
  <si>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</si>
  <si>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</si>
  <si>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</si>
  <si>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</si>
  <si>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</si>
  <si>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</si>
  <si>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</si>
  <si>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</si>
  <si>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</si>
  <si>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</si>
  <si>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</si>
  <si>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</si>
  <si>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</si>
  <si>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</si>
  <si>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</si>
  <si>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</si>
  <si>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</si>
  <si>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</si>
  <si>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</si>
  <si>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</si>
  <si>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</si>
  <si>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</si>
  <si>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</si>
  <si>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</si>
  <si>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</si>
  <si>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</si>
  <si>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</si>
  <si>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</si>
  <si>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</si>
  <si>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</si>
  <si>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</si>
  <si>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</si>
  <si>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</si>
  <si>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</si>
  <si>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</si>
  <si>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</si>
  <si>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</si>
  <si>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</si>
  <si>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</si>
  <si>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</si>
  <si>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</si>
  <si>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</si>
  <si>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</si>
  <si>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</si>
  <si>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</si>
  <si>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</si>
  <si>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</si>
  <si>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</si>
  <si>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</si>
  <si>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</si>
  <si>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</si>
  <si>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</si>
  <si>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</si>
  <si>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</si>
  <si>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</si>
  <si>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</si>
  <si>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</si>
  <si>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</si>
  <si>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</si>
  <si>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</si>
  <si>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</si>
  <si>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群馬県太田市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</si>
  <si>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</si>
  <si>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</si>
  <si>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</si>
  <si>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</si>
  <si>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</si>
  <si>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</si>
  <si>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</si>
  <si>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</si>
  <si>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</si>
  <si>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</si>
  <si>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</si>
  <si>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</si>
  <si>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</si>
  <si>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</si>
  <si>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</si>
  <si>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</si>
  <si>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</si>
  <si>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</si>
  <si>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</si>
  <si>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</si>
  <si>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</si>
  <si>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</si>
  <si>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</si>
  <si>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</si>
  <si>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</si>
  <si>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</si>
  <si>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</si>
  <si>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</si>
  <si>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</si>
  <si>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</si>
  <si>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</si>
  <si>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</si>
  <si>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</si>
  <si>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</si>
  <si>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</si>
  <si>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</si>
  <si>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</si>
  <si>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</si>
  <si>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</si>
  <si>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</si>
  <si>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</si>
  <si>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</si>
  <si>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</si>
  <si>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</si>
  <si>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</si>
  <si>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</si>
  <si>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</si>
  <si>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</si>
  <si>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</si>
  <si>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</si>
  <si>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</si>
  <si>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</si>
  <si>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</si>
  <si>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</si>
  <si>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</si>
  <si>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</si>
  <si>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</si>
  <si>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</si>
  <si>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</si>
  <si>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</si>
  <si>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</si>
  <si>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</si>
  <si>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</si>
  <si>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</si>
  <si>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</si>
  <si>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</si>
  <si>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</si>
  <si>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</si>
  <si>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</si>
  <si>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</si>
  <si>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</si>
  <si>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</si>
  <si>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</si>
  <si>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</si>
  <si>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</si>
  <si>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</si>
  <si>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</si>
  <si>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</si>
  <si>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</si>
  <si>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</si>
  <si>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</si>
  <si>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</si>
  <si>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</si>
  <si>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</si>
  <si>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</si>
  <si>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</si>
  <si>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</si>
  <si>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</si>
  <si>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</si>
  <si>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</si>
  <si>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</si>
  <si>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</si>
  <si>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</si>
  <si>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</si>
  <si>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</si>
  <si>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</si>
  <si>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</si>
  <si>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</si>
  <si>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</si>
  <si>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</si>
  <si>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</si>
  <si>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</si>
  <si>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</si>
  <si>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</si>
  <si>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</si>
  <si>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</si>
  <si>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</si>
  <si>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</si>
  <si>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</si>
  <si>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</si>
  <si>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</si>
  <si>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</si>
  <si>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</si>
  <si>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</si>
  <si>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</si>
  <si>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</si>
  <si>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</si>
  <si>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</si>
  <si>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</si>
  <si>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</si>
  <si>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</si>
  <si>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</si>
  <si>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</si>
  <si>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</si>
  <si>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</si>
  <si>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</si>
  <si>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</si>
  <si>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</si>
  <si>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</si>
  <si>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</si>
  <si>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</si>
  <si>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</si>
  <si>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</si>
  <si>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</si>
  <si>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</si>
  <si>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</si>
  <si>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</si>
  <si>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</si>
  <si>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</si>
  <si>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</si>
  <si>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</si>
  <si>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</si>
  <si>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</si>
  <si>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</si>
  <si>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</si>
  <si>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</si>
  <si>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</si>
  <si>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</si>
  <si>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</si>
  <si>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</si>
  <si>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</si>
  <si>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</si>
  <si>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</si>
  <si>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</si>
  <si>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</si>
  <si>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</si>
  <si>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</si>
  <si>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</si>
  <si>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</si>
  <si>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</si>
  <si>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</si>
  <si>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</si>
  <si>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</si>
  <si>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</si>
  <si>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</si>
  <si>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</si>
  <si>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</si>
  <si>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</si>
  <si>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</si>
  <si>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</si>
  <si>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</si>
  <si>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</si>
  <si>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</si>
  <si>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</si>
  <si>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</si>
  <si>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</si>
  <si>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7.62</t>
  </si>
  <si>
    <t>▲ 4.23</t>
  </si>
  <si>
    <t>▲ 1.76</t>
  </si>
  <si>
    <t>▲ 6.68</t>
  </si>
  <si>
    <t>一般会計</t>
  </si>
  <si>
    <t>下水道事業等会計</t>
  </si>
  <si>
    <t>介護保険特別会計</t>
  </si>
  <si>
    <t>国民健康保険特別会計</t>
  </si>
  <si>
    <t>太陽光発電事業特別会計</t>
  </si>
  <si>
    <t>後期高齢者医療特別会計</t>
  </si>
  <si>
    <t>八王子山墓園特別会計</t>
  </si>
  <si>
    <t>その他会計（赤字）</t>
  </si>
  <si>
    <t>その他会計（黒字）</t>
  </si>
  <si>
    <t>R01</t>
    <phoneticPr fontId="5"/>
  </si>
  <si>
    <t>R02</t>
    <phoneticPr fontId="5"/>
  </si>
  <si>
    <t>R03</t>
    <phoneticPr fontId="5"/>
  </si>
  <si>
    <t>R04</t>
    <phoneticPr fontId="5"/>
  </si>
  <si>
    <t>R05</t>
    <phoneticPr fontId="5"/>
  </si>
  <si>
    <t>-</t>
    <phoneticPr fontId="2"/>
  </si>
  <si>
    <t>太田市外三町広域清掃組合</t>
  </si>
  <si>
    <t>群馬県市町村総合事務組合</t>
  </si>
  <si>
    <t>群馬県市町村会館管理組合</t>
  </si>
  <si>
    <t>群馬県後期高齢者医療広域連合（一般会計）</t>
  </si>
  <si>
    <t>群馬県後期高齢者医療広域連合（事業会計）</t>
  </si>
  <si>
    <t>群馬東部水道企業団</t>
  </si>
  <si>
    <t>　　　　－</t>
  </si>
  <si>
    <t>夢麦酒太田</t>
  </si>
  <si>
    <t>太田市健診センター</t>
  </si>
  <si>
    <t>おおたコミュニティ放送</t>
  </si>
  <si>
    <t>太田市行政管理公社</t>
  </si>
  <si>
    <t>おおた電力</t>
  </si>
  <si>
    <t>太田市文化スポーツ振興財団</t>
  </si>
  <si>
    <t>地域産学官連携ものづくり研究機構</t>
  </si>
  <si>
    <t>太田国際貨物ターミナル</t>
  </si>
  <si>
    <t>太田市土地開発公社</t>
  </si>
  <si>
    <t>-</t>
    <phoneticPr fontId="2"/>
  </si>
  <si>
    <t>-</t>
    <phoneticPr fontId="2"/>
  </si>
  <si>
    <t>-</t>
    <phoneticPr fontId="2"/>
  </si>
  <si>
    <t>-</t>
    <phoneticPr fontId="2"/>
  </si>
  <si>
    <t>-</t>
    <phoneticPr fontId="2"/>
  </si>
  <si>
    <t>-</t>
    <phoneticPr fontId="2"/>
  </si>
  <si>
    <t>トシオシルバー就学援助基金</t>
    <rPh sb="7" eb="9">
      <t>シュウガク</t>
    </rPh>
    <rPh sb="9" eb="11">
      <t>エンジョ</t>
    </rPh>
    <rPh sb="11" eb="13">
      <t>キキン</t>
    </rPh>
    <phoneticPr fontId="5"/>
  </si>
  <si>
    <t>宝泉南部土地区画整理基金</t>
    <rPh sb="0" eb="4">
      <t>ホウセンナンブ</t>
    </rPh>
    <rPh sb="4" eb="6">
      <t>トチ</t>
    </rPh>
    <rPh sb="6" eb="8">
      <t>クカク</t>
    </rPh>
    <rPh sb="8" eb="10">
      <t>セイリ</t>
    </rPh>
    <rPh sb="10" eb="12">
      <t>キキン</t>
    </rPh>
    <phoneticPr fontId="2"/>
  </si>
  <si>
    <t>福祉振興基金</t>
    <rPh sb="0" eb="2">
      <t>フクシ</t>
    </rPh>
    <rPh sb="2" eb="4">
      <t>シンコウ</t>
    </rPh>
    <rPh sb="4" eb="6">
      <t>キキン</t>
    </rPh>
    <phoneticPr fontId="2"/>
  </si>
  <si>
    <t>スポーツ振興基金</t>
    <rPh sb="4" eb="6">
      <t>シンコウ</t>
    </rPh>
    <rPh sb="6" eb="8">
      <t>キキン</t>
    </rPh>
    <phoneticPr fontId="2"/>
  </si>
  <si>
    <t>笹川清奨学基金</t>
    <rPh sb="0" eb="3">
      <t>ササガワキヨシ</t>
    </rPh>
    <rPh sb="3" eb="5">
      <t>ショウガク</t>
    </rPh>
    <rPh sb="5" eb="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</si>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</sst>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1ED3-4B34-84B6-97C5DFAE6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31846</c:v>
                </c:pt>
                <c:pt idx="1">
                  <c:v>46079</c:v>
                </c:pt>
                <c:pt idx="2">
                  <c:v>37529</c:v>
                </c:pt>
                <c:pt idx="3">
                  <c:v>54808</c:v>
                </c:pt>
                <c:pt idx="4">
                  <c:v>52393</c:v>
                </c:pt>
              </c:numCache>
            </c:numRef>
          </c:val>
          <c:smooth val="0"/>
          <c:extLst>
            <c:ext xmlns:c16="http://schemas.microsoft.com/office/drawing/2014/chart" uri="{C3380CC4-5D6E-409C-BE32-E72D297353CC}">
              <c16:uniqueId val="{00000001-1ED3-4B34-84B6-97C5DFAE69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4.2699999999999996</c:v>
                </c:pt>
                <c:pt idx="1">
                  <c:v>4.88</c:v>
                </c:pt>
                <c:pt idx="2">
                  <c:v>6.26</c:v>
                </c:pt>
                <c:pt idx="3">
                  <c:v>7.19</c:v>
                </c:pt>
                <c:pt idx="4">
                  <c:v>7.31</c:v>
                </c:pt>
              </c:numCache>
            </c:numRef>
          </c:val>
          <c:extLst>
            <c:ext xmlns:c16="http://schemas.microsoft.com/office/drawing/2014/chart" uri="{C3380CC4-5D6E-409C-BE32-E72D297353CC}">
              <c16:uniqueId val="{00000000-326C-423B-8937-E99DEC278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21.81</c:v>
                </c:pt>
                <c:pt idx="1">
                  <c:v>21.36</c:v>
                </c:pt>
                <c:pt idx="2">
                  <c:v>24.59</c:v>
                </c:pt>
                <c:pt idx="3">
                  <c:v>28.96</c:v>
                </c:pt>
                <c:pt idx="4">
                  <c:v>27.59</c:v>
                </c:pt>
              </c:numCache>
            </c:numRef>
          </c:val>
          <c:extLst>
            <c:ext xmlns:c16="http://schemas.microsoft.com/office/drawing/2014/chart" uri="{C3380CC4-5D6E-409C-BE32-E72D297353CC}">
              <c16:uniqueId val="{00000001-326C-423B-8937-E99DEC278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-7.62</c:v>
                </c:pt>
                <c:pt idx="1">
                  <c:v>-4.2300000000000004</c:v>
                </c:pt>
                <c:pt idx="2">
                  <c:v>1.63</c:v>
                </c:pt>
                <c:pt idx="3">
                  <c:v>-1.76</c:v>
                </c:pt>
                <c:pt idx="4">
                  <c:v>-6.68</c:v>
                </c:pt>
              </c:numCache>
            </c:numRef>
          </c:val>
          <c:smooth val="0"/>
          <c:extLst>
            <c:ext xmlns:c16="http://schemas.microsoft.com/office/drawing/2014/chart" uri="{C3380CC4-5D6E-409C-BE32-E72D297353CC}">
              <c16:uniqueId val="{00000002-326C-423B-8937-E99DEC278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FAA9-461C-9F6F-819296AE43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A9-461C-9F6F-819296AE43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A9-461C-9F6F-819296AE43EE}"/>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3-FAA9-461C-9F6F-819296AE43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0.05</c:v>
                </c:pt>
                <c:pt idx="6">
                  <c:v>#N/A</c:v>
                </c:pt>
                <c:pt idx="7">
                  <c:v>0.02</c:v>
                </c:pt>
                <c:pt idx="8">
                  <c:v>#N/A</c:v>
                </c:pt>
                <c:pt idx="9">
                  <c:v>0.02</c:v>
                </c:pt>
              </c:numCache>
            </c:numRef>
          </c:val>
          <c:extLst>
            <c:ext xmlns:c16="http://schemas.microsoft.com/office/drawing/2014/chart" uri="{C3380CC4-5D6E-409C-BE32-E72D297353CC}">
              <c16:uniqueId val="{00000004-FAA9-461C-9F6F-819296AE43E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FAA9-461C-9F6F-819296AE43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0.47</c:v>
                </c:pt>
                <c:pt idx="2">
                  <c:v>#N/A</c:v>
                </c:pt>
                <c:pt idx="3">
                  <c:v>0.94</c:v>
                </c:pt>
                <c:pt idx="4">
                  <c:v>#N/A</c:v>
                </c:pt>
                <c:pt idx="5">
                  <c:v>1.48</c:v>
                </c:pt>
                <c:pt idx="6">
                  <c:v>#N/A</c:v>
                </c:pt>
                <c:pt idx="7">
                  <c:v>1.0900000000000001</c:v>
                </c:pt>
                <c:pt idx="8">
                  <c:v>#N/A</c:v>
                </c:pt>
                <c:pt idx="9">
                  <c:v>0.32</c:v>
                </c:pt>
              </c:numCache>
            </c:numRef>
          </c:val>
          <c:extLst>
            <c:ext xmlns:c16="http://schemas.microsoft.com/office/drawing/2014/chart" uri="{C3380CC4-5D6E-409C-BE32-E72D297353CC}">
              <c16:uniqueId val="{00000006-FAA9-461C-9F6F-819296AE43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0.78</c:v>
                </c:pt>
                <c:pt idx="2">
                  <c:v>#N/A</c:v>
                </c:pt>
                <c:pt idx="3">
                  <c:v>1.44</c:v>
                </c:pt>
                <c:pt idx="4">
                  <c:v>#N/A</c:v>
                </c:pt>
                <c:pt idx="5">
                  <c:v>1.79</c:v>
                </c:pt>
                <c:pt idx="6">
                  <c:v>#N/A</c:v>
                </c:pt>
                <c:pt idx="7">
                  <c:v>2.0099999999999998</c:v>
                </c:pt>
                <c:pt idx="8">
                  <c:v>#N/A</c:v>
                </c:pt>
                <c:pt idx="9">
                  <c:v>1.88</c:v>
                </c:pt>
              </c:numCache>
            </c:numRef>
          </c:val>
          <c:extLst>
            <c:ext xmlns:c16="http://schemas.microsoft.com/office/drawing/2014/chart" uri="{C3380CC4-5D6E-409C-BE32-E72D297353CC}">
              <c16:uniqueId val="{00000007-FAA9-461C-9F6F-819296AE43EE}"/>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1.93</c:v>
                </c:pt>
                <c:pt idx="2">
                  <c:v>#N/A</c:v>
                </c:pt>
                <c:pt idx="3">
                  <c:v>1.95</c:v>
                </c:pt>
                <c:pt idx="4">
                  <c:v>#N/A</c:v>
                </c:pt>
                <c:pt idx="5">
                  <c:v>1.55</c:v>
                </c:pt>
                <c:pt idx="6">
                  <c:v>#N/A</c:v>
                </c:pt>
                <c:pt idx="7">
                  <c:v>1.74</c:v>
                </c:pt>
                <c:pt idx="8">
                  <c:v>#N/A</c:v>
                </c:pt>
                <c:pt idx="9">
                  <c:v>1.95</c:v>
                </c:pt>
              </c:numCache>
            </c:numRef>
          </c:val>
          <c:extLst>
            <c:ext xmlns:c16="http://schemas.microsoft.com/office/drawing/2014/chart" uri="{C3380CC4-5D6E-409C-BE32-E72D297353CC}">
              <c16:uniqueId val="{00000008-FAA9-461C-9F6F-819296AE43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4.24</c:v>
                </c:pt>
                <c:pt idx="2">
                  <c:v>#N/A</c:v>
                </c:pt>
                <c:pt idx="3">
                  <c:v>4.83</c:v>
                </c:pt>
                <c:pt idx="4">
                  <c:v>#N/A</c:v>
                </c:pt>
                <c:pt idx="5">
                  <c:v>6.22</c:v>
                </c:pt>
                <c:pt idx="6">
                  <c:v>#N/A</c:v>
                </c:pt>
                <c:pt idx="7">
                  <c:v>7.17</c:v>
                </c:pt>
                <c:pt idx="8">
                  <c:v>#N/A</c:v>
                </c:pt>
                <c:pt idx="9">
                  <c:v>7.29</c:v>
                </c:pt>
              </c:numCache>
            </c:numRef>
          </c:val>
          <c:extLst>
            <c:ext xmlns:c16="http://schemas.microsoft.com/office/drawing/2014/chart" uri="{C3380CC4-5D6E-409C-BE32-E72D297353CC}">
              <c16:uniqueId val="{00000009-FAA9-461C-9F6F-819296AE43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6716</c:v>
                </c:pt>
                <c:pt idx="5">
                  <c:v>6785</c:v>
                </c:pt>
                <c:pt idx="8">
                  <c:v>6686</c:v>
                </c:pt>
                <c:pt idx="11">
                  <c:v>6546</c:v>
                </c:pt>
                <c:pt idx="14">
                  <c:v>6391</c:v>
                </c:pt>
              </c:numCache>
            </c:numRef>
          </c:val>
          <c:extLst>
            <c:ext xmlns:c16="http://schemas.microsoft.com/office/drawing/2014/chart" uri="{C3380CC4-5D6E-409C-BE32-E72D297353CC}">
              <c16:uniqueId val="{00000000-E9B8-45AB-858C-2B5673E5B2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B8-45AB-858C-2B5673E5B2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28</c:v>
                </c:pt>
                <c:pt idx="6">
                  <c:v>25</c:v>
                </c:pt>
                <c:pt idx="9">
                  <c:v>25</c:v>
                </c:pt>
                <c:pt idx="12">
                  <c:v>25</c:v>
                </c:pt>
              </c:numCache>
            </c:numRef>
          </c:val>
          <c:extLst>
            <c:ext xmlns:c16="http://schemas.microsoft.com/office/drawing/2014/chart" uri="{C3380CC4-5D6E-409C-BE32-E72D297353CC}">
              <c16:uniqueId val="{00000002-E9B8-45AB-858C-2B5673E5B2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428</c:v>
                </c:pt>
                <c:pt idx="9">
                  <c:v>480</c:v>
                </c:pt>
                <c:pt idx="12">
                  <c:v>583</c:v>
                </c:pt>
              </c:numCache>
            </c:numRef>
          </c:val>
          <c:extLst>
            <c:ext xmlns:c16="http://schemas.microsoft.com/office/drawing/2014/chart" uri="{C3380CC4-5D6E-409C-BE32-E72D297353CC}">
              <c16:uniqueId val="{00000003-E9B8-45AB-858C-2B5673E5B2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1444</c:v>
                </c:pt>
                <c:pt idx="3">
                  <c:v>1351</c:v>
                </c:pt>
                <c:pt idx="6">
                  <c:v>1375</c:v>
                </c:pt>
                <c:pt idx="9">
                  <c:v>1417</c:v>
                </c:pt>
                <c:pt idx="12">
                  <c:v>1366</c:v>
                </c:pt>
              </c:numCache>
            </c:numRef>
          </c:val>
          <c:extLst>
            <c:ext xmlns:c16="http://schemas.microsoft.com/office/drawing/2014/chart" uri="{C3380CC4-5D6E-409C-BE32-E72D297353CC}">
              <c16:uniqueId val="{00000004-E9B8-45AB-858C-2B5673E5B2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50</c:v>
                </c:pt>
                <c:pt idx="3">
                  <c:v>33</c:v>
                </c:pt>
                <c:pt idx="6">
                  <c:v>17</c:v>
                </c:pt>
                <c:pt idx="9">
                  <c:v>0</c:v>
                </c:pt>
                <c:pt idx="12">
                  <c:v>0</c:v>
                </c:pt>
              </c:numCache>
            </c:numRef>
          </c:val>
          <c:extLst>
            <c:ext xmlns:c16="http://schemas.microsoft.com/office/drawing/2014/chart" uri="{C3380CC4-5D6E-409C-BE32-E72D297353CC}">
              <c16:uniqueId val="{00000005-E9B8-45AB-858C-2B5673E5B2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B8-45AB-858C-2B5673E5B2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7360</c:v>
                </c:pt>
                <c:pt idx="3">
                  <c:v>7425</c:v>
                </c:pt>
                <c:pt idx="6">
                  <c:v>7404</c:v>
                </c:pt>
                <c:pt idx="9">
                  <c:v>7304</c:v>
                </c:pt>
                <c:pt idx="12">
                  <c:v>6373</c:v>
                </c:pt>
              </c:numCache>
            </c:numRef>
          </c:val>
          <c:extLst>
            <c:ext xmlns:c16="http://schemas.microsoft.com/office/drawing/2014/chart" uri="{C3380CC4-5D6E-409C-BE32-E72D297353CC}">
              <c16:uniqueId val="{00000007-E9B8-45AB-858C-2B5673E5B2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2171</c:v>
                </c:pt>
                <c:pt idx="2">
                  <c:v>#N/A</c:v>
                </c:pt>
                <c:pt idx="3">
                  <c:v>#N/A</c:v>
                </c:pt>
                <c:pt idx="4">
                  <c:v>2053</c:v>
                </c:pt>
                <c:pt idx="5">
                  <c:v>#N/A</c:v>
                </c:pt>
                <c:pt idx="6">
                  <c:v>#N/A</c:v>
                </c:pt>
                <c:pt idx="7">
                  <c:v>2563</c:v>
                </c:pt>
                <c:pt idx="8">
                  <c:v>#N/A</c:v>
                </c:pt>
                <c:pt idx="9">
                  <c:v>#N/A</c:v>
                </c:pt>
                <c:pt idx="10">
                  <c:v>2680</c:v>
                </c:pt>
                <c:pt idx="11">
                  <c:v>#N/A</c:v>
                </c:pt>
                <c:pt idx="12">
                  <c:v>#N/A</c:v>
                </c:pt>
                <c:pt idx="13">
                  <c:v>1956</c:v>
                </c:pt>
                <c:pt idx="14">
                  <c:v>#N/A</c:v>
                </c:pt>
              </c:numCache>
            </c:numRef>
          </c:val>
          <c:smooth val="0"/>
          <c:extLst>
            <c:ext xmlns:c16="http://schemas.microsoft.com/office/drawing/2014/chart" uri="{C3380CC4-5D6E-409C-BE32-E72D297353CC}">
              <c16:uniqueId val="{00000008-E9B8-45AB-858C-2B5673E5B2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60653</c:v>
                </c:pt>
                <c:pt idx="5">
                  <c:v>61067</c:v>
                </c:pt>
                <c:pt idx="8">
                  <c:v>59880</c:v>
                </c:pt>
                <c:pt idx="11">
                  <c:v>58267</c:v>
                </c:pt>
                <c:pt idx="14">
                  <c:v>54953</c:v>
                </c:pt>
              </c:numCache>
            </c:numRef>
          </c:val>
          <c:extLst>
            <c:ext xmlns:c16="http://schemas.microsoft.com/office/drawing/2014/chart" uri="{C3380CC4-5D6E-409C-BE32-E72D297353CC}">
              <c16:uniqueId val="{00000000-6549-49FE-B725-63D95B0A49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10426</c:v>
                </c:pt>
                <c:pt idx="5">
                  <c:v>10604</c:v>
                </c:pt>
                <c:pt idx="8">
                  <c:v>11214</c:v>
                </c:pt>
                <c:pt idx="11">
                  <c:v>12114</c:v>
                </c:pt>
                <c:pt idx="14">
                  <c:v>11231</c:v>
                </c:pt>
              </c:numCache>
            </c:numRef>
          </c:val>
          <c:extLst>
            <c:ext xmlns:c16="http://schemas.microsoft.com/office/drawing/2014/chart" uri="{C3380CC4-5D6E-409C-BE32-E72D297353CC}">
              <c16:uniqueId val="{00000001-6549-49FE-B725-63D95B0A49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12507</c:v>
                </c:pt>
                <c:pt idx="5">
                  <c:v>11479</c:v>
                </c:pt>
                <c:pt idx="8">
                  <c:v>15027</c:v>
                </c:pt>
                <c:pt idx="11">
                  <c:v>16898</c:v>
                </c:pt>
                <c:pt idx="14">
                  <c:v>16703</c:v>
                </c:pt>
              </c:numCache>
            </c:numRef>
          </c:val>
          <c:extLst>
            <c:ext xmlns:c16="http://schemas.microsoft.com/office/drawing/2014/chart" uri="{C3380CC4-5D6E-409C-BE32-E72D297353CC}">
              <c16:uniqueId val="{00000002-6549-49FE-B725-63D95B0A49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49-49FE-B725-63D95B0A49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49-49FE-B725-63D95B0A49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c:v>
                </c:pt>
                <c:pt idx="3">
                  <c:v>37</c:v>
                </c:pt>
                <c:pt idx="6">
                  <c:v>29</c:v>
                </c:pt>
                <c:pt idx="9">
                  <c:v>0</c:v>
                </c:pt>
                <c:pt idx="12">
                  <c:v>17</c:v>
                </c:pt>
              </c:numCache>
            </c:numRef>
          </c:val>
          <c:extLst>
            <c:ext xmlns:c16="http://schemas.microsoft.com/office/drawing/2014/chart" uri="{C3380CC4-5D6E-409C-BE32-E72D297353CC}">
              <c16:uniqueId val="{00000005-6549-49FE-B725-63D95B0A49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11518</c:v>
                </c:pt>
                <c:pt idx="3">
                  <c:v>11537</c:v>
                </c:pt>
                <c:pt idx="6">
                  <c:v>11444</c:v>
                </c:pt>
                <c:pt idx="9">
                  <c:v>11580</c:v>
                </c:pt>
                <c:pt idx="12">
                  <c:v>11827</c:v>
                </c:pt>
              </c:numCache>
            </c:numRef>
          </c:val>
          <c:extLst>
            <c:ext xmlns:c16="http://schemas.microsoft.com/office/drawing/2014/chart" uri="{C3380CC4-5D6E-409C-BE32-E72D297353CC}">
              <c16:uniqueId val="{00000006-6549-49FE-B725-63D95B0A49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1763</c:v>
                </c:pt>
                <c:pt idx="3">
                  <c:v>10063</c:v>
                </c:pt>
                <c:pt idx="6">
                  <c:v>9617</c:v>
                </c:pt>
                <c:pt idx="9">
                  <c:v>9347</c:v>
                </c:pt>
                <c:pt idx="12">
                  <c:v>8781</c:v>
                </c:pt>
              </c:numCache>
            </c:numRef>
          </c:val>
          <c:extLst>
            <c:ext xmlns:c16="http://schemas.microsoft.com/office/drawing/2014/chart" uri="{C3380CC4-5D6E-409C-BE32-E72D297353CC}">
              <c16:uniqueId val="{00000007-6549-49FE-B725-63D95B0A49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18381</c:v>
                </c:pt>
                <c:pt idx="3">
                  <c:v>18140</c:v>
                </c:pt>
                <c:pt idx="6">
                  <c:v>18262</c:v>
                </c:pt>
                <c:pt idx="9">
                  <c:v>19774</c:v>
                </c:pt>
                <c:pt idx="12">
                  <c:v>19992</c:v>
                </c:pt>
              </c:numCache>
            </c:numRef>
          </c:val>
          <c:extLst>
            <c:ext xmlns:c16="http://schemas.microsoft.com/office/drawing/2014/chart" uri="{C3380CC4-5D6E-409C-BE32-E72D297353CC}">
              <c16:uniqueId val="{00000008-6549-49FE-B725-63D95B0A49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458</c:v>
                </c:pt>
                <c:pt idx="3">
                  <c:v>431</c:v>
                </c:pt>
                <c:pt idx="6">
                  <c:v>407</c:v>
                </c:pt>
                <c:pt idx="9">
                  <c:v>49</c:v>
                </c:pt>
                <c:pt idx="12">
                  <c:v>25</c:v>
                </c:pt>
              </c:numCache>
            </c:numRef>
          </c:val>
          <c:extLst>
            <c:ext xmlns:c16="http://schemas.microsoft.com/office/drawing/2014/chart" uri="{C3380CC4-5D6E-409C-BE32-E72D297353CC}">
              <c16:uniqueId val="{00000009-6549-49FE-B725-63D95B0A49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60833</c:v>
                </c:pt>
                <c:pt idx="3">
                  <c:v>60688</c:v>
                </c:pt>
                <c:pt idx="6">
                  <c:v>58968</c:v>
                </c:pt>
                <c:pt idx="9">
                  <c:v>56361</c:v>
                </c:pt>
                <c:pt idx="12">
                  <c:v>54102</c:v>
                </c:pt>
              </c:numCache>
            </c:numRef>
          </c:val>
          <c:extLst>
            <c:ext xmlns:c16="http://schemas.microsoft.com/office/drawing/2014/chart" uri="{C3380CC4-5D6E-409C-BE32-E72D297353CC}">
              <c16:uniqueId val="{0000000A-6549-49FE-B725-63D95B0A49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9406</c:v>
                </c:pt>
                <c:pt idx="2">
                  <c:v>#N/A</c:v>
                </c:pt>
                <c:pt idx="3">
                  <c:v>#N/A</c:v>
                </c:pt>
                <c:pt idx="4">
                  <c:v>17744</c:v>
                </c:pt>
                <c:pt idx="5">
                  <c:v>#N/A</c:v>
                </c:pt>
                <c:pt idx="6">
                  <c:v>#N/A</c:v>
                </c:pt>
                <c:pt idx="7">
                  <c:v>12606</c:v>
                </c:pt>
                <c:pt idx="8">
                  <c:v>#N/A</c:v>
                </c:pt>
                <c:pt idx="9">
                  <c:v>#N/A</c:v>
                </c:pt>
                <c:pt idx="10">
                  <c:v>9832</c:v>
                </c:pt>
                <c:pt idx="11">
                  <c:v>#N/A</c:v>
                </c:pt>
                <c:pt idx="12">
                  <c:v>#N/A</c:v>
                </c:pt>
                <c:pt idx="13">
                  <c:v>11856</c:v>
                </c:pt>
                <c:pt idx="14">
                  <c:v>#N/A</c:v>
                </c:pt>
              </c:numCache>
            </c:numRef>
          </c:val>
          <c:smooth val="0"/>
          <c:extLst>
            <c:ext xmlns:c16="http://schemas.microsoft.com/office/drawing/2014/chart" uri="{C3380CC4-5D6E-409C-BE32-E72D297353CC}">
              <c16:uniqueId val="{0000000B-6549-49FE-B725-63D95B0A49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11600</c:v>
                </c:pt>
                <c:pt idx="1">
                  <c:v>13256</c:v>
                </c:pt>
                <c:pt idx="2">
                  <c:v>13037</c:v>
                </c:pt>
              </c:numCache>
            </c:numRef>
          </c:val>
          <c:extLst>
            <c:ext xmlns:c16="http://schemas.microsoft.com/office/drawing/2014/chart" uri="{C3380CC4-5D6E-409C-BE32-E72D297353CC}">
              <c16:uniqueId val="{00000000-6A65-4810-A57F-362972700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1674</c:v>
                </c:pt>
                <c:pt idx="1">
                  <c:v>1524</c:v>
                </c:pt>
                <c:pt idx="2">
                  <c:v>1541</c:v>
                </c:pt>
              </c:numCache>
            </c:numRef>
          </c:val>
          <c:extLst>
            <c:ext xmlns:c16="http://schemas.microsoft.com/office/drawing/2014/chart" uri="{C3380CC4-5D6E-409C-BE32-E72D297353CC}">
              <c16:uniqueId val="{00000001-6A65-4810-A57F-362972700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776</c:v>
                </c:pt>
                <c:pt idx="1">
                  <c:v>630</c:v>
                </c:pt>
                <c:pt idx="2">
                  <c:v>535</c:v>
                </c:pt>
              </c:numCache>
            </c:numRef>
          </c:val>
          <c:extLst>
            <c:ext xmlns:c16="http://schemas.microsoft.com/office/drawing/2014/chart" uri="{C3380CC4-5D6E-409C-BE32-E72D297353CC}">
              <c16:uniqueId val="{00000002-6A65-4810-A57F-3629727005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分子にあたる基準財政収入額は、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市民税法人税割が令和元年度分の精算額が算入されなくなった影響で１１．０億円の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となったほか、固定資産税の増（５．０億円）等をうけ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、全体では１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億円の増となった。一方、分母にあたる基準財政需要額は、社会福祉費の増（１．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億円）、高齢者保健福祉費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歳以上の増（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億円）などに伴い、前年度から１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そのため、単年度財政力指数は０．９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、３か年平均で０．９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となり、全国平均、県平均を上回っているものの、若干の悪化となった。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今後も自主財源の更なる確保及び経常経費等の削減に努め、財政基盤の強化に努める。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30480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40</xdr:row>
      <xdr:rowOff>6350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156210</xdr:rowOff>
    </xdr:from>
    <xdr:to>
      <xdr:col>11</xdr:col>
      <xdr:colOff>31750</xdr:colOff>
      <xdr:row>39</xdr:row>
      <xdr:rowOff>81280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7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105410</xdr:rowOff>
    </xdr:from>
    <xdr:to>
      <xdr:col>7</xdr:col>
      <xdr:colOff>31750</xdr:colOff>
      <xdr:row>39</xdr:row>
      <xdr:rowOff>35560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45737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分母にあたる経常一般財源収入額が、臨時財政対策債発行可能額の減を上回る市税の増により、前年度より１０億円増加した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一方、分子にあたる経常経費充当一般財源については、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人勧による人件費の増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億円）、物価高騰による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給食材料費や委託料等の増に加え、給食の無料化事業による特定財源の減少も重なった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高齢化に伴う後期高齢特会及び介護特会への繰出金の増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億円）等により、全体では前年度から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億円の増となった。分子の増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の増を上回った結果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は悪化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今後も自主財源の更なる確保及び事業見直しによる経常経費の削減に努める。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162560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754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74083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8587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64</xdr:row>
      <xdr:rowOff>47413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8587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67</xdr:row>
      <xdr:rowOff>39794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021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分母にあたる人口については、前年度比較で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１１５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％）であることから主な要因とはいえない。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一方、分子にあたる人件費・物件費・維持補修費については、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主に人勧による人件費の増に加え、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物価高騰</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や給食無料化事業による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により、全体では前年度から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僅かながら悪化となった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。今後も適正な人件費を確保しつつ、物件費のコスト削減を図りたい。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91525</xdr:rowOff>
    </xdr:from>
    <xdr:to>
      <xdr:col>23</xdr:col>
      <xdr:colOff>133350</xdr:colOff>
      <xdr:row>82</xdr:row>
      <xdr:rowOff>138131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0425"/>
          <a:ext cx="838200" cy="4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91525</xdr:rowOff>
    </xdr:from>
    <xdr:to>
      <xdr:col>19</xdr:col>
      <xdr:colOff>133350</xdr:colOff>
      <xdr:row>82</xdr:row>
      <xdr:rowOff>94490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50425"/>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21358</xdr:rowOff>
    </xdr:from>
    <xdr:to>
      <xdr:col>15</xdr:col>
      <xdr:colOff>82550</xdr:colOff>
      <xdr:row>82</xdr:row>
      <xdr:rowOff>94490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0258"/>
          <a:ext cx="889000" cy="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156527</xdr:rowOff>
    </xdr:from>
    <xdr:to>
      <xdr:col>11</xdr:col>
      <xdr:colOff>31750</xdr:colOff>
      <xdr:row>82</xdr:row>
      <xdr:rowOff>21358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3977"/>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87331</xdr:rowOff>
    </xdr:from>
    <xdr:to>
      <xdr:col>23</xdr:col>
      <xdr:colOff>184150</xdr:colOff>
      <xdr:row>83</xdr:row>
      <xdr:rowOff>17481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40725</xdr:rowOff>
    </xdr:from>
    <xdr:to>
      <xdr:col>19</xdr:col>
      <xdr:colOff>184150</xdr:colOff>
      <xdr:row>82</xdr:row>
      <xdr:rowOff>142325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43690</xdr:rowOff>
    </xdr:from>
    <xdr:to>
      <xdr:col>15</xdr:col>
      <xdr:colOff>133350</xdr:colOff>
      <xdr:row>82</xdr:row>
      <xdr:rowOff>145290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155467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142008</xdr:rowOff>
    </xdr:from>
    <xdr:to>
      <xdr:col>11</xdr:col>
      <xdr:colOff>82550</xdr:colOff>
      <xdr:row>82</xdr:row>
      <xdr:rowOff>72158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56935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105727</xdr:rowOff>
    </xdr:from>
    <xdr:to>
      <xdr:col>7</xdr:col>
      <xdr:colOff>31750</xdr:colOff>
      <xdr:row>82</xdr:row>
      <xdr:rowOff>35877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20654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昨年度より０．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ポイント下がったが、依然全国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平均を上回っている。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合併による給与格差の是正を行ったことが主な要因となり、今まで１００を超えてきたが、令和３年度に初めて１００を切った。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今後も給与の適正化を図り、引き続き縮減に努めたい。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77470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昨年度より０．０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人の増になったが全国平均及び県平均を下回っている。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今後も組織機構の見直し及び適正な人員配置を実施し、適正な定員管理を行っていく。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166158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51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60</xdr:row>
      <xdr:rowOff>158115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142029</xdr:rowOff>
    </xdr:from>
    <xdr:to>
      <xdr:col>72</xdr:col>
      <xdr:colOff>203200</xdr:colOff>
      <xdr:row>60</xdr:row>
      <xdr:rowOff>154094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90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117898</xdr:rowOff>
    </xdr:from>
    <xdr:to>
      <xdr:col>68</xdr:col>
      <xdr:colOff>152400</xdr:colOff>
      <xdr:row>60</xdr:row>
      <xdr:rowOff>142029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48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91229</xdr:rowOff>
    </xdr:from>
    <xdr:to>
      <xdr:col>68</xdr:col>
      <xdr:colOff>203200</xdr:colOff>
      <xdr:row>61</xdr:row>
      <xdr:rowOff>21379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31556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67098</xdr:rowOff>
    </xdr:from>
    <xdr:to>
      <xdr:col>64</xdr:col>
      <xdr:colOff>152400</xdr:colOff>
      <xdr:row>60</xdr:row>
      <xdr:rowOff>168698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分母は標準財政規模の増及び基準財政需要額算入公債費等の減により全体で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更に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、分子は事業費補正により基準財政需要額に算入された公債費の減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はあったものの、元利償還金の減による影響が大きく、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となった。そのため単年度実質公債費比率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％、３か年平均においては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今後は公共施設の老朽化に伴う大規模改修事業の増加による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実質公債費比率の悪化が予想されるため、交付税措置対象起債の積極的な活用を検討していきたい。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127907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43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127907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58965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分母の一部にあたる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標準税収入額が大きく上回った結果、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分母全体では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１５．７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一方、分子の一部にあたる将来負担額（地方債の現在高）が、一般会計発行額の減に伴い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２３．７億円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の大幅減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財源等のうち、基準財政需要額算入見込額が、臨時財政対策債及び合併特例債等の公債費の減が３３．１億円と大きく減少したことにより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分子全体で前年度から２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となったことにより、将来負担比率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は悪化し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は公共施設の老朽化に伴う大規模改修事業の増加による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起債発行額の増が見込まれるが、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地方債事業の厳選する等により、将来負担額の抑制に努めたい。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116099</xdr:rowOff>
    </xdr:from>
    <xdr:to>
      <xdr:col>81</xdr:col>
      <xdr:colOff>44450</xdr:colOff>
      <xdr:row>17</xdr:row>
      <xdr:rowOff>23072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59299"/>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116099</xdr:rowOff>
    </xdr:from>
    <xdr:to>
      <xdr:col>77</xdr:col>
      <xdr:colOff>44450</xdr:colOff>
      <xdr:row>17</xdr:row>
      <xdr:rowOff>63288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59299"/>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19</xdr:row>
      <xdr:rowOff>20003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77938"/>
          <a:ext cx="889000" cy="2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98002</xdr:rowOff>
    </xdr:from>
    <xdr:to>
      <xdr:col>68</xdr:col>
      <xdr:colOff>152400</xdr:colOff>
      <xdr:row>19</xdr:row>
      <xdr:rowOff>20003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41202"/>
          <a:ext cx="889000" cy="4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143722</xdr:rowOff>
    </xdr:from>
    <xdr:to>
      <xdr:col>81</xdr:col>
      <xdr:colOff>95250</xdr:colOff>
      <xdr:row>17</xdr:row>
      <xdr:rowOff>73872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115799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5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65299</xdr:rowOff>
    </xdr:from>
    <xdr:to>
      <xdr:col>77</xdr:col>
      <xdr:colOff>95250</xdr:colOff>
      <xdr:row>16</xdr:row>
      <xdr:rowOff>166899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151676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9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12488</xdr:rowOff>
    </xdr:from>
    <xdr:to>
      <xdr:col>73</xdr:col>
      <xdr:colOff>44450</xdr:colOff>
      <xdr:row>17</xdr:row>
      <xdr:rowOff>114088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98865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140652</xdr:rowOff>
    </xdr:from>
    <xdr:to>
      <xdr:col>68</xdr:col>
      <xdr:colOff>203200</xdr:colOff>
      <xdr:row>19</xdr:row>
      <xdr:rowOff>70803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55580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分母にあたる経常一般財源収入額が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臨時財政対策債発行可能額の減</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を上回る市税の増により、前</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、人勧の影響をうけた結果、</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退職者数の減による退職手当の減</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を差し引いても３．８</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となったことで、０．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人件費については、昨今の人件費上昇の流れが今後もある程度続く可能性があるが、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今後も働き方改革の着実な実践並びに職員の時間外労働削減に努めたい。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141288</xdr:rowOff>
    </xdr:from>
    <xdr:to>
      <xdr:col>24</xdr:col>
      <xdr:colOff>25400</xdr:colOff>
      <xdr:row>36</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1420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141288</xdr:rowOff>
    </xdr:from>
    <xdr:to>
      <xdr:col>19</xdr:col>
      <xdr:colOff>187325</xdr:colOff>
      <xdr:row>35</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1420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155575</xdr:rowOff>
    </xdr:from>
    <xdr:to>
      <xdr:col>15</xdr:col>
      <xdr:colOff>98425</xdr:colOff>
      <xdr:row>37</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5632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41275</xdr:rowOff>
    </xdr:from>
    <xdr:to>
      <xdr:col>11</xdr:col>
      <xdr:colOff>9525</xdr:colOff>
      <xdr:row>37</xdr:row>
      <xdr:rowOff>127000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134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90488</xdr:rowOff>
    </xdr:from>
    <xdr:to>
      <xdr:col>20</xdr:col>
      <xdr:colOff>38100</xdr:colOff>
      <xdr:row>36</xdr:row>
      <xdr:rowOff>20638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30815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86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104775</xdr:rowOff>
    </xdr:from>
    <xdr:to>
      <xdr:col>15</xdr:col>
      <xdr:colOff>149225</xdr:colOff>
      <xdr:row>36</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45102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分母となる経常一般財源収入額は市税の増により１０億円増となった一方で、物件費は、給食材料費や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各種委託料の増の影響</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のほか、給食の無料化を実施したことで特定財源が減少したため、１３．８億円の増となり、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が見込まれるため、公共施設の維持管理を含めた事業の見直し及び委託料を主とする既存事業の見直しによりコスト削減を図るなど、経費の抑制に努めていく。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151493</xdr:rowOff>
    </xdr:from>
    <xdr:to>
      <xdr:col>82</xdr:col>
      <xdr:colOff>107950</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3066143"/>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7885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17</xdr:row>
      <xdr:rowOff>20864</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7885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21</xdr:row>
      <xdr:rowOff>86178</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935514"/>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100693</xdr:rowOff>
    </xdr:from>
    <xdr:to>
      <xdr:col>78</xdr:col>
      <xdr:colOff>120650</xdr:colOff>
      <xdr:row>18</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15620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35378</xdr:rowOff>
    </xdr:from>
    <xdr:to>
      <xdr:col>65</xdr:col>
      <xdr:colOff>53975</xdr:colOff>
      <xdr:row>21</xdr:row>
      <xdr:rowOff>136978</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121755</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扶助費は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、増額傾向にある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障がい福祉サービス費の増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一方、分母となる経常一般財源収入額は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市税の増により１０億円増となったため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は横ばいとなった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社会保障費である扶助費は増加傾向であるため、財政への圧迫要因とならないよう今後も推移を見守りたい。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58</xdr:row>
      <xdr:rowOff>127000</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7608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その他において、主な割合を占める繰出金では、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高齢化による被保険者数の増により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後期高齢者医療特会</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介護保険特会</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への繰出金が２．９億円増となった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今後、超高齢化社会の到来により介護保険、後期高齢者医療への財源負担の増加は避けられないと思われるが、経費の抑制に努めていく。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56</xdr:row>
      <xdr:rowOff>165100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一部事務組合への経常経費負担の増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今後も、市単独の補助金事業について、事業の必要性及び費用対効果を見極めながら見直しを行い、経費の抑制に努めていく。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90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73660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149860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90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経常経費の公債費については、主に一般事業債に係る元利償還金の減により前年度から</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ことに加え、分母となる経常一般財源収入額は市税の増により１０億円増となったため、２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公共施設の老朽化に伴う大規模改修事業の増加が見込まれ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、公債費の増は避けられない状況となっている。地方債事業の厳選と並行して、市債発行額と公債費の適正な規模</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を見極めていきたい。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77</xdr:row>
      <xdr:rowOff>167821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1517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167821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347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116114</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347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116114</xdr:rowOff>
    </xdr:from>
    <xdr:to>
      <xdr:col>11</xdr:col>
      <xdr:colOff>9525</xdr:colOff>
      <xdr:row>79</xdr:row>
      <xdr:rowOff>9979</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489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65314</xdr:rowOff>
    </xdr:from>
    <xdr:to>
      <xdr:col>11</xdr:col>
      <xdr:colOff>60325</xdr:colOff>
      <xdr:row>78</xdr:row>
      <xdr:rowOff>166914</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130629</xdr:rowOff>
    </xdr:from>
    <xdr:to>
      <xdr:col>6</xdr:col>
      <xdr:colOff>171450</xdr:colOff>
      <xdr:row>79</xdr:row>
      <xdr:rowOff>60779</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45556</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前年度より分子全体額は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及び繰出金の増が主な要因で</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、全体として３．</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77</xdr:row>
      <xdr:rowOff>91621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2955815"/>
          <a:ext cx="8382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75</xdr:row>
      <xdr:rowOff>97065</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585700"/>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76</xdr:row>
      <xdr:rowOff>1814</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2585700"/>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34670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1814</xdr:rowOff>
    </xdr:from>
    <xdr:to>
      <xdr:col>69</xdr:col>
      <xdr:colOff>92075</xdr:colOff>
      <xdr:row>79</xdr:row>
      <xdr:rowOff>107950</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flipV="1">
          <a:off x="13004800" y="130320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168020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57348</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46265</xdr:rowOff>
    </xdr:from>
    <xdr:to>
      <xdr:col>78</xdr:col>
      <xdr:colOff>120650</xdr:colOff>
      <xdr:row>75</xdr:row>
      <xdr:rowOff>147864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158042</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122465</xdr:rowOff>
    </xdr:from>
    <xdr:to>
      <xdr:col>69</xdr:col>
      <xdr:colOff>142875</xdr:colOff>
      <xdr:row>76</xdr:row>
      <xdr:rowOff>52614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110323</xdr:rowOff>
    </xdr:from>
    <xdr:to>
      <xdr:col>29</xdr:col>
      <xdr:colOff>127000</xdr:colOff>
      <xdr:row>19</xdr:row>
      <xdr:rowOff>14507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4048"/>
          <a:ext cx="6477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155227</xdr:rowOff>
    </xdr:from>
    <xdr:to>
      <xdr:col>26</xdr:col>
      <xdr:colOff>50800</xdr:colOff>
      <xdr:row>19</xdr:row>
      <xdr:rowOff>14507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88952"/>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155227</xdr:rowOff>
    </xdr:from>
    <xdr:to>
      <xdr:col>22</xdr:col>
      <xdr:colOff>114300</xdr:colOff>
      <xdr:row>18</xdr:row>
      <xdr:rowOff>164762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8952"/>
          <a:ext cx="698500" cy="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164762</xdr:rowOff>
    </xdr:from>
    <xdr:to>
      <xdr:col>18</xdr:col>
      <xdr:colOff>177800</xdr:colOff>
      <xdr:row>19</xdr:row>
      <xdr:rowOff>8825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8487"/>
          <a:ext cx="698500" cy="15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59523</xdr:rowOff>
    </xdr:from>
    <xdr:to>
      <xdr:col>29</xdr:col>
      <xdr:colOff>177800</xdr:colOff>
      <xdr:row>18</xdr:row>
      <xdr:rowOff>161123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31600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135157</xdr:rowOff>
    </xdr:from>
    <xdr:to>
      <xdr:col>26</xdr:col>
      <xdr:colOff>101600</xdr:colOff>
      <xdr:row>19</xdr:row>
      <xdr:rowOff>65307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50084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104427</xdr:rowOff>
    </xdr:from>
    <xdr:to>
      <xdr:col>22</xdr:col>
      <xdr:colOff>165100</xdr:colOff>
      <xdr:row>19</xdr:row>
      <xdr:rowOff>34577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113963</xdr:rowOff>
    </xdr:from>
    <xdr:to>
      <xdr:col>19</xdr:col>
      <xdr:colOff>38100</xdr:colOff>
      <xdr:row>19</xdr:row>
      <xdr:rowOff>44113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129475</xdr:rowOff>
    </xdr:from>
    <xdr:to>
      <xdr:col>15</xdr:col>
      <xdr:colOff>101600</xdr:colOff>
      <xdr:row>19</xdr:row>
      <xdr:rowOff>59625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44402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319436</xdr:rowOff>
    </xdr:from>
    <xdr:to>
      <xdr:col>29</xdr:col>
      <xdr:colOff>127000</xdr:colOff>
      <xdr:row>36</xdr:row>
      <xdr:rowOff>125217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29786"/>
          <a:ext cx="647700" cy="14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109994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63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319436</xdr:rowOff>
    </xdr:from>
    <xdr:to>
      <xdr:col>26</xdr:col>
      <xdr:colOff>50800</xdr:colOff>
      <xdr:row>36</xdr:row>
      <xdr:rowOff>1773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29786"/>
          <a:ext cx="698500" cy="2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1773</xdr:rowOff>
    </xdr:from>
    <xdr:to>
      <xdr:col>22</xdr:col>
      <xdr:colOff>114300</xdr:colOff>
      <xdr:row>36</xdr:row>
      <xdr:rowOff>108300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55023"/>
          <a:ext cx="698500" cy="10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84709</xdr:rowOff>
    </xdr:from>
    <xdr:to>
      <xdr:col>18</xdr:col>
      <xdr:colOff>177800</xdr:colOff>
      <xdr:row>36</xdr:row>
      <xdr:rowOff>108300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7959"/>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74417</xdr:rowOff>
    </xdr:from>
    <xdr:to>
      <xdr:col>29</xdr:col>
      <xdr:colOff>177800</xdr:colOff>
      <xdr:row>37</xdr:row>
      <xdr:rowOff>4567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262394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268636</xdr:rowOff>
    </xdr:from>
    <xdr:to>
      <xdr:col>26</xdr:col>
      <xdr:colOff>101600</xdr:colOff>
      <xdr:row>36</xdr:row>
      <xdr:rowOff>27336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37513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4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293873</xdr:rowOff>
    </xdr:from>
    <xdr:to>
      <xdr:col>22</xdr:col>
      <xdr:colOff>165100</xdr:colOff>
      <xdr:row>36</xdr:row>
      <xdr:rowOff>52573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62750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57500</xdr:rowOff>
    </xdr:from>
    <xdr:to>
      <xdr:col>19</xdr:col>
      <xdr:colOff>38100</xdr:colOff>
      <xdr:row>36</xdr:row>
      <xdr:rowOff>159100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169277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33909</xdr:rowOff>
    </xdr:from>
    <xdr:to>
      <xdr:col>15</xdr:col>
      <xdr:colOff>101600</xdr:colOff>
      <xdr:row>36</xdr:row>
      <xdr:rowOff>135509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145686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38087</xdr:rowOff>
    </xdr:from>
    <xdr:to>
      <xdr:col>24</xdr:col>
      <xdr:colOff>63500</xdr:colOff>
      <xdr:row>37</xdr:row>
      <xdr:rowOff>100457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1737"/>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27534</xdr:rowOff>
    </xdr:from>
    <xdr:to>
      <xdr:col>19</xdr:col>
      <xdr:colOff>177800</xdr:colOff>
      <xdr:row>37</xdr:row>
      <xdr:rowOff>100457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1184"/>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27534</xdr:rowOff>
    </xdr:from>
    <xdr:to>
      <xdr:col>15</xdr:col>
      <xdr:colOff>50800</xdr:colOff>
      <xdr:row>37</xdr:row>
      <xdr:rowOff>46965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11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46965</xdr:rowOff>
    </xdr:from>
    <xdr:to>
      <xdr:col>10</xdr:col>
      <xdr:colOff>114300</xdr:colOff>
      <xdr:row>38</xdr:row>
      <xdr:rowOff>131928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0615"/>
          <a:ext cx="889000" cy="25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158737</xdr:rowOff>
    </xdr:from>
    <xdr:to>
      <xdr:col>24</xdr:col>
      <xdr:colOff>114300</xdr:colOff>
      <xdr:row>37</xdr:row>
      <xdr:rowOff>88887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49657</xdr:rowOff>
    </xdr:from>
    <xdr:to>
      <xdr:col>20</xdr:col>
      <xdr:colOff>38100</xdr:colOff>
      <xdr:row>37</xdr:row>
      <xdr:rowOff>151257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142384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148184</xdr:rowOff>
    </xdr:from>
    <xdr:to>
      <xdr:col>15</xdr:col>
      <xdr:colOff>101600</xdr:colOff>
      <xdr:row>37</xdr:row>
      <xdr:rowOff>78334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69461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167615</xdr:rowOff>
    </xdr:from>
    <xdr:to>
      <xdr:col>10</xdr:col>
      <xdr:colOff>165100</xdr:colOff>
      <xdr:row>37</xdr:row>
      <xdr:rowOff>97765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88892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81128</xdr:rowOff>
    </xdr:from>
    <xdr:to>
      <xdr:col>6</xdr:col>
      <xdr:colOff>38100</xdr:colOff>
      <xdr:row>39</xdr:row>
      <xdr:rowOff>11278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40670</xdr:rowOff>
    </xdr:from>
    <xdr:to>
      <xdr:col>24</xdr:col>
      <xdr:colOff>63500</xdr:colOff>
      <xdr:row>55</xdr:row>
      <xdr:rowOff>63896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70420"/>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40670</xdr:rowOff>
    </xdr:from>
    <xdr:to>
      <xdr:col>19</xdr:col>
      <xdr:colOff>177800</xdr:colOff>
      <xdr:row>55</xdr:row>
      <xdr:rowOff>61885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70420"/>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61885</xdr:rowOff>
    </xdr:from>
    <xdr:to>
      <xdr:col>15</xdr:col>
      <xdr:colOff>50800</xdr:colOff>
      <xdr:row>56</xdr:row>
      <xdr:rowOff>52467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1635"/>
          <a:ext cx="889000" cy="1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9261</xdr:rowOff>
    </xdr:from>
    <xdr:to>
      <xdr:col>10</xdr:col>
      <xdr:colOff>114300</xdr:colOff>
      <xdr:row>56</xdr:row>
      <xdr:rowOff>52467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39011"/>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13096</xdr:rowOff>
    </xdr:from>
    <xdr:to>
      <xdr:col>24</xdr:col>
      <xdr:colOff>114300</xdr:colOff>
      <xdr:row>55</xdr:row>
      <xdr:rowOff>114696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35973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161320</xdr:rowOff>
    </xdr:from>
    <xdr:to>
      <xdr:col>20</xdr:col>
      <xdr:colOff>38100</xdr:colOff>
      <xdr:row>55</xdr:row>
      <xdr:rowOff>91470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107997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11085</xdr:rowOff>
    </xdr:from>
    <xdr:to>
      <xdr:col>15</xdr:col>
      <xdr:colOff>101600</xdr:colOff>
      <xdr:row>55</xdr:row>
      <xdr:rowOff>112685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129212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1667</xdr:rowOff>
    </xdr:from>
    <xdr:to>
      <xdr:col>10</xdr:col>
      <xdr:colOff>165100</xdr:colOff>
      <xdr:row>56</xdr:row>
      <xdr:rowOff>103267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119794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129911</xdr:rowOff>
    </xdr:from>
    <xdr:to>
      <xdr:col>6</xdr:col>
      <xdr:colOff>38100</xdr:colOff>
      <xdr:row>55</xdr:row>
      <xdr:rowOff>60061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76588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123881</xdr:rowOff>
    </xdr:from>
    <xdr:to>
      <xdr:col>24</xdr:col>
      <xdr:colOff>63500</xdr:colOff>
      <xdr:row>77</xdr:row>
      <xdr:rowOff>162606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5531"/>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162606</xdr:rowOff>
    </xdr:from>
    <xdr:to>
      <xdr:col>19</xdr:col>
      <xdr:colOff>177800</xdr:colOff>
      <xdr:row>78</xdr:row>
      <xdr:rowOff>5741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4256"/>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5741</xdr:rowOff>
    </xdr:from>
    <xdr:to>
      <xdr:col>15</xdr:col>
      <xdr:colOff>50800</xdr:colOff>
      <xdr:row>78</xdr:row>
      <xdr:rowOff>28280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8841"/>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24440</xdr:rowOff>
    </xdr:from>
    <xdr:to>
      <xdr:col>10</xdr:col>
      <xdr:colOff>114300</xdr:colOff>
      <xdr:row>78</xdr:row>
      <xdr:rowOff>28280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754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73081</xdr:rowOff>
    </xdr:from>
    <xdr:to>
      <xdr:col>24</xdr:col>
      <xdr:colOff>114300</xdr:colOff>
      <xdr:row>78</xdr:row>
      <xdr:rowOff>3231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51508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111806</xdr:rowOff>
    </xdr:from>
    <xdr:to>
      <xdr:col>20</xdr:col>
      <xdr:colOff>38100</xdr:colOff>
      <xdr:row>78</xdr:row>
      <xdr:rowOff>41956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33083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126391</xdr:rowOff>
    </xdr:from>
    <xdr:to>
      <xdr:col>15</xdr:col>
      <xdr:colOff>101600</xdr:colOff>
      <xdr:row>78</xdr:row>
      <xdr:rowOff>56541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148930</xdr:rowOff>
    </xdr:from>
    <xdr:to>
      <xdr:col>10</xdr:col>
      <xdr:colOff>165100</xdr:colOff>
      <xdr:row>78</xdr:row>
      <xdr:rowOff>79080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70207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145090</xdr:rowOff>
    </xdr:from>
    <xdr:to>
      <xdr:col>6</xdr:col>
      <xdr:colOff>38100</xdr:colOff>
      <xdr:row>78</xdr:row>
      <xdr:rowOff>75240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10900</xdr:rowOff>
    </xdr:from>
    <xdr:to>
      <xdr:col>24</xdr:col>
      <xdr:colOff>63500</xdr:colOff>
      <xdr:row>96</xdr:row>
      <xdr:rowOff>171427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70100"/>
          <a:ext cx="838200" cy="1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108610</xdr:rowOff>
    </xdr:from>
    <xdr:to>
      <xdr:col>19</xdr:col>
      <xdr:colOff>177800</xdr:colOff>
      <xdr:row>96</xdr:row>
      <xdr:rowOff>171427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96360"/>
          <a:ext cx="889000" cy="2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108610</xdr:rowOff>
    </xdr:from>
    <xdr:to>
      <xdr:col>15</xdr:col>
      <xdr:colOff>50800</xdr:colOff>
      <xdr:row>98</xdr:row>
      <xdr:rowOff>3569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96360"/>
          <a:ext cx="889000" cy="4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3569</xdr:rowOff>
    </xdr:from>
    <xdr:to>
      <xdr:col>10</xdr:col>
      <xdr:colOff>114300</xdr:colOff>
      <xdr:row>98</xdr:row>
      <xdr:rowOff>45044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566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131550</xdr:rowOff>
    </xdr:from>
    <xdr:to>
      <xdr:col>24</xdr:col>
      <xdr:colOff>114300</xdr:colOff>
      <xdr:row>96</xdr:row>
      <xdr:rowOff>61700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154427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7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120627</xdr:rowOff>
    </xdr:from>
    <xdr:to>
      <xdr:col>20</xdr:col>
      <xdr:colOff>38100</xdr:colOff>
      <xdr:row>97</xdr:row>
      <xdr:rowOff>50777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41904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7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57810</xdr:rowOff>
    </xdr:from>
    <xdr:to>
      <xdr:col>15</xdr:col>
      <xdr:colOff>101600</xdr:colOff>
      <xdr:row>95</xdr:row>
      <xdr:rowOff>159410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4487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124219</xdr:rowOff>
    </xdr:from>
    <xdr:to>
      <xdr:col>10</xdr:col>
      <xdr:colOff>165100</xdr:colOff>
      <xdr:row>98</xdr:row>
      <xdr:rowOff>54369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70896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165694</xdr:rowOff>
    </xdr:from>
    <xdr:to>
      <xdr:col>6</xdr:col>
      <xdr:colOff>38100</xdr:colOff>
      <xdr:row>98</xdr:row>
      <xdr:rowOff>95844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112371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171297</xdr:rowOff>
    </xdr:from>
    <xdr:to>
      <xdr:col>55</xdr:col>
      <xdr:colOff>0</xdr:colOff>
      <xdr:row>38</xdr:row>
      <xdr:rowOff>54001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14947"/>
          <a:ext cx="838200" cy="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54001</xdr:rowOff>
    </xdr:from>
    <xdr:to>
      <xdr:col>50</xdr:col>
      <xdr:colOff>114300</xdr:colOff>
      <xdr:row>38</xdr:row>
      <xdr:rowOff>147003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9101"/>
          <a:ext cx="8890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108814</xdr:rowOff>
    </xdr:from>
    <xdr:to>
      <xdr:col>45</xdr:col>
      <xdr:colOff>177800</xdr:colOff>
      <xdr:row>38</xdr:row>
      <xdr:rowOff>147003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52314"/>
          <a:ext cx="889000" cy="14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108814</xdr:rowOff>
    </xdr:from>
    <xdr:to>
      <xdr:col>41</xdr:col>
      <xdr:colOff>50800</xdr:colOff>
      <xdr:row>39</xdr:row>
      <xdr:rowOff>41846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52314"/>
          <a:ext cx="889000" cy="1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120498</xdr:rowOff>
    </xdr:from>
    <xdr:to>
      <xdr:col>55</xdr:col>
      <xdr:colOff>50800</xdr:colOff>
      <xdr:row>38</xdr:row>
      <xdr:rowOff>50648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143375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3201</xdr:rowOff>
    </xdr:from>
    <xdr:to>
      <xdr:col>50</xdr:col>
      <xdr:colOff>165100</xdr:colOff>
      <xdr:row>38</xdr:row>
      <xdr:rowOff>104801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95928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96203</xdr:rowOff>
    </xdr:from>
    <xdr:to>
      <xdr:col>46</xdr:col>
      <xdr:colOff>38100</xdr:colOff>
      <xdr:row>39</xdr:row>
      <xdr:rowOff>26353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17480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58014</xdr:rowOff>
    </xdr:from>
    <xdr:to>
      <xdr:col>41</xdr:col>
      <xdr:colOff>101600</xdr:colOff>
      <xdr:row>30</xdr:row>
      <xdr:rowOff>159614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162496</xdr:rowOff>
    </xdr:from>
    <xdr:to>
      <xdr:col>36</xdr:col>
      <xdr:colOff>165100</xdr:colOff>
      <xdr:row>39</xdr:row>
      <xdr:rowOff>92646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83773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67158</xdr:rowOff>
    </xdr:from>
    <xdr:to>
      <xdr:col>55</xdr:col>
      <xdr:colOff>0</xdr:colOff>
      <xdr:row>55</xdr:row>
      <xdr:rowOff>113164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96908"/>
          <a:ext cx="8382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67158</xdr:rowOff>
    </xdr:from>
    <xdr:to>
      <xdr:col>50</xdr:col>
      <xdr:colOff>114300</xdr:colOff>
      <xdr:row>57</xdr:row>
      <xdr:rowOff>53422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96908"/>
          <a:ext cx="889000" cy="3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61995</xdr:rowOff>
    </xdr:from>
    <xdr:to>
      <xdr:col>45</xdr:col>
      <xdr:colOff>177800</xdr:colOff>
      <xdr:row>57</xdr:row>
      <xdr:rowOff>53422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6319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61995</xdr:rowOff>
    </xdr:from>
    <xdr:to>
      <xdr:col>41</xdr:col>
      <xdr:colOff>50800</xdr:colOff>
      <xdr:row>57</xdr:row>
      <xdr:rowOff>161684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63195"/>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62364</xdr:rowOff>
    </xdr:from>
    <xdr:to>
      <xdr:col>55</xdr:col>
      <xdr:colOff>50800</xdr:colOff>
      <xdr:row>55</xdr:row>
      <xdr:rowOff>163964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85241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16358</xdr:rowOff>
    </xdr:from>
    <xdr:to>
      <xdr:col>50</xdr:col>
      <xdr:colOff>165100</xdr:colOff>
      <xdr:row>55</xdr:row>
      <xdr:rowOff>117958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134485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2622</xdr:rowOff>
    </xdr:from>
    <xdr:to>
      <xdr:col>46</xdr:col>
      <xdr:colOff>38100</xdr:colOff>
      <xdr:row>57</xdr:row>
      <xdr:rowOff>104222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95349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11195</xdr:rowOff>
    </xdr:from>
    <xdr:to>
      <xdr:col>41</xdr:col>
      <xdr:colOff>101600</xdr:colOff>
      <xdr:row>56</xdr:row>
      <xdr:rowOff>112795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129322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110884</xdr:rowOff>
    </xdr:from>
    <xdr:to>
      <xdr:col>36</xdr:col>
      <xdr:colOff>165100</xdr:colOff>
      <xdr:row>58</xdr:row>
      <xdr:rowOff>41034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32161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139563</xdr:rowOff>
    </xdr:from>
    <xdr:to>
      <xdr:col>55</xdr:col>
      <xdr:colOff>0</xdr:colOff>
      <xdr:row>76</xdr:row>
      <xdr:rowOff>112176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98313"/>
          <a:ext cx="838200" cy="1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139563</xdr:rowOff>
    </xdr:from>
    <xdr:to>
      <xdr:col>50</xdr:col>
      <xdr:colOff>114300</xdr:colOff>
      <xdr:row>78</xdr:row>
      <xdr:rowOff>31412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998313"/>
          <a:ext cx="889000" cy="40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164229</xdr:rowOff>
    </xdr:from>
    <xdr:to>
      <xdr:col>45</xdr:col>
      <xdr:colOff>177800</xdr:colOff>
      <xdr:row>78</xdr:row>
      <xdr:rowOff>31412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65879"/>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164229</xdr:rowOff>
    </xdr:from>
    <xdr:to>
      <xdr:col>41</xdr:col>
      <xdr:colOff>50800</xdr:colOff>
      <xdr:row>78</xdr:row>
      <xdr:rowOff>2403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65879"/>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61376</xdr:rowOff>
    </xdr:from>
    <xdr:to>
      <xdr:col>55</xdr:col>
      <xdr:colOff>50800</xdr:colOff>
      <xdr:row>76</xdr:row>
      <xdr:rowOff>162976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84254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88763</xdr:rowOff>
    </xdr:from>
    <xdr:to>
      <xdr:col>50</xdr:col>
      <xdr:colOff>165100</xdr:colOff>
      <xdr:row>76</xdr:row>
      <xdr:rowOff>18914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47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35440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152062</xdr:rowOff>
    </xdr:from>
    <xdr:to>
      <xdr:col>46</xdr:col>
      <xdr:colOff>38100</xdr:colOff>
      <xdr:row>78</xdr:row>
      <xdr:rowOff>82212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73339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4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113429</xdr:rowOff>
    </xdr:from>
    <xdr:to>
      <xdr:col>41</xdr:col>
      <xdr:colOff>101600</xdr:colOff>
      <xdr:row>78</xdr:row>
      <xdr:rowOff>43579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34706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0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123053</xdr:rowOff>
    </xdr:from>
    <xdr:to>
      <xdr:col>36</xdr:col>
      <xdr:colOff>165100</xdr:colOff>
      <xdr:row>78</xdr:row>
      <xdr:rowOff>53203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44330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17399</xdr:rowOff>
    </xdr:from>
    <xdr:to>
      <xdr:col>55</xdr:col>
      <xdr:colOff>0</xdr:colOff>
      <xdr:row>97</xdr:row>
      <xdr:rowOff>46627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05149"/>
          <a:ext cx="8382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46627</xdr:rowOff>
    </xdr:from>
    <xdr:to>
      <xdr:col>50</xdr:col>
      <xdr:colOff>114300</xdr:colOff>
      <xdr:row>97</xdr:row>
      <xdr:rowOff>63054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7727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18901</xdr:rowOff>
    </xdr:from>
    <xdr:to>
      <xdr:col>45</xdr:col>
      <xdr:colOff>177800</xdr:colOff>
      <xdr:row>97</xdr:row>
      <xdr:rowOff>63054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06651"/>
          <a:ext cx="889000" cy="3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18901</xdr:rowOff>
    </xdr:from>
    <xdr:to>
      <xdr:col>41</xdr:col>
      <xdr:colOff>50800</xdr:colOff>
      <xdr:row>97</xdr:row>
      <xdr:rowOff>118832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06651"/>
          <a:ext cx="889000" cy="4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138049</xdr:rowOff>
    </xdr:from>
    <xdr:to>
      <xdr:col>55</xdr:col>
      <xdr:colOff>50800</xdr:colOff>
      <xdr:row>95</xdr:row>
      <xdr:rowOff>68199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160926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167277</xdr:rowOff>
    </xdr:from>
    <xdr:to>
      <xdr:col>50</xdr:col>
      <xdr:colOff>165100</xdr:colOff>
      <xdr:row>97</xdr:row>
      <xdr:rowOff>97427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88554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12254</xdr:rowOff>
    </xdr:from>
    <xdr:to>
      <xdr:col>46</xdr:col>
      <xdr:colOff>38100</xdr:colOff>
      <xdr:row>97</xdr:row>
      <xdr:rowOff>113854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130381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139551</xdr:rowOff>
    </xdr:from>
    <xdr:to>
      <xdr:col>41</xdr:col>
      <xdr:colOff>101600</xdr:colOff>
      <xdr:row>95</xdr:row>
      <xdr:rowOff>69701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86228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68032</xdr:rowOff>
    </xdr:from>
    <xdr:to>
      <xdr:col>36</xdr:col>
      <xdr:colOff>165100</xdr:colOff>
      <xdr:row>97</xdr:row>
      <xdr:rowOff>169632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160759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17627</xdr:rowOff>
    </xdr:from>
    <xdr:to>
      <xdr:col>85</xdr:col>
      <xdr:colOff>127000</xdr:colOff>
      <xdr:row>77</xdr:row>
      <xdr:rowOff>113640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19277"/>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5786</xdr:rowOff>
    </xdr:from>
    <xdr:to>
      <xdr:col>81</xdr:col>
      <xdr:colOff>50800</xdr:colOff>
      <xdr:row>77</xdr:row>
      <xdr:rowOff>17627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0743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5786</xdr:rowOff>
    </xdr:from>
    <xdr:to>
      <xdr:col>76</xdr:col>
      <xdr:colOff>114300</xdr:colOff>
      <xdr:row>77</xdr:row>
      <xdr:rowOff>6107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7436"/>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6107</xdr:rowOff>
    </xdr:from>
    <xdr:to>
      <xdr:col>71</xdr:col>
      <xdr:colOff>177800</xdr:colOff>
      <xdr:row>77</xdr:row>
      <xdr:rowOff>9421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0775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62840</xdr:rowOff>
    </xdr:from>
    <xdr:to>
      <xdr:col>85</xdr:col>
      <xdr:colOff>177800</xdr:colOff>
      <xdr:row>77</xdr:row>
      <xdr:rowOff>164440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41267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138277</xdr:rowOff>
    </xdr:from>
    <xdr:to>
      <xdr:col>81</xdr:col>
      <xdr:colOff>101600</xdr:colOff>
      <xdr:row>77</xdr:row>
      <xdr:rowOff>68427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84955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126436</xdr:rowOff>
    </xdr:from>
    <xdr:to>
      <xdr:col>76</xdr:col>
      <xdr:colOff>165100</xdr:colOff>
      <xdr:row>77</xdr:row>
      <xdr:rowOff>56586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73113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126757</xdr:rowOff>
    </xdr:from>
    <xdr:to>
      <xdr:col>72</xdr:col>
      <xdr:colOff>38100</xdr:colOff>
      <xdr:row>77</xdr:row>
      <xdr:rowOff>56907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73433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130071</xdr:rowOff>
    </xdr:from>
    <xdr:to>
      <xdr:col>67</xdr:col>
      <xdr:colOff>101600</xdr:colOff>
      <xdr:row>77</xdr:row>
      <xdr:rowOff>60221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76748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92929</xdr:rowOff>
    </xdr:from>
    <xdr:to>
      <xdr:col>85</xdr:col>
      <xdr:colOff>127000</xdr:colOff>
      <xdr:row>98</xdr:row>
      <xdr:rowOff>131516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95029"/>
          <a:ext cx="8382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165029</xdr:rowOff>
    </xdr:from>
    <xdr:to>
      <xdr:col>81</xdr:col>
      <xdr:colOff>50800</xdr:colOff>
      <xdr:row>98</xdr:row>
      <xdr:rowOff>131516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24229"/>
          <a:ext cx="889000" cy="30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165029</xdr:rowOff>
    </xdr:from>
    <xdr:to>
      <xdr:col>76</xdr:col>
      <xdr:colOff>114300</xdr:colOff>
      <xdr:row>98</xdr:row>
      <xdr:rowOff>99146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24229"/>
          <a:ext cx="8890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99146</xdr:rowOff>
    </xdr:from>
    <xdr:to>
      <xdr:col>71</xdr:col>
      <xdr:colOff>177800</xdr:colOff>
      <xdr:row>98</xdr:row>
      <xdr:rowOff>135722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01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42129</xdr:rowOff>
    </xdr:from>
    <xdr:to>
      <xdr:col>85</xdr:col>
      <xdr:colOff>177800</xdr:colOff>
      <xdr:row>98</xdr:row>
      <xdr:rowOff>143729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128506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5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80716</xdr:rowOff>
    </xdr:from>
    <xdr:to>
      <xdr:col>81</xdr:col>
      <xdr:colOff>101600</xdr:colOff>
      <xdr:row>99</xdr:row>
      <xdr:rowOff>10866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1993</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697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114229</xdr:rowOff>
    </xdr:from>
    <xdr:to>
      <xdr:col>76</xdr:col>
      <xdr:colOff>165100</xdr:colOff>
      <xdr:row>97</xdr:row>
      <xdr:rowOff>44379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35506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6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48346</xdr:rowOff>
    </xdr:from>
    <xdr:to>
      <xdr:col>72</xdr:col>
      <xdr:colOff>38100</xdr:colOff>
      <xdr:row>98</xdr:row>
      <xdr:rowOff>149946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141073</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694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84922</xdr:rowOff>
    </xdr:from>
    <xdr:to>
      <xdr:col>67</xdr:col>
      <xdr:colOff>101600</xdr:colOff>
      <xdr:row>99</xdr:row>
      <xdr:rowOff>15072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6199</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57333" y="16979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60757</xdr:rowOff>
    </xdr:from>
    <xdr:to>
      <xdr:col>116</xdr:col>
      <xdr:colOff>63500</xdr:colOff>
      <xdr:row>57</xdr:row>
      <xdr:rowOff>102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661957"/>
          <a:ext cx="8382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32639</xdr:rowOff>
    </xdr:from>
    <xdr:to>
      <xdr:col>111</xdr:col>
      <xdr:colOff>177800</xdr:colOff>
      <xdr:row>56</xdr:row>
      <xdr:rowOff>60757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63383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103429</xdr:rowOff>
    </xdr:from>
    <xdr:to>
      <xdr:col>107</xdr:col>
      <xdr:colOff>50800</xdr:colOff>
      <xdr:row>56</xdr:row>
      <xdr:rowOff>32639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361729"/>
          <a:ext cx="889000" cy="2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103429</xdr:rowOff>
    </xdr:from>
    <xdr:to>
      <xdr:col>102</xdr:col>
      <xdr:colOff>114300</xdr:colOff>
      <xdr:row>57</xdr:row>
      <xdr:rowOff>82169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361729"/>
          <a:ext cx="889000" cy="4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120752</xdr:rowOff>
    </xdr:from>
    <xdr:to>
      <xdr:col>116</xdr:col>
      <xdr:colOff>114300</xdr:colOff>
      <xdr:row>57</xdr:row>
      <xdr:rowOff>50902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143629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7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9957</xdr:rowOff>
    </xdr:from>
    <xdr:to>
      <xdr:col>112</xdr:col>
      <xdr:colOff>38100</xdr:colOff>
      <xdr:row>56</xdr:row>
      <xdr:rowOff>111557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128084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3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153289</xdr:rowOff>
    </xdr:from>
    <xdr:to>
      <xdr:col>107</xdr:col>
      <xdr:colOff>101600</xdr:colOff>
      <xdr:row>56</xdr:row>
      <xdr:rowOff>83439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35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52629</xdr:rowOff>
    </xdr:from>
    <xdr:to>
      <xdr:col>102</xdr:col>
      <xdr:colOff>165100</xdr:colOff>
      <xdr:row>54</xdr:row>
      <xdr:rowOff>154229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170756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0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31369</xdr:rowOff>
    </xdr:from>
    <xdr:to>
      <xdr:col>98</xdr:col>
      <xdr:colOff>38100</xdr:colOff>
      <xdr:row>57</xdr:row>
      <xdr:rowOff>132969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124096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9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160548</xdr:rowOff>
    </xdr:from>
    <xdr:to>
      <xdr:col>116</xdr:col>
      <xdr:colOff>63500</xdr:colOff>
      <xdr:row>76</xdr:row>
      <xdr:rowOff>46980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19298"/>
          <a:ext cx="8382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46980</xdr:rowOff>
    </xdr:from>
    <xdr:to>
      <xdr:col>111</xdr:col>
      <xdr:colOff>177800</xdr:colOff>
      <xdr:row>76</xdr:row>
      <xdr:rowOff>59279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77180"/>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59279</xdr:rowOff>
    </xdr:from>
    <xdr:to>
      <xdr:col>107</xdr:col>
      <xdr:colOff>50800</xdr:colOff>
      <xdr:row>76</xdr:row>
      <xdr:rowOff>91053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89479"/>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91053</xdr:rowOff>
    </xdr:from>
    <xdr:to>
      <xdr:col>102</xdr:col>
      <xdr:colOff>114300</xdr:colOff>
      <xdr:row>76</xdr:row>
      <xdr:rowOff>131882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21253"/>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109748</xdr:rowOff>
    </xdr:from>
    <xdr:to>
      <xdr:col>116</xdr:col>
      <xdr:colOff>114300</xdr:colOff>
      <xdr:row>76</xdr:row>
      <xdr:rowOff>39898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88175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167630</xdr:rowOff>
    </xdr:from>
    <xdr:to>
      <xdr:col>112</xdr:col>
      <xdr:colOff>38100</xdr:colOff>
      <xdr:row>76</xdr:row>
      <xdr:rowOff>97780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88907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1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8479</xdr:rowOff>
    </xdr:from>
    <xdr:to>
      <xdr:col>107</xdr:col>
      <xdr:colOff>101600</xdr:colOff>
      <xdr:row>76</xdr:row>
      <xdr:rowOff>110079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101206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40253</xdr:rowOff>
    </xdr:from>
    <xdr:to>
      <xdr:col>102</xdr:col>
      <xdr:colOff>165100</xdr:colOff>
      <xdr:row>76</xdr:row>
      <xdr:rowOff>141853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132980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81082</xdr:rowOff>
    </xdr:from>
    <xdr:to>
      <xdr:col>98</xdr:col>
      <xdr:colOff>38100</xdr:colOff>
      <xdr:row>77</xdr:row>
      <xdr:rowOff>11232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性質別歳出の住民一人当たりのコストについて、ほとんどの項目において全国平均、県平均を下回っているが、扶助費は県平均を、普通建設事業費（新規整備）は全国平均・県平均を上回っている。また、類似団体内においても最大値及び最小値の平均あたりを維持している項目が多いことから、比較的健全な財政運営ができている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個別の項目として、普通建設事業費（うち新規整備）</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については、消防庁舎建設事業の終了や（仮称）市民体育館建設事業の年割額の減により住民一人当たりのコストは小さくなったものの、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複合施設建設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事業の年割額の増などにより、全国平均、県平均、類似団体内平均全てを上回った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の老朽化に伴う</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大規模改修事業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、それに伴い公債費の増加</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見込まれることから、</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普通建設費及び公債費においては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実施計画に基づいた計画的な事業推進及び財政措置が必要となってくる。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35</xdr:row>
      <xdr:rowOff>35401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5877560"/>
          <a:ext cx="838200" cy="1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35</xdr:row>
      <xdr:rowOff>55404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877560"/>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32544</xdr:rowOff>
    </xdr:from>
    <xdr:to>
      <xdr:col>15</xdr:col>
      <xdr:colOff>50800</xdr:colOff>
      <xdr:row>35</xdr:row>
      <xdr:rowOff>55404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6033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31115</xdr:rowOff>
    </xdr:from>
    <xdr:to>
      <xdr:col>10</xdr:col>
      <xdr:colOff>114300</xdr:colOff>
      <xdr:row>35</xdr:row>
      <xdr:rowOff>32544</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603186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156051</xdr:rowOff>
    </xdr:from>
    <xdr:to>
      <xdr:col>24</xdr:col>
      <xdr:colOff>114300</xdr:colOff>
      <xdr:row>35</xdr:row>
      <xdr:rowOff>86201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9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7478</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83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4604</xdr:rowOff>
    </xdr:from>
    <xdr:to>
      <xdr:col>15</xdr:col>
      <xdr:colOff>101600</xdr:colOff>
      <xdr:row>35</xdr:row>
      <xdr:rowOff>106204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0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78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153194</xdr:rowOff>
    </xdr:from>
    <xdr:to>
      <xdr:col>10</xdr:col>
      <xdr:colOff>165100</xdr:colOff>
      <xdr:row>35</xdr:row>
      <xdr:rowOff>83344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9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99871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151765</xdr:rowOff>
    </xdr:from>
    <xdr:to>
      <xdr:col>6</xdr:col>
      <xdr:colOff>38100</xdr:colOff>
      <xdr:row>35</xdr:row>
      <xdr:rowOff>81915</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98442</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122619</xdr:rowOff>
    </xdr:from>
    <xdr:to>
      <xdr:col>24</xdr:col>
      <xdr:colOff>63500</xdr:colOff>
      <xdr:row>59</xdr:row>
      <xdr:rowOff>8966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66719"/>
          <a:ext cx="8382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139497</xdr:rowOff>
    </xdr:from>
    <xdr:to>
      <xdr:col>19</xdr:col>
      <xdr:colOff>177800</xdr:colOff>
      <xdr:row>59</xdr:row>
      <xdr:rowOff>8966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83597"/>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101435</xdr:rowOff>
    </xdr:from>
    <xdr:to>
      <xdr:col>15</xdr:col>
      <xdr:colOff>50800</xdr:colOff>
      <xdr:row>58</xdr:row>
      <xdr:rowOff>139497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45385"/>
          <a:ext cx="8890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101435</xdr:rowOff>
    </xdr:from>
    <xdr:to>
      <xdr:col>10</xdr:col>
      <xdr:colOff>114300</xdr:colOff>
      <xdr:row>58</xdr:row>
      <xdr:rowOff>166281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45385"/>
          <a:ext cx="889000" cy="12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71819</xdr:rowOff>
    </xdr:from>
    <xdr:to>
      <xdr:col>24</xdr:col>
      <xdr:colOff>114300</xdr:colOff>
      <xdr:row>59</xdr:row>
      <xdr:rowOff>1969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50246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129616</xdr:rowOff>
    </xdr:from>
    <xdr:to>
      <xdr:col>20</xdr:col>
      <xdr:colOff>38100</xdr:colOff>
      <xdr:row>59</xdr:row>
      <xdr:rowOff>59766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50893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88697</xdr:rowOff>
    </xdr:from>
    <xdr:to>
      <xdr:col>15</xdr:col>
      <xdr:colOff>101600</xdr:colOff>
      <xdr:row>59</xdr:row>
      <xdr:rowOff>18847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9974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50635</xdr:rowOff>
    </xdr:from>
    <xdr:to>
      <xdr:col>10</xdr:col>
      <xdr:colOff>165100</xdr:colOff>
      <xdr:row>51</xdr:row>
      <xdr:rowOff>152235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143362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115481</xdr:rowOff>
    </xdr:from>
    <xdr:to>
      <xdr:col>6</xdr:col>
      <xdr:colOff>38100</xdr:colOff>
      <xdr:row>59</xdr:row>
      <xdr:rowOff>45631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36758</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2214</xdr:rowOff>
    </xdr:from>
    <xdr:to>
      <xdr:col>24</xdr:col>
      <xdr:colOff>63500</xdr:colOff>
      <xdr:row>77</xdr:row>
      <xdr:rowOff>167768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03864"/>
          <a:ext cx="838200" cy="16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123583</xdr:rowOff>
    </xdr:from>
    <xdr:to>
      <xdr:col>19</xdr:col>
      <xdr:colOff>177800</xdr:colOff>
      <xdr:row>77</xdr:row>
      <xdr:rowOff>167768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153783"/>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123583</xdr:rowOff>
    </xdr:from>
    <xdr:to>
      <xdr:col>15</xdr:col>
      <xdr:colOff>50800</xdr:colOff>
      <xdr:row>79</xdr:row>
      <xdr:rowOff>50121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53783"/>
          <a:ext cx="889000" cy="4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50121</xdr:rowOff>
    </xdr:from>
    <xdr:to>
      <xdr:col>10</xdr:col>
      <xdr:colOff>114300</xdr:colOff>
      <xdr:row>79</xdr:row>
      <xdr:rowOff>115632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94671"/>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2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122864</xdr:rowOff>
    </xdr:from>
    <xdr:to>
      <xdr:col>24</xdr:col>
      <xdr:colOff>114300</xdr:colOff>
      <xdr:row>77</xdr:row>
      <xdr:rowOff>53014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101291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116968</xdr:rowOff>
    </xdr:from>
    <xdr:to>
      <xdr:col>20</xdr:col>
      <xdr:colOff>38100</xdr:colOff>
      <xdr:row>78</xdr:row>
      <xdr:rowOff>47118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38245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1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72783</xdr:rowOff>
    </xdr:from>
    <xdr:to>
      <xdr:col>15</xdr:col>
      <xdr:colOff>101600</xdr:colOff>
      <xdr:row>77</xdr:row>
      <xdr:rowOff>2933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165510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1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170771</xdr:rowOff>
    </xdr:from>
    <xdr:to>
      <xdr:col>10</xdr:col>
      <xdr:colOff>165100</xdr:colOff>
      <xdr:row>79</xdr:row>
      <xdr:rowOff>100921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92048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6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64832</xdr:rowOff>
    </xdr:from>
    <xdr:to>
      <xdr:col>6</xdr:col>
      <xdr:colOff>38100</xdr:colOff>
      <xdr:row>79</xdr:row>
      <xdr:rowOff>166432</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6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157559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70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75039</xdr:rowOff>
    </xdr:from>
    <xdr:to>
      <xdr:col>24</xdr:col>
      <xdr:colOff>63500</xdr:colOff>
      <xdr:row>97</xdr:row>
      <xdr:rowOff>76346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705689"/>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68312</xdr:rowOff>
    </xdr:from>
    <xdr:to>
      <xdr:col>19</xdr:col>
      <xdr:colOff>177800</xdr:colOff>
      <xdr:row>97</xdr:row>
      <xdr:rowOff>75039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698962"/>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68312</xdr:rowOff>
    </xdr:from>
    <xdr:to>
      <xdr:col>15</xdr:col>
      <xdr:colOff>50800</xdr:colOff>
      <xdr:row>97</xdr:row>
      <xdr:rowOff>150966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98962"/>
          <a:ext cx="889000" cy="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150966</xdr:rowOff>
    </xdr:from>
    <xdr:to>
      <xdr:col>10</xdr:col>
      <xdr:colOff>114300</xdr:colOff>
      <xdr:row>98</xdr:row>
      <xdr:rowOff>161091</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81616"/>
          <a:ext cx="8890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25546</xdr:rowOff>
    </xdr:from>
    <xdr:to>
      <xdr:col>24</xdr:col>
      <xdr:colOff>114300</xdr:colOff>
      <xdr:row>97</xdr:row>
      <xdr:rowOff>127146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111923</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24239</xdr:rowOff>
    </xdr:from>
    <xdr:to>
      <xdr:col>20</xdr:col>
      <xdr:colOff>38100</xdr:colOff>
      <xdr:row>97</xdr:row>
      <xdr:rowOff>125839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116966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7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17512</xdr:rowOff>
    </xdr:from>
    <xdr:to>
      <xdr:col>15</xdr:col>
      <xdr:colOff>101600</xdr:colOff>
      <xdr:row>97</xdr:row>
      <xdr:rowOff>119112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110239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100166</xdr:rowOff>
    </xdr:from>
    <xdr:to>
      <xdr:col>10</xdr:col>
      <xdr:colOff>165100</xdr:colOff>
      <xdr:row>98</xdr:row>
      <xdr:rowOff>30316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21443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110291</xdr:rowOff>
    </xdr:from>
    <xdr:to>
      <xdr:col>6</xdr:col>
      <xdr:colOff>38100</xdr:colOff>
      <xdr:row>99</xdr:row>
      <xdr:rowOff>40441</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31568</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58420</xdr:rowOff>
    </xdr:from>
    <xdr:to>
      <xdr:col>55</xdr:col>
      <xdr:colOff>0</xdr:colOff>
      <xdr:row>36</xdr:row>
      <xdr:rowOff>128270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23062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xdr:rowOff>
    </xdr:from>
    <xdr:to>
      <xdr:col>50</xdr:col>
      <xdr:colOff>114300</xdr:colOff>
      <xdr:row>36</xdr:row>
      <xdr:rowOff>58420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1836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170180</xdr:rowOff>
    </xdr:from>
    <xdr:to>
      <xdr:col>45</xdr:col>
      <xdr:colOff>177800</xdr:colOff>
      <xdr:row>36</xdr:row>
      <xdr:rowOff>11430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1709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170180</xdr:rowOff>
    </xdr:from>
    <xdr:to>
      <xdr:col>41</xdr:col>
      <xdr:colOff>50800</xdr:colOff>
      <xdr:row>35</xdr:row>
      <xdr:rowOff>170180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17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77470</xdr:rowOff>
    </xdr:from>
    <xdr:to>
      <xdr:col>55</xdr:col>
      <xdr:colOff>50800</xdr:colOff>
      <xdr:row>37</xdr:row>
      <xdr:rowOff>7620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55897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7620</xdr:rowOff>
    </xdr:from>
    <xdr:to>
      <xdr:col>50</xdr:col>
      <xdr:colOff>165100</xdr:colOff>
      <xdr:row>36</xdr:row>
      <xdr:rowOff>109220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100347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27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132080</xdr:rowOff>
    </xdr:from>
    <xdr:to>
      <xdr:col>46</xdr:col>
      <xdr:colOff>38100</xdr:colOff>
      <xdr:row>36</xdr:row>
      <xdr:rowOff>62230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53357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2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119380</xdr:rowOff>
    </xdr:from>
    <xdr:to>
      <xdr:col>41</xdr:col>
      <xdr:colOff>101600</xdr:colOff>
      <xdr:row>36</xdr:row>
      <xdr:rowOff>49530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40657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119380</xdr:rowOff>
    </xdr:from>
    <xdr:to>
      <xdr:col>36</xdr:col>
      <xdr:colOff>165100</xdr:colOff>
      <xdr:row>36</xdr:row>
      <xdr:rowOff>49530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40657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53518</xdr:rowOff>
    </xdr:from>
    <xdr:to>
      <xdr:col>55</xdr:col>
      <xdr:colOff>0</xdr:colOff>
      <xdr:row>57</xdr:row>
      <xdr:rowOff>79807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2616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78070</xdr:rowOff>
    </xdr:from>
    <xdr:to>
      <xdr:col>50</xdr:col>
      <xdr:colOff>114300</xdr:colOff>
      <xdr:row>57</xdr:row>
      <xdr:rowOff>79807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5072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78070</xdr:rowOff>
    </xdr:from>
    <xdr:to>
      <xdr:col>45</xdr:col>
      <xdr:colOff>177800</xdr:colOff>
      <xdr:row>57</xdr:row>
      <xdr:rowOff>111262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50720"/>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111262</xdr:rowOff>
    </xdr:from>
    <xdr:to>
      <xdr:col>41</xdr:col>
      <xdr:colOff>50800</xdr:colOff>
      <xdr:row>57</xdr:row>
      <xdr:rowOff>121046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8391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2718</xdr:rowOff>
    </xdr:from>
    <xdr:to>
      <xdr:col>55</xdr:col>
      <xdr:colOff>50800</xdr:colOff>
      <xdr:row>57</xdr:row>
      <xdr:rowOff>104318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25595</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29007</xdr:rowOff>
    </xdr:from>
    <xdr:to>
      <xdr:col>50</xdr:col>
      <xdr:colOff>165100</xdr:colOff>
      <xdr:row>57</xdr:row>
      <xdr:rowOff>130607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121734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8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27270</xdr:rowOff>
    </xdr:from>
    <xdr:to>
      <xdr:col>46</xdr:col>
      <xdr:colOff>38100</xdr:colOff>
      <xdr:row>57</xdr:row>
      <xdr:rowOff>128870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145397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5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60462</xdr:rowOff>
    </xdr:from>
    <xdr:to>
      <xdr:col>41</xdr:col>
      <xdr:colOff>101600</xdr:colOff>
      <xdr:row>57</xdr:row>
      <xdr:rowOff>162062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153189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70246</xdr:rowOff>
    </xdr:from>
    <xdr:to>
      <xdr:col>36</xdr:col>
      <xdr:colOff>165100</xdr:colOff>
      <xdr:row>58</xdr:row>
      <xdr:rowOff>396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162973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92288</xdr:rowOff>
    </xdr:from>
    <xdr:to>
      <xdr:col>55</xdr:col>
      <xdr:colOff>0</xdr:colOff>
      <xdr:row>74</xdr:row>
      <xdr:rowOff>102941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779588"/>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92288</xdr:rowOff>
    </xdr:from>
    <xdr:to>
      <xdr:col>50</xdr:col>
      <xdr:colOff>114300</xdr:colOff>
      <xdr:row>75</xdr:row>
      <xdr:rowOff>115971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779588"/>
          <a:ext cx="889000" cy="19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14701</xdr:rowOff>
    </xdr:from>
    <xdr:to>
      <xdr:col>45</xdr:col>
      <xdr:colOff>177800</xdr:colOff>
      <xdr:row>75</xdr:row>
      <xdr:rowOff>115971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530551"/>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14701</xdr:rowOff>
    </xdr:from>
    <xdr:to>
      <xdr:col>41</xdr:col>
      <xdr:colOff>50800</xdr:colOff>
      <xdr:row>77</xdr:row>
      <xdr:rowOff>35824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530551"/>
          <a:ext cx="889000" cy="70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52141</xdr:rowOff>
    </xdr:from>
    <xdr:to>
      <xdr:col>55</xdr:col>
      <xdr:colOff>50800</xdr:colOff>
      <xdr:row>74</xdr:row>
      <xdr:rowOff>153741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75018</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41488</xdr:rowOff>
    </xdr:from>
    <xdr:to>
      <xdr:col>50</xdr:col>
      <xdr:colOff>165100</xdr:colOff>
      <xdr:row>74</xdr:row>
      <xdr:rowOff>143088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159615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5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65171</xdr:rowOff>
    </xdr:from>
    <xdr:to>
      <xdr:col>46</xdr:col>
      <xdr:colOff>38100</xdr:colOff>
      <xdr:row>75</xdr:row>
      <xdr:rowOff>166771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6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135351</xdr:rowOff>
    </xdr:from>
    <xdr:to>
      <xdr:col>41</xdr:col>
      <xdr:colOff>101600</xdr:colOff>
      <xdr:row>73</xdr:row>
      <xdr:rowOff>65501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4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82028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2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156474</xdr:rowOff>
    </xdr:from>
    <xdr:to>
      <xdr:col>36</xdr:col>
      <xdr:colOff>165100</xdr:colOff>
      <xdr:row>77</xdr:row>
      <xdr:rowOff>86624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77751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27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120292</xdr:rowOff>
    </xdr:from>
    <xdr:to>
      <xdr:col>55</xdr:col>
      <xdr:colOff>0</xdr:colOff>
      <xdr:row>97</xdr:row>
      <xdr:rowOff>23343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79492"/>
          <a:ext cx="8382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169418</xdr:rowOff>
    </xdr:from>
    <xdr:to>
      <xdr:col>50</xdr:col>
      <xdr:colOff>114300</xdr:colOff>
      <xdr:row>97</xdr:row>
      <xdr:rowOff>23343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2861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169418</xdr:rowOff>
    </xdr:from>
    <xdr:to>
      <xdr:col>45</xdr:col>
      <xdr:colOff>177800</xdr:colOff>
      <xdr:row>97</xdr:row>
      <xdr:rowOff>62478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28618"/>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62478</xdr:rowOff>
    </xdr:from>
    <xdr:to>
      <xdr:col>41</xdr:col>
      <xdr:colOff>50800</xdr:colOff>
      <xdr:row>97</xdr:row>
      <xdr:rowOff>64080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93128"/>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69492</xdr:rowOff>
    </xdr:from>
    <xdr:to>
      <xdr:col>55</xdr:col>
      <xdr:colOff>50800</xdr:colOff>
      <xdr:row>96</xdr:row>
      <xdr:rowOff>171092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47919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143993</xdr:rowOff>
    </xdr:from>
    <xdr:to>
      <xdr:col>50</xdr:col>
      <xdr:colOff>165100</xdr:colOff>
      <xdr:row>97</xdr:row>
      <xdr:rowOff>74143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118618</xdr:rowOff>
    </xdr:from>
    <xdr:to>
      <xdr:col>46</xdr:col>
      <xdr:colOff>38100</xdr:colOff>
      <xdr:row>97</xdr:row>
      <xdr:rowOff>48768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39895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11678</xdr:rowOff>
    </xdr:from>
    <xdr:to>
      <xdr:col>41</xdr:col>
      <xdr:colOff>101600</xdr:colOff>
      <xdr:row>97</xdr:row>
      <xdr:rowOff>113278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104405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13280</xdr:rowOff>
    </xdr:from>
    <xdr:to>
      <xdr:col>36</xdr:col>
      <xdr:colOff>165100</xdr:colOff>
      <xdr:row>97</xdr:row>
      <xdr:rowOff>114880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106007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135677</xdr:rowOff>
    </xdr:from>
    <xdr:to>
      <xdr:col>85</xdr:col>
      <xdr:colOff>127000</xdr:colOff>
      <xdr:row>35</xdr:row>
      <xdr:rowOff>54112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64977"/>
          <a:ext cx="8382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135677</xdr:rowOff>
    </xdr:from>
    <xdr:to>
      <xdr:col>81</xdr:col>
      <xdr:colOff>50800</xdr:colOff>
      <xdr:row>34</xdr:row>
      <xdr:rowOff>163566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6497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163566</xdr:rowOff>
    </xdr:from>
    <xdr:to>
      <xdr:col>76</xdr:col>
      <xdr:colOff>114300</xdr:colOff>
      <xdr:row>35</xdr:row>
      <xdr:rowOff>140249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92866"/>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97729</xdr:rowOff>
    </xdr:from>
    <xdr:to>
      <xdr:col>71</xdr:col>
      <xdr:colOff>177800</xdr:colOff>
      <xdr:row>35</xdr:row>
      <xdr:rowOff>140249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09847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3312</xdr:rowOff>
    </xdr:from>
    <xdr:to>
      <xdr:col>85</xdr:col>
      <xdr:colOff>177800</xdr:colOff>
      <xdr:row>35</xdr:row>
      <xdr:rowOff>104912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26189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84877</xdr:rowOff>
    </xdr:from>
    <xdr:to>
      <xdr:col>81</xdr:col>
      <xdr:colOff>101600</xdr:colOff>
      <xdr:row>35</xdr:row>
      <xdr:rowOff>15027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31554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112766</xdr:rowOff>
    </xdr:from>
    <xdr:to>
      <xdr:col>76</xdr:col>
      <xdr:colOff>165100</xdr:colOff>
      <xdr:row>35</xdr:row>
      <xdr:rowOff>42916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59443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89449</xdr:rowOff>
    </xdr:from>
    <xdr:to>
      <xdr:col>72</xdr:col>
      <xdr:colOff>38100</xdr:colOff>
      <xdr:row>36</xdr:row>
      <xdr:rowOff>19599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36126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46929</xdr:rowOff>
    </xdr:from>
    <xdr:to>
      <xdr:col>67</xdr:col>
      <xdr:colOff>101600</xdr:colOff>
      <xdr:row>35</xdr:row>
      <xdr:rowOff>148529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165056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110039</xdr:rowOff>
    </xdr:from>
    <xdr:to>
      <xdr:col>85</xdr:col>
      <xdr:colOff>127000</xdr:colOff>
      <xdr:row>53</xdr:row>
      <xdr:rowOff>163208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196889"/>
          <a:ext cx="838200" cy="5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110039</xdr:rowOff>
    </xdr:from>
    <xdr:to>
      <xdr:col>81</xdr:col>
      <xdr:colOff>50800</xdr:colOff>
      <xdr:row>55</xdr:row>
      <xdr:rowOff>60147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196889"/>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132099</xdr:rowOff>
    </xdr:from>
    <xdr:to>
      <xdr:col>76</xdr:col>
      <xdr:colOff>114300</xdr:colOff>
      <xdr:row>55</xdr:row>
      <xdr:rowOff>60147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218949"/>
          <a:ext cx="889000" cy="2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132099</xdr:rowOff>
    </xdr:from>
    <xdr:to>
      <xdr:col>71</xdr:col>
      <xdr:colOff>177800</xdr:colOff>
      <xdr:row>55</xdr:row>
      <xdr:rowOff>144520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18949"/>
          <a:ext cx="889000" cy="3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112408</xdr:rowOff>
    </xdr:from>
    <xdr:to>
      <xdr:col>85</xdr:col>
      <xdr:colOff>177800</xdr:colOff>
      <xdr:row>54</xdr:row>
      <xdr:rowOff>42558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135285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59239</xdr:rowOff>
    </xdr:from>
    <xdr:to>
      <xdr:col>81</xdr:col>
      <xdr:colOff>101600</xdr:colOff>
      <xdr:row>53</xdr:row>
      <xdr:rowOff>160839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5916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9347</xdr:rowOff>
    </xdr:from>
    <xdr:to>
      <xdr:col>76</xdr:col>
      <xdr:colOff>165100</xdr:colOff>
      <xdr:row>55</xdr:row>
      <xdr:rowOff>110947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127474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81299</xdr:rowOff>
    </xdr:from>
    <xdr:to>
      <xdr:col>72</xdr:col>
      <xdr:colOff>38100</xdr:colOff>
      <xdr:row>54</xdr:row>
      <xdr:rowOff>11449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27976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93720</xdr:rowOff>
    </xdr:from>
    <xdr:to>
      <xdr:col>67</xdr:col>
      <xdr:colOff>101600</xdr:colOff>
      <xdr:row>56</xdr:row>
      <xdr:rowOff>23870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40397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17627</xdr:rowOff>
    </xdr:from>
    <xdr:to>
      <xdr:col>85</xdr:col>
      <xdr:colOff>127000</xdr:colOff>
      <xdr:row>97</xdr:row>
      <xdr:rowOff>113640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48277"/>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5717</xdr:rowOff>
    </xdr:from>
    <xdr:to>
      <xdr:col>81</xdr:col>
      <xdr:colOff>50800</xdr:colOff>
      <xdr:row>97</xdr:row>
      <xdr:rowOff>17627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36367"/>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5717</xdr:rowOff>
    </xdr:from>
    <xdr:to>
      <xdr:col>76</xdr:col>
      <xdr:colOff>114300</xdr:colOff>
      <xdr:row>97</xdr:row>
      <xdr:rowOff>6037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3636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6037</xdr:rowOff>
    </xdr:from>
    <xdr:to>
      <xdr:col>71</xdr:col>
      <xdr:colOff>177800</xdr:colOff>
      <xdr:row>97</xdr:row>
      <xdr:rowOff>9375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3668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62840</xdr:rowOff>
    </xdr:from>
    <xdr:to>
      <xdr:col>85</xdr:col>
      <xdr:colOff>177800</xdr:colOff>
      <xdr:row>97</xdr:row>
      <xdr:rowOff>164440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41267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138277</xdr:rowOff>
    </xdr:from>
    <xdr:to>
      <xdr:col>81</xdr:col>
      <xdr:colOff>101600</xdr:colOff>
      <xdr:row>97</xdr:row>
      <xdr:rowOff>68427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84954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126367</xdr:rowOff>
    </xdr:from>
    <xdr:to>
      <xdr:col>76</xdr:col>
      <xdr:colOff>165100</xdr:colOff>
      <xdr:row>97</xdr:row>
      <xdr:rowOff>56517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73044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6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126687</xdr:rowOff>
    </xdr:from>
    <xdr:to>
      <xdr:col>72</xdr:col>
      <xdr:colOff>38100</xdr:colOff>
      <xdr:row>97</xdr:row>
      <xdr:rowOff>56837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73364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130025</xdr:rowOff>
    </xdr:from>
    <xdr:to>
      <xdr:col>67</xdr:col>
      <xdr:colOff>101600</xdr:colOff>
      <xdr:row>97</xdr:row>
      <xdr:rowOff>60175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76702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年度における目的別歳出の住民一人当たりのコストについて、ほとんどの項目において全国平均、県平均を下回っているが、消防費</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教育費は全国平均、</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県平均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ともに</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上回</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った。教育費は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位</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と高い水準となっている。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消防費は、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消防ポンプ自動車などの車両整備</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、西部消防署庁舎建設事業の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が上回り、県平均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を僅かに下回った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。また、教育費は、（仮称）市民体育館建設事業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の完了に伴う減額が大きかったため、住民一人当たりのコストは小さくなったものの、小学校</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屋内運動場空調設置事業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や給食室建設事業の増額もあり、全国平均、県平均ともに上回った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これは、本市が教育、主に子育て事業に力を入れていること</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を象徴するものである。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個別の項目として、民生費の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物価高騰対策及び低所得世帯への支援等の国の政策による給付事業の増によるもので、土木費の増については、市営住宅建設事業の増によるものある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。今後も社会情勢に応じた臨機応変な予算措置を実施しながら、健全な財政運営に努めたい。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繰越事業の増により基金への積立てを取崩しが上回り</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となり、ポイントとしては前年度から</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．３７ポイントの</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となった。今後も中長期的な見通しのもと、決算剰余金の積立及び最低限度の取り崩しに努めていく。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市税増等による歳入の増が歳出の増を上回ったため、０</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実質単年度収支は、財政調整基金の取り崩しが２１．９億円の増となったことにより、４</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ポイントの悪化となった。今後も事業の見直し等による歳出抑制を図り、健全な財政運営に努めていく。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一般会計の実質収支は、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令和元年より増加</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傾向となって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年度は、市税収入等の歳入の増により、歳出の増を上回ったことに伴い、実質収支が前年度より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億円の増となり、０．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ポイントの改善となった。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また、一般会計以外の特別会計については、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特に国民健康保険特別会計において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保険者数減少に伴う歳入の減少に加えて、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コロナ禍による受診控えが縮小した影響</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で歳出が増加したことにより０．７７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以上の要因により、令和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年度においては全体で前年度から０．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となり、黒字幅</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は縮小</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引き続き、実質収支が黒字となるよう財政の健全化に努めたい。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元利償還金は、主に一般事業債の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償還終了</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を受け、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実質公債費比率の分子は前年度より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平成２８年度から令和２年度まで年々減少していたが、令和３年度以降、一組の元利償還金負担金等の増により増加に転じている。さらに、今後は、現在進めている大型建設事業に係る起債の元利償還金の増や一組の元利償還金の増が見込まれるため、実質公債費を縮減するためにも、算入公債費に該当する交付税措置対象起債の積極的な活用を検討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満期一括償還地方債は発行翌年度から発行額の５％を減債基金に毎年積立し、５年後、基金取崩及び不足分を借換債で一括償還する。一括償還による取崩及び積立は令和３年度で終了した。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平成２８年度から令和元年度まで将来負担額は年々減少していたが、令和２年度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はごみ焼却施設建設事業に伴う起債残額の増により、組合等負担等見込額が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増額となったことを受け増加に転じた。その後は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、令和３年度から公営企業債繰入見込額が増加に転じている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ものの、地方債の現在高が順調に減少しており、将来負担額は減少傾向にある。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一方、充当可能財源等の充当可能基金である財政調整基金及び減債基金等で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ほか、臨時財政対策債及び合併特例債の減による基準財政需要額算入見込額の減少により、充当可能財源等は減少した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。これにより、分子全体で２</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となったことで、将来負担比率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今後、さらに複数の大型建設事業による起債発行額の増が見込まれるが、償還元金を超えない市債の発行を堅持し、充当可能基金残高の一定水準の確保を維持し、将来負担比率の抑制に努めたい。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財政調整基金は、市税収入の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、その他</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地方創成臨時交付金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や一般寄附金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などによる一般財源の減少などの増要因を扶助費の増や支援住宅建設事業の増などの減要因が上回り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減債基金は、令和４年度は平成２８年度積み立て分として１．５億円を取り崩し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年度に普通交付税追加措置により臨時財政対策債償還分として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１．６億円</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を積み立てたことにより取り崩しを上回</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り増額となった。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福祉振興基金の増額があった一方で、トシオシルバー就学援助基金や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スポーツ振興基金等の減により、１億円の減となった。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以上のことにより、基金全体としては３億円の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は中長期的には増加傾向にあり、その他特定目的基金は増減変動のある状況だが、基金全体のうち主となる財政調整基金について、今後も健全な財政運営により適正な残高の維持に努めていく。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・トシオシルバー就学援助基金：公立小中学生等養育世帯への就学援助事業の財源充当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・スポーツ振興基金：スポーツ振興に関する施策の推進、スポーツ施設の整備・維持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・福祉振興基金：福祉事業又は指定目的に伴う事業の実施</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・笹川清奨学金基金：給付型奨学金の実施</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・トシオシルバー就学援助基金、スポーツ振興基金、笹川清奨学金基金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、交通労災遺児基金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：事業充当による繰入金の増額。</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・福祉振興基金：寄附による積立金の増額。</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・トシオシルバー就学援助基金、スポーツ振興基金については、事業の進捗に伴い事業に充当。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・宝泉南部土地区画整理事業基金については、事業の進捗に伴い事業に充当。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・笹川清奨学金基金については、該当生徒への奨学金支給事業に充当。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・コロナ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禍からの改善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を要因とした市税収入の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国補正予算の普通交付税再算定による追加措置、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物価高騰対応重点支援地方創生臨時交付金、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一般寄附金等による一般財源の減少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などの、増要因はあったものの、扶助費の増や市営住宅建設事業の増などにより基金残高は減少した。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本市の市税収入は特に法人市民税が中心であり、景気動向に大きく左右されて市税収入の減となることも想定されることから、今後は基金残高が減少していく可能性もある。適正な残高の維持（標準財政規模の１５％程度）を確保できるよう、健全な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令和２年度までは年々減少していたが、令和３年度には、国の補正予算の普通交付税追加措置による１１．４億円を積み立てて増加となった。令和４年度は平成２８年度の積み立て分の１．５億円を取り崩して減少し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令和５年度も、同様の取り崩しを行ったが、国の補正予算の普通交付税追加措置による１．６億円を積み立てた結果、増加した。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・平成２８年度に積み立てた２０億円分については、計画的な取り崩しにより令和６年度が最終年度になる見込みである。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・令和３年度に積み立てた普通交付税追加措置分１１．４億円については、令和６年度から令和２３年度まで計画的に取り崩し、臨時財政対策債の償還に充当する。</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・令和５年度に積み立てた普通交付税追加措置分１．６億円については、令和７年度及び令和８年度の２年で計画的に取り崩し、臨時財政対策債の償還に充当する。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97099123</v>
      </c>
      <c r="BO4" s="371"/>
      <c r="BP4" s="371"/>
      <c r="BQ4" s="371"/>
      <c r="BR4" s="371"/>
      <c r="BS4" s="371"/>
      <c r="BT4" s="371"/>
      <c r="BU4" s="372"/>
      <c r="BV4" s="370">
        <v>93218060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7.2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90787737</v>
      </c>
      <c r="BO5" s="408"/>
      <c r="BP5" s="408"/>
      <c r="BQ5" s="408"/>
      <c r="BR5" s="408"/>
      <c r="BS5" s="408"/>
      <c r="BT5" s="408"/>
      <c r="BU5" s="409"/>
      <c r="BV5" s="407">
        <v>88492103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91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6311386</v>
      </c>
      <c r="BO6" s="408"/>
      <c r="BP6" s="408"/>
      <c r="BQ6" s="408"/>
      <c r="BR6" s="408"/>
      <c r="BS6" s="408"/>
      <c r="BT6" s="408"/>
      <c r="BU6" s="409"/>
      <c r="BV6" s="407">
        <v>4725957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v>
      </c>
      <c r="CU6" s="445"/>
      <c r="CV6" s="445"/>
      <c r="CW6" s="445"/>
      <c r="CX6" s="445"/>
      <c r="CY6" s="445"/>
      <c r="CZ6" s="445"/>
      <c r="DA6" s="446"/>
      <c r="DB6" s="444">
        <v>93.6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2858988</v>
      </c>
      <c r="BO7" s="408"/>
      <c r="BP7" s="408"/>
      <c r="BQ7" s="408"/>
      <c r="BR7" s="408"/>
      <c r="BS7" s="408"/>
      <c r="BT7" s="408"/>
      <c r="BU7" s="409"/>
      <c r="BV7" s="407">
        <v>1435539</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47253964</v>
      </c>
      <c r="CU7" s="408"/>
      <c r="CV7" s="408"/>
      <c r="CW7" s="408"/>
      <c r="CX7" s="408"/>
      <c r="CY7" s="408"/>
      <c r="CZ7" s="408"/>
      <c r="DA7" s="409"/>
      <c r="DB7" s="407">
        <v>45777541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3452398</v>
      </c>
      <c r="BO8" s="408"/>
      <c r="BP8" s="408"/>
      <c r="BQ8" s="408"/>
      <c r="BR8" s="408"/>
      <c r="BS8" s="408"/>
      <c r="BT8" s="408"/>
      <c r="BU8" s="409"/>
      <c r="BV8" s="407">
        <v>3290418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0.95</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223014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161980</v>
      </c>
      <c r="BO9" s="408"/>
      <c r="BP9" s="408"/>
      <c r="BQ9" s="408"/>
      <c r="BR9" s="408"/>
      <c r="BS9" s="408"/>
      <c r="BT9" s="408"/>
      <c r="BU9" s="409"/>
      <c r="BV9" s="407">
        <v>340046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9.9</v>
      </c>
      <c r="CU9" s="405"/>
      <c r="CV9" s="405"/>
      <c r="CW9" s="405"/>
      <c r="CX9" s="405"/>
      <c r="CY9" s="405"/>
      <c r="CZ9" s="405"/>
      <c r="DA9" s="406"/>
      <c r="DB9" s="404">
        <v>12.1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219807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24877</v>
      </c>
      <c r="BO10" s="408"/>
      <c r="BP10" s="408"/>
      <c r="BQ10" s="408"/>
      <c r="BR10" s="408"/>
      <c r="BS10" s="408"/>
      <c r="BT10" s="408"/>
      <c r="BU10" s="409"/>
      <c r="BV10" s="407">
        <v>13200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222518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3343322</v>
      </c>
      <c r="BO12" s="408"/>
      <c r="BP12" s="408"/>
      <c r="BQ12" s="408"/>
      <c r="BR12" s="408"/>
      <c r="BS12" s="408"/>
      <c r="BT12" s="408"/>
      <c r="BU12" s="409"/>
      <c r="BV12" s="407">
        <v>1157565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208985</v>
      </c>
      <c r="S13" s="492"/>
      <c r="T13" s="492"/>
      <c r="U13" s="492"/>
      <c r="V13" s="493"/>
      <c r="W13" s="423" t="s">
        <v>131</v>
      </c>
      <c r="X13" s="424"/>
      <c r="Y13" s="424"/>
      <c r="Z13" s="424"/>
      <c r="AA13" s="424"/>
      <c r="AB13" s="414"/>
      <c r="AC13" s="458">
        <v>3340</v>
      </c>
      <c r="AD13" s="459"/>
      <c r="AE13" s="459"/>
      <c r="AF13" s="459"/>
      <c r="AG13" s="501"/>
      <c r="AH13" s="458">
        <v>3930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-3156465</v>
      </c>
      <c r="BO13" s="408"/>
      <c r="BP13" s="408"/>
      <c r="BQ13" s="408"/>
      <c r="BR13" s="408"/>
      <c r="BS13" s="408"/>
      <c r="BT13" s="408"/>
      <c r="BU13" s="409"/>
      <c r="BV13" s="407">
        <v>-804319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222403</v>
      </c>
      <c r="S14" s="492"/>
      <c r="T14" s="492"/>
      <c r="U14" s="492"/>
      <c r="V14" s="493"/>
      <c r="W14" s="397"/>
      <c r="X14" s="398"/>
      <c r="Y14" s="398"/>
      <c r="Z14" s="398"/>
      <c r="AA14" s="398"/>
      <c r="AB14" s="387"/>
      <c r="AC14" s="494">
        <v>3.2</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28.2</v>
      </c>
      <c r="CU14" s="506"/>
      <c r="CV14" s="506"/>
      <c r="CW14" s="506"/>
      <c r="CX14" s="506"/>
      <c r="CY14" s="506"/>
      <c r="CZ14" s="506"/>
      <c r="DA14" s="507"/>
      <c r="DB14" s="505">
        <v>24.3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210312</v>
      </c>
      <c r="S15" s="492"/>
      <c r="T15" s="492"/>
      <c r="U15" s="492"/>
      <c r="V15" s="493"/>
      <c r="W15" s="423" t="s">
        <v>137</v>
      </c>
      <c r="X15" s="424"/>
      <c r="Y15" s="424"/>
      <c r="Z15" s="424"/>
      <c r="AA15" s="424"/>
      <c r="AB15" s="414"/>
      <c r="AC15" s="458">
        <v>40364</v>
      </c>
      <c r="AD15" s="459"/>
      <c r="AE15" s="459"/>
      <c r="AF15" s="459"/>
      <c r="AG15" s="501"/>
      <c r="AH15" s="458">
        <v>40765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35068900</v>
      </c>
      <c r="BO15" s="371"/>
      <c r="BP15" s="371"/>
      <c r="BQ15" s="371"/>
      <c r="BR15" s="371"/>
      <c r="BS15" s="371"/>
      <c r="BT15" s="371"/>
      <c r="BU15" s="372"/>
      <c r="BV15" s="370">
        <v>33178519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39.1</v>
      </c>
      <c r="AD16" s="495"/>
      <c r="AE16" s="495"/>
      <c r="AF16" s="495"/>
      <c r="AG16" s="496"/>
      <c r="AH16" s="494">
        <v>40</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37163248</v>
      </c>
      <c r="BO16" s="408"/>
      <c r="BP16" s="408"/>
      <c r="BQ16" s="408"/>
      <c r="BR16" s="408"/>
      <c r="BS16" s="408"/>
      <c r="BT16" s="408"/>
      <c r="BU16" s="409"/>
      <c r="BV16" s="407">
        <v>35519227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59476</v>
      </c>
      <c r="AD17" s="459"/>
      <c r="AE17" s="459"/>
      <c r="AF17" s="459"/>
      <c r="AG17" s="501"/>
      <c r="AH17" s="458">
        <v>57225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44664154</v>
      </c>
      <c r="BO17" s="408"/>
      <c r="BP17" s="408"/>
      <c r="BQ17" s="408"/>
      <c r="BR17" s="408"/>
      <c r="BS17" s="408"/>
      <c r="BT17" s="408"/>
      <c r="BU17" s="409"/>
      <c r="BV17" s="407">
        <v>42192774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175.54</v>
      </c>
      <c r="M18" s="531"/>
      <c r="N18" s="531"/>
      <c r="O18" s="531"/>
      <c r="P18" s="531"/>
      <c r="Q18" s="531"/>
      <c r="R18" s="532"/>
      <c r="S18" s="532"/>
      <c r="T18" s="532"/>
      <c r="U18" s="532"/>
      <c r="V18" s="533"/>
      <c r="W18" s="425"/>
      <c r="X18" s="426"/>
      <c r="Y18" s="426"/>
      <c r="Z18" s="426"/>
      <c r="AA18" s="426"/>
      <c r="AB18" s="417"/>
      <c r="AC18" s="534">
        <v>57.6</v>
      </c>
      <c r="AD18" s="535"/>
      <c r="AE18" s="535"/>
      <c r="AF18" s="535"/>
      <c r="AG18" s="536"/>
      <c r="AH18" s="534">
        <v>56.1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46384749</v>
      </c>
      <c r="BO18" s="408"/>
      <c r="BP18" s="408"/>
      <c r="BQ18" s="408"/>
      <c r="BR18" s="408"/>
      <c r="BS18" s="408"/>
      <c r="BT18" s="408"/>
      <c r="BU18" s="409"/>
      <c r="BV18" s="407">
        <v>44886452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1270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62699233</v>
      </c>
      <c r="BO19" s="408"/>
      <c r="BP19" s="408"/>
      <c r="BQ19" s="408"/>
      <c r="BR19" s="408"/>
      <c r="BS19" s="408"/>
      <c r="BT19" s="408"/>
      <c r="BU19" s="409"/>
      <c r="BV19" s="407">
        <v>58535292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92531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54102105</v>
      </c>
      <c r="BO22" s="371"/>
      <c r="BP22" s="371"/>
      <c r="BQ22" s="371"/>
      <c r="BR22" s="371"/>
      <c r="BS22" s="371"/>
      <c r="BT22" s="371"/>
      <c r="BU22" s="372"/>
      <c r="BV22" s="370">
        <v>56359528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27830315</v>
      </c>
      <c r="BO23" s="408"/>
      <c r="BP23" s="408"/>
      <c r="BQ23" s="408"/>
      <c r="BR23" s="408"/>
      <c r="BS23" s="408"/>
      <c r="BT23" s="408"/>
      <c r="BU23" s="409"/>
      <c r="BV23" s="407">
        <v>30031570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10100</v>
      </c>
      <c r="R24" s="459"/>
      <c r="S24" s="459"/>
      <c r="T24" s="459"/>
      <c r="U24" s="459"/>
      <c r="V24" s="501"/>
      <c r="W24" s="553"/>
      <c r="X24" s="554"/>
      <c r="Y24" s="555"/>
      <c r="Z24" s="457" t="s">
        <v>162</v>
      </c>
      <c r="AA24" s="437"/>
      <c r="AB24" s="437"/>
      <c r="AC24" s="437"/>
      <c r="AD24" s="437"/>
      <c r="AE24" s="437"/>
      <c r="AF24" s="437"/>
      <c r="AG24" s="438"/>
      <c r="AH24" s="458">
        <v>1295</v>
      </c>
      <c r="AI24" s="459"/>
      <c r="AJ24" s="459"/>
      <c r="AK24" s="459"/>
      <c r="AL24" s="501"/>
      <c r="AM24" s="458">
        <v>4254075</v>
      </c>
      <c r="AN24" s="459"/>
      <c r="AO24" s="459"/>
      <c r="AP24" s="459"/>
      <c r="AQ24" s="459"/>
      <c r="AR24" s="501"/>
      <c r="AS24" s="458">
        <v>3285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32206515</v>
      </c>
      <c r="BO24" s="408"/>
      <c r="BP24" s="408"/>
      <c r="BQ24" s="408"/>
      <c r="BR24" s="408"/>
      <c r="BS24" s="408"/>
      <c r="BT24" s="408"/>
      <c r="BU24" s="409"/>
      <c r="BV24" s="407">
        <v>32808381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8550</v>
      </c>
      <c r="R25" s="459"/>
      <c r="S25" s="459"/>
      <c r="T25" s="459"/>
      <c r="U25" s="459"/>
      <c r="V25" s="501"/>
      <c r="W25" s="553"/>
      <c r="X25" s="554"/>
      <c r="Y25" s="555"/>
      <c r="Z25" s="457" t="s">
        <v>165</v>
      </c>
      <c r="AA25" s="437"/>
      <c r="AB25" s="437"/>
      <c r="AC25" s="437"/>
      <c r="AD25" s="437"/>
      <c r="AE25" s="437"/>
      <c r="AF25" s="437"/>
      <c r="AG25" s="438"/>
      <c r="AH25" s="458">
        <v>340</v>
      </c>
      <c r="AI25" s="459"/>
      <c r="AJ25" s="459"/>
      <c r="AK25" s="459"/>
      <c r="AL25" s="501"/>
      <c r="AM25" s="458">
        <v>1129480</v>
      </c>
      <c r="AN25" s="459"/>
      <c r="AO25" s="459"/>
      <c r="AP25" s="459"/>
      <c r="AQ25" s="459"/>
      <c r="AR25" s="501"/>
      <c r="AS25" s="458">
        <v>3322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5095617</v>
      </c>
      <c r="BO25" s="371"/>
      <c r="BP25" s="371"/>
      <c r="BQ25" s="371"/>
      <c r="BR25" s="371"/>
      <c r="BS25" s="371"/>
      <c r="BT25" s="371"/>
      <c r="BU25" s="372"/>
      <c r="BV25" s="370">
        <v>6652788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7350</v>
      </c>
      <c r="R26" s="459"/>
      <c r="S26" s="459"/>
      <c r="T26" s="459"/>
      <c r="U26" s="459"/>
      <c r="V26" s="501"/>
      <c r="W26" s="553"/>
      <c r="X26" s="554"/>
      <c r="Y26" s="555"/>
      <c r="Z26" s="457" t="s">
        <v>168</v>
      </c>
      <c r="AA26" s="559"/>
      <c r="AB26" s="559"/>
      <c r="AC26" s="559"/>
      <c r="AD26" s="559"/>
      <c r="AE26" s="559"/>
      <c r="AF26" s="559"/>
      <c r="AG26" s="560"/>
      <c r="AH26" s="458">
        <v>16</v>
      </c>
      <c r="AI26" s="459"/>
      <c r="AJ26" s="459"/>
      <c r="AK26" s="459"/>
      <c r="AL26" s="501"/>
      <c r="AM26" s="458">
        <v>59136</v>
      </c>
      <c r="AN26" s="459"/>
      <c r="AO26" s="459"/>
      <c r="AP26" s="459"/>
      <c r="AQ26" s="459"/>
      <c r="AR26" s="501"/>
      <c r="AS26" s="458">
        <v>3696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5600</v>
      </c>
      <c r="R27" s="459"/>
      <c r="S27" s="459"/>
      <c r="T27" s="459"/>
      <c r="U27" s="459"/>
      <c r="V27" s="501"/>
      <c r="W27" s="553"/>
      <c r="X27" s="554"/>
      <c r="Y27" s="555"/>
      <c r="Z27" s="457" t="s">
        <v>171</v>
      </c>
      <c r="AA27" s="437"/>
      <c r="AB27" s="437"/>
      <c r="AC27" s="437"/>
      <c r="AD27" s="437"/>
      <c r="AE27" s="437"/>
      <c r="AF27" s="437"/>
      <c r="AG27" s="438"/>
      <c r="AH27" s="458">
        <v>74</v>
      </c>
      <c r="AI27" s="459"/>
      <c r="AJ27" s="459"/>
      <c r="AK27" s="459"/>
      <c r="AL27" s="501"/>
      <c r="AM27" s="458">
        <v>279738</v>
      </c>
      <c r="AN27" s="459"/>
      <c r="AO27" s="459"/>
      <c r="AP27" s="459"/>
      <c r="AQ27" s="459"/>
      <c r="AR27" s="501"/>
      <c r="AS27" s="458">
        <v>3780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5150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13037134</v>
      </c>
      <c r="BO28" s="371"/>
      <c r="BP28" s="371"/>
      <c r="BQ28" s="371"/>
      <c r="BR28" s="371"/>
      <c r="BS28" s="371"/>
      <c r="BT28" s="371"/>
      <c r="BU28" s="372"/>
      <c r="BV28" s="370">
        <v>13255579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28</v>
      </c>
      <c r="M29" s="459"/>
      <c r="N29" s="459"/>
      <c r="O29" s="459"/>
      <c r="P29" s="501"/>
      <c r="Q29" s="458">
        <v>4850</v>
      </c>
      <c r="R29" s="459"/>
      <c r="S29" s="459"/>
      <c r="T29" s="459"/>
      <c r="U29" s="459"/>
      <c r="V29" s="501"/>
      <c r="W29" s="556"/>
      <c r="X29" s="557"/>
      <c r="Y29" s="558"/>
      <c r="Z29" s="457" t="s">
        <v>177</v>
      </c>
      <c r="AA29" s="437"/>
      <c r="AB29" s="437"/>
      <c r="AC29" s="437"/>
      <c r="AD29" s="437"/>
      <c r="AE29" s="437"/>
      <c r="AF29" s="437"/>
      <c r="AG29" s="438"/>
      <c r="AH29" s="458">
        <v>1369</v>
      </c>
      <c r="AI29" s="459"/>
      <c r="AJ29" s="459"/>
      <c r="AK29" s="459"/>
      <c r="AL29" s="501"/>
      <c r="AM29" s="458">
        <v>4533813</v>
      </c>
      <c r="AN29" s="459"/>
      <c r="AO29" s="459"/>
      <c r="AP29" s="459"/>
      <c r="AQ29" s="459"/>
      <c r="AR29" s="501"/>
      <c r="AS29" s="458">
        <v>3312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1541467</v>
      </c>
      <c r="BO29" s="408"/>
      <c r="BP29" s="408"/>
      <c r="BQ29" s="408"/>
      <c r="BR29" s="408"/>
      <c r="BS29" s="408"/>
      <c r="BT29" s="408"/>
      <c r="BU29" s="409"/>
      <c r="BV29" s="407">
        <v>1524007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534589</v>
      </c>
      <c r="BO30" s="527"/>
      <c r="BP30" s="527"/>
      <c r="BQ30" s="527"/>
      <c r="BR30" s="527"/>
      <c r="BS30" s="527"/>
      <c r="BT30" s="527"/>
      <c r="BU30" s="528"/>
      <c r="BV30" s="526">
        <v>629806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下水道事業等会計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太陽光発電事業特別会計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太田市外三町広域清掃組合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夢麦酒太田</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八王子山墓園特別会計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群馬県市町村総合事務組合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太田市健診センター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群馬県市町村会館管理組合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おおたコミュニティ放送</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太田市行政管理公社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おおた電力</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群馬東部水道企業団</v>
      </c>
      <c r="BZ39" s="598"/>
      <c r="CA39" s="598"/>
      <c r="CB39" s="598"/>
      <c r="CC39" s="598"/>
      <c r="CD39" s="598"/>
      <c r="CE39" s="598"/>
      <c r="CF39" s="598"/>
      <c r="CG39" s="598"/>
      <c r="CH39" s="598"/>
      <c r="CI39" s="598"/>
      <c r="CJ39" s="598"/>
      <c r="CK39" s="598"/>
      <c r="CL39" s="598"/>
      <c r="CM39" s="598"/>
      <c r="CN39" s="181"/>
      <c r="CO39" s="597">
        <f t="shared" si="3"/>
        <v>19</v>
      </c>
      <c r="CP39" s="597"/>
      <c r="CQ39" s="598" t="str">
        <f>IF('各会計、関係団体の財政状況及び健全化判断比率'!BS12="","",'各会計、関係団体の財政状況及び健全化判断比率'!BS12)</f>
        <v>太田市文化スポーツ振興財団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20</v>
      </c>
      <c r="CP40" s="597"/>
      <c r="CQ40" s="598" t="str">
        <f>IF('各会計、関係団体の財政状況及び健全化判断比率'!BS13="","",'各会計、関係団体の財政状況及び健全化判断比率'!BS13)</f>
        <v>地域産学官連携ものづくり研究機構</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21</v>
      </c>
      <c r="CP41" s="597"/>
      <c r="CQ41" s="598" t="str">
        <f>IF('各会計、関係団体の財政状況及び健全化判断比率'!BS14="","",'各会計、関係団体の財政状況及び健全化判断比率'!BS14)</f>
        <v>太田国際貨物ターミナル</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22</v>
      </c>
      <c r="CP42" s="597"/>
      <c r="CQ42" s="598" t="str">
        <f>IF('各会計、関係団体の財政状況及び健全化判断比率'!BS15="","",'各会計、関係団体の財政状況及び健全化判断比率'!BS15)</f>
        <v>太田市土地開発公社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2c2F6Ear8j2WC+oWd61mdPwWSC/wv/0VlRMHE4N7QHA5MHEmh4AflMgo0zezfOrnN8NoWeb6kE58QlUG/OynQw==" saltValue="Dbi3A7vMV/5haCcSK2aT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40705684</v>
      </c>
      <c r="S5" s="613"/>
      <c r="T5" s="613"/>
      <c r="U5" s="613"/>
      <c r="V5" s="613"/>
      <c r="W5" s="613"/>
      <c r="X5" s="613"/>
      <c r="Y5" s="614"/>
      <c r="Z5" s="615">
        <v>41.9</v>
      </c>
      <c r="AA5" s="615"/>
      <c r="AB5" s="615"/>
      <c r="AC5" s="615"/>
      <c r="AD5" s="616">
        <v>39103678</v>
      </c>
      <c r="AE5" s="616"/>
      <c r="AF5" s="616"/>
      <c r="AG5" s="616"/>
      <c r="AH5" s="616"/>
      <c r="AI5" s="616"/>
      <c r="AJ5" s="616"/>
      <c r="AK5" s="616"/>
      <c r="AL5" s="617">
        <v>78.400000000000006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39103052</v>
      </c>
      <c r="BH5" s="624"/>
      <c r="BI5" s="624"/>
      <c r="BJ5" s="624"/>
      <c r="BK5" s="624"/>
      <c r="BL5" s="624"/>
      <c r="BM5" s="624"/>
      <c r="BN5" s="625"/>
      <c r="BO5" s="626">
        <v>96.1</v>
      </c>
      <c r="BP5" s="626"/>
      <c r="BQ5" s="626"/>
      <c r="BR5" s="626"/>
      <c r="BS5" s="627">
        <v>1157713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791126</v>
      </c>
      <c r="S6" s="624"/>
      <c r="T6" s="624"/>
      <c r="U6" s="624"/>
      <c r="V6" s="624"/>
      <c r="W6" s="624"/>
      <c r="X6" s="624"/>
      <c r="Y6" s="625"/>
      <c r="Z6" s="626">
        <v>0.8</v>
      </c>
      <c r="AA6" s="626"/>
      <c r="AB6" s="626"/>
      <c r="AC6" s="626"/>
      <c r="AD6" s="627">
        <v>791126</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39103052</v>
      </c>
      <c r="BH6" s="624"/>
      <c r="BI6" s="624"/>
      <c r="BJ6" s="624"/>
      <c r="BK6" s="624"/>
      <c r="BL6" s="624"/>
      <c r="BM6" s="624"/>
      <c r="BN6" s="625"/>
      <c r="BO6" s="626">
        <v>96.1</v>
      </c>
      <c r="BP6" s="626"/>
      <c r="BQ6" s="626"/>
      <c r="BR6" s="626"/>
      <c r="BS6" s="627">
        <v>1157713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434518</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434518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10135</v>
      </c>
      <c r="S7" s="624"/>
      <c r="T7" s="624"/>
      <c r="U7" s="624"/>
      <c r="V7" s="624"/>
      <c r="W7" s="624"/>
      <c r="X7" s="624"/>
      <c r="Y7" s="625"/>
      <c r="Z7" s="626">
        <v>0</v>
      </c>
      <c r="AA7" s="626"/>
      <c r="AB7" s="626"/>
      <c r="AC7" s="626"/>
      <c r="AD7" s="627">
        <v>10135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17199602</v>
      </c>
      <c r="BH7" s="624"/>
      <c r="BI7" s="624"/>
      <c r="BJ7" s="624"/>
      <c r="BK7" s="624"/>
      <c r="BL7" s="624"/>
      <c r="BM7" s="624"/>
      <c r="BN7" s="625"/>
      <c r="BO7" s="626">
        <v>42.3</v>
      </c>
      <c r="BP7" s="626"/>
      <c r="BQ7" s="626"/>
      <c r="BR7" s="626"/>
      <c r="BS7" s="627">
        <v>1157713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8309973</v>
      </c>
      <c r="CS7" s="624"/>
      <c r="CT7" s="624"/>
      <c r="CU7" s="624"/>
      <c r="CV7" s="624"/>
      <c r="CW7" s="624"/>
      <c r="CX7" s="624"/>
      <c r="CY7" s="625"/>
      <c r="CZ7" s="626">
        <v>9.1999999999999993</v>
      </c>
      <c r="DA7" s="626"/>
      <c r="DB7" s="626"/>
      <c r="DC7" s="626"/>
      <c r="DD7" s="632">
        <v>1127961</v>
      </c>
      <c r="DE7" s="624"/>
      <c r="DF7" s="624"/>
      <c r="DG7" s="624"/>
      <c r="DH7" s="624"/>
      <c r="DI7" s="624"/>
      <c r="DJ7" s="624"/>
      <c r="DK7" s="624"/>
      <c r="DL7" s="624"/>
      <c r="DM7" s="624"/>
      <c r="DN7" s="624"/>
      <c r="DO7" s="624"/>
      <c r="DP7" s="625"/>
      <c r="DQ7" s="632">
        <v>6801888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189209</v>
      </c>
      <c r="S8" s="624"/>
      <c r="T8" s="624"/>
      <c r="U8" s="624"/>
      <c r="V8" s="624"/>
      <c r="W8" s="624"/>
      <c r="X8" s="624"/>
      <c r="Y8" s="625"/>
      <c r="Z8" s="626">
        <v>0.2</v>
      </c>
      <c r="AA8" s="626"/>
      <c r="AB8" s="626"/>
      <c r="AC8" s="626"/>
      <c r="AD8" s="627">
        <v>189209</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412683</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37142792</v>
      </c>
      <c r="CS8" s="624"/>
      <c r="CT8" s="624"/>
      <c r="CU8" s="624"/>
      <c r="CV8" s="624"/>
      <c r="CW8" s="624"/>
      <c r="CX8" s="624"/>
      <c r="CY8" s="625"/>
      <c r="CZ8" s="626">
        <v>40.9</v>
      </c>
      <c r="DA8" s="626"/>
      <c r="DB8" s="626"/>
      <c r="DC8" s="626"/>
      <c r="DD8" s="632">
        <v>164573</v>
      </c>
      <c r="DE8" s="624"/>
      <c r="DF8" s="624"/>
      <c r="DG8" s="624"/>
      <c r="DH8" s="624"/>
      <c r="DI8" s="624"/>
      <c r="DJ8" s="624"/>
      <c r="DK8" s="624"/>
      <c r="DL8" s="624"/>
      <c r="DM8" s="624"/>
      <c r="DN8" s="624"/>
      <c r="DO8" s="624"/>
      <c r="DP8" s="625"/>
      <c r="DQ8" s="632">
        <v>17700061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238970</v>
      </c>
      <c r="S9" s="624"/>
      <c r="T9" s="624"/>
      <c r="U9" s="624"/>
      <c r="V9" s="624"/>
      <c r="W9" s="624"/>
      <c r="X9" s="624"/>
      <c r="Y9" s="625"/>
      <c r="Z9" s="626">
        <v>0.2</v>
      </c>
      <c r="AA9" s="626"/>
      <c r="AB9" s="626"/>
      <c r="AC9" s="626"/>
      <c r="AD9" s="627">
        <v>238970</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12359148</v>
      </c>
      <c r="BH9" s="624"/>
      <c r="BI9" s="624"/>
      <c r="BJ9" s="624"/>
      <c r="BK9" s="624"/>
      <c r="BL9" s="624"/>
      <c r="BM9" s="624"/>
      <c r="BN9" s="625"/>
      <c r="BO9" s="626">
        <v>30.4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6940338</v>
      </c>
      <c r="CS9" s="624"/>
      <c r="CT9" s="624"/>
      <c r="CU9" s="624"/>
      <c r="CV9" s="624"/>
      <c r="CW9" s="624"/>
      <c r="CX9" s="624"/>
      <c r="CY9" s="625"/>
      <c r="CZ9" s="626">
        <v>7.6</v>
      </c>
      <c r="DA9" s="626"/>
      <c r="DB9" s="626"/>
      <c r="DC9" s="626"/>
      <c r="DD9" s="632">
        <v>942081</v>
      </c>
      <c r="DE9" s="624"/>
      <c r="DF9" s="624"/>
      <c r="DG9" s="624"/>
      <c r="DH9" s="624"/>
      <c r="DI9" s="624"/>
      <c r="DJ9" s="624"/>
      <c r="DK9" s="624"/>
      <c r="DL9" s="624"/>
      <c r="DM9" s="624"/>
      <c r="DN9" s="624"/>
      <c r="DO9" s="624"/>
      <c r="DP9" s="625"/>
      <c r="DQ9" s="632">
        <v>5178924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934939</v>
      </c>
      <c r="BH10" s="624"/>
      <c r="BI10" s="624"/>
      <c r="BJ10" s="624"/>
      <c r="BK10" s="624"/>
      <c r="BL10" s="624"/>
      <c r="BM10" s="624"/>
      <c r="BN10" s="625"/>
      <c r="BO10" s="626">
        <v>2.2999999999999998</v>
      </c>
      <c r="BP10" s="626"/>
      <c r="BQ10" s="626"/>
      <c r="BR10" s="626"/>
      <c r="BS10" s="627">
        <v>155983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75342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63691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5961194</v>
      </c>
      <c r="S11" s="624"/>
      <c r="T11" s="624"/>
      <c r="U11" s="624"/>
      <c r="V11" s="624"/>
      <c r="W11" s="624"/>
      <c r="X11" s="624"/>
      <c r="Y11" s="625"/>
      <c r="Z11" s="628">
        <v>6.1</v>
      </c>
      <c r="AA11" s="629"/>
      <c r="AB11" s="629"/>
      <c r="AC11" s="635"/>
      <c r="AD11" s="632">
        <v>5961194</v>
      </c>
      <c r="AE11" s="624"/>
      <c r="AF11" s="624"/>
      <c r="AG11" s="624"/>
      <c r="AH11" s="624"/>
      <c r="AI11" s="624"/>
      <c r="AJ11" s="624"/>
      <c r="AK11" s="625"/>
      <c r="AL11" s="628">
        <v>12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3492832</v>
      </c>
      <c r="BH11" s="624"/>
      <c r="BI11" s="624"/>
      <c r="BJ11" s="624"/>
      <c r="BK11" s="624"/>
      <c r="BL11" s="624"/>
      <c r="BM11" s="624"/>
      <c r="BN11" s="625"/>
      <c r="BO11" s="626">
        <v>8.6</v>
      </c>
      <c r="BP11" s="626"/>
      <c r="BQ11" s="626"/>
      <c r="BR11" s="626"/>
      <c r="BS11" s="627">
        <v>1001730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1253810</v>
      </c>
      <c r="CS11" s="624"/>
      <c r="CT11" s="624"/>
      <c r="CU11" s="624"/>
      <c r="CV11" s="624"/>
      <c r="CW11" s="624"/>
      <c r="CX11" s="624"/>
      <c r="CY11" s="625"/>
      <c r="CZ11" s="626">
        <v>1.4</v>
      </c>
      <c r="DA11" s="626"/>
      <c r="DB11" s="626"/>
      <c r="DC11" s="626"/>
      <c r="DD11" s="632">
        <v>370181</v>
      </c>
      <c r="DE11" s="624"/>
      <c r="DF11" s="624"/>
      <c r="DG11" s="624"/>
      <c r="DH11" s="624"/>
      <c r="DI11" s="624"/>
      <c r="DJ11" s="624"/>
      <c r="DK11" s="624"/>
      <c r="DL11" s="624"/>
      <c r="DM11" s="624"/>
      <c r="DN11" s="624"/>
      <c r="DO11" s="624"/>
      <c r="DP11" s="625"/>
      <c r="DQ11" s="632">
        <v>932039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32061</v>
      </c>
      <c r="S12" s="624"/>
      <c r="T12" s="624"/>
      <c r="U12" s="624"/>
      <c r="V12" s="624"/>
      <c r="W12" s="624"/>
      <c r="X12" s="624"/>
      <c r="Y12" s="625"/>
      <c r="Z12" s="626">
        <v>0</v>
      </c>
      <c r="AA12" s="626"/>
      <c r="AB12" s="626"/>
      <c r="AC12" s="626"/>
      <c r="AD12" s="627">
        <v>32061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19213745</v>
      </c>
      <c r="BH12" s="624"/>
      <c r="BI12" s="624"/>
      <c r="BJ12" s="624"/>
      <c r="BK12" s="624"/>
      <c r="BL12" s="624"/>
      <c r="BM12" s="624"/>
      <c r="BN12" s="625"/>
      <c r="BO12" s="626">
        <v>47.2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3516747</v>
      </c>
      <c r="CS12" s="624"/>
      <c r="CT12" s="624"/>
      <c r="CU12" s="624"/>
      <c r="CV12" s="624"/>
      <c r="CW12" s="624"/>
      <c r="CX12" s="624"/>
      <c r="CY12" s="625"/>
      <c r="CZ12" s="626">
        <v>3.9</v>
      </c>
      <c r="DA12" s="626"/>
      <c r="DB12" s="626"/>
      <c r="DC12" s="626"/>
      <c r="DD12" s="632">
        <v>47669</v>
      </c>
      <c r="DE12" s="624"/>
      <c r="DF12" s="624"/>
      <c r="DG12" s="624"/>
      <c r="DH12" s="624"/>
      <c r="DI12" s="624"/>
      <c r="DJ12" s="624"/>
      <c r="DK12" s="624"/>
      <c r="DL12" s="624"/>
      <c r="DM12" s="624"/>
      <c r="DN12" s="624"/>
      <c r="DO12" s="624"/>
      <c r="DP12" s="625"/>
      <c r="DQ12" s="632">
        <v>768636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19184456</v>
      </c>
      <c r="BH13" s="624"/>
      <c r="BI13" s="624"/>
      <c r="BJ13" s="624"/>
      <c r="BK13" s="624"/>
      <c r="BL13" s="624"/>
      <c r="BM13" s="624"/>
      <c r="BN13" s="625"/>
      <c r="BO13" s="626">
        <v>47.1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7977019</v>
      </c>
      <c r="CS13" s="624"/>
      <c r="CT13" s="624"/>
      <c r="CU13" s="624"/>
      <c r="CV13" s="624"/>
      <c r="CW13" s="624"/>
      <c r="CX13" s="624"/>
      <c r="CY13" s="625"/>
      <c r="CZ13" s="626">
        <v>8.8000000000000007</v>
      </c>
      <c r="DA13" s="626"/>
      <c r="DB13" s="626"/>
      <c r="DC13" s="626"/>
      <c r="DD13" s="632">
        <v>3547994</v>
      </c>
      <c r="DE13" s="624"/>
      <c r="DF13" s="624"/>
      <c r="DG13" s="624"/>
      <c r="DH13" s="624"/>
      <c r="DI13" s="624"/>
      <c r="DJ13" s="624"/>
      <c r="DK13" s="624"/>
      <c r="DL13" s="624"/>
      <c r="DM13" s="624"/>
      <c r="DN13" s="624"/>
      <c r="DO13" s="624"/>
      <c r="DP13" s="625"/>
      <c r="DQ13" s="632">
        <v>5536076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6113</v>
      </c>
      <c r="S14" s="624"/>
      <c r="T14" s="624"/>
      <c r="U14" s="624"/>
      <c r="V14" s="624"/>
      <c r="W14" s="624"/>
      <c r="X14" s="624"/>
      <c r="Y14" s="625"/>
      <c r="Z14" s="626">
        <v>0</v>
      </c>
      <c r="AA14" s="626"/>
      <c r="AB14" s="626"/>
      <c r="AC14" s="626"/>
      <c r="AD14" s="627">
        <v>6113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789644</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3685052</v>
      </c>
      <c r="CS14" s="624"/>
      <c r="CT14" s="624"/>
      <c r="CU14" s="624"/>
      <c r="CV14" s="624"/>
      <c r="CW14" s="624"/>
      <c r="CX14" s="624"/>
      <c r="CY14" s="625"/>
      <c r="CZ14" s="626">
        <v>4.0999999999999996</v>
      </c>
      <c r="DA14" s="626"/>
      <c r="DB14" s="626"/>
      <c r="DC14" s="626"/>
      <c r="DD14" s="632">
        <v>280848</v>
      </c>
      <c r="DE14" s="624"/>
      <c r="DF14" s="624"/>
      <c r="DG14" s="624"/>
      <c r="DH14" s="624"/>
      <c r="DI14" s="624"/>
      <c r="DJ14" s="624"/>
      <c r="DK14" s="624"/>
      <c r="DL14" s="624"/>
      <c r="DM14" s="624"/>
      <c r="DN14" s="624"/>
      <c r="DO14" s="624"/>
      <c r="DP14" s="625"/>
      <c r="DQ14" s="632">
        <v>2827431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1900061</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15079188</v>
      </c>
      <c r="CS15" s="624"/>
      <c r="CT15" s="624"/>
      <c r="CU15" s="624"/>
      <c r="CV15" s="624"/>
      <c r="CW15" s="624"/>
      <c r="CX15" s="624"/>
      <c r="CY15" s="625"/>
      <c r="CZ15" s="626">
        <v>16.600000000000001</v>
      </c>
      <c r="DA15" s="626"/>
      <c r="DB15" s="626"/>
      <c r="DC15" s="626"/>
      <c r="DD15" s="632">
        <v>5177089</v>
      </c>
      <c r="DE15" s="624"/>
      <c r="DF15" s="624"/>
      <c r="DG15" s="624"/>
      <c r="DH15" s="624"/>
      <c r="DI15" s="624"/>
      <c r="DJ15" s="624"/>
      <c r="DK15" s="624"/>
      <c r="DL15" s="624"/>
      <c r="DM15" s="624"/>
      <c r="DN15" s="624"/>
      <c r="DO15" s="624"/>
      <c r="DP15" s="625"/>
      <c r="DQ15" s="632">
        <v>9919973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114774</v>
      </c>
      <c r="S16" s="624"/>
      <c r="T16" s="624"/>
      <c r="U16" s="624"/>
      <c r="V16" s="624"/>
      <c r="W16" s="624"/>
      <c r="X16" s="624"/>
      <c r="Y16" s="625"/>
      <c r="Z16" s="626">
        <v>0.1</v>
      </c>
      <c r="AA16" s="626"/>
      <c r="AB16" s="626"/>
      <c r="AC16" s="626"/>
      <c r="AD16" s="627">
        <v>114774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725450</v>
      </c>
      <c r="S17" s="624"/>
      <c r="T17" s="624"/>
      <c r="U17" s="624"/>
      <c r="V17" s="624"/>
      <c r="W17" s="624"/>
      <c r="X17" s="624"/>
      <c r="Y17" s="625"/>
      <c r="Z17" s="626">
        <v>0.7</v>
      </c>
      <c r="AA17" s="626"/>
      <c r="AB17" s="626"/>
      <c r="AC17" s="626"/>
      <c r="AD17" s="627">
        <v>725450</v>
      </c>
      <c r="AE17" s="627"/>
      <c r="AF17" s="627"/>
      <c r="AG17" s="627"/>
      <c r="AH17" s="627"/>
      <c r="AI17" s="627"/>
      <c r="AJ17" s="627"/>
      <c r="AK17" s="627"/>
      <c r="AL17" s="628">
        <v>1.5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6372958</v>
      </c>
      <c r="CS17" s="624"/>
      <c r="CT17" s="624"/>
      <c r="CU17" s="624"/>
      <c r="CV17" s="624"/>
      <c r="CW17" s="624"/>
      <c r="CX17" s="624"/>
      <c r="CY17" s="625"/>
      <c r="CZ17" s="626">
        <v>7</v>
      </c>
      <c r="DA17" s="626"/>
      <c r="DB17" s="626"/>
      <c r="DC17" s="626"/>
      <c r="DD17" s="632" t="s">
        <v>122</v>
      </c>
      <c r="DE17" s="624"/>
      <c r="DF17" s="624"/>
      <c r="DG17" s="624"/>
      <c r="DH17" s="624"/>
      <c r="DI17" s="624"/>
      <c r="DJ17" s="624"/>
      <c r="DK17" s="624"/>
      <c r="DL17" s="624"/>
      <c r="DM17" s="624"/>
      <c r="DN17" s="624"/>
      <c r="DO17" s="624"/>
      <c r="DP17" s="625"/>
      <c r="DQ17" s="632">
        <v>6224610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402412</v>
      </c>
      <c r="S18" s="624"/>
      <c r="T18" s="624"/>
      <c r="U18" s="624"/>
      <c r="V18" s="624"/>
      <c r="W18" s="624"/>
      <c r="X18" s="624"/>
      <c r="Y18" s="625"/>
      <c r="Z18" s="626">
        <v>0.4</v>
      </c>
      <c r="AA18" s="626"/>
      <c r="AB18" s="626"/>
      <c r="AC18" s="626"/>
      <c r="AD18" s="627">
        <v>402412</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298134</v>
      </c>
      <c r="S19" s="624"/>
      <c r="T19" s="624"/>
      <c r="U19" s="624"/>
      <c r="V19" s="624"/>
      <c r="W19" s="624"/>
      <c r="X19" s="624"/>
      <c r="Y19" s="625"/>
      <c r="Z19" s="626">
        <v>0.3</v>
      </c>
      <c r="AA19" s="626"/>
      <c r="AB19" s="626"/>
      <c r="AC19" s="626"/>
      <c r="AD19" s="627">
        <v>298134</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1602632</v>
      </c>
      <c r="BH19" s="624"/>
      <c r="BI19" s="624"/>
      <c r="BJ19" s="624"/>
      <c r="BK19" s="624"/>
      <c r="BL19" s="624"/>
      <c r="BM19" s="624"/>
      <c r="BN19" s="625"/>
      <c r="BO19" s="626">
        <v>3.9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104278</v>
      </c>
      <c r="S20" s="624"/>
      <c r="T20" s="624"/>
      <c r="U20" s="624"/>
      <c r="V20" s="624"/>
      <c r="W20" s="624"/>
      <c r="X20" s="624"/>
      <c r="Y20" s="625"/>
      <c r="Z20" s="626">
        <v>0.1</v>
      </c>
      <c r="AA20" s="626"/>
      <c r="AB20" s="626"/>
      <c r="AC20" s="626"/>
      <c r="AD20" s="627">
        <v>104278</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1602632</v>
      </c>
      <c r="BH20" s="624"/>
      <c r="BI20" s="624"/>
      <c r="BJ20" s="624"/>
      <c r="BK20" s="624"/>
      <c r="BL20" s="624"/>
      <c r="BM20" s="624"/>
      <c r="BN20" s="625"/>
      <c r="BO20" s="626">
        <v>3.9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90787737</v>
      </c>
      <c r="CS20" s="624"/>
      <c r="CT20" s="624"/>
      <c r="CU20" s="624"/>
      <c r="CV20" s="624"/>
      <c r="CW20" s="624"/>
      <c r="CX20" s="624"/>
      <c r="CY20" s="625"/>
      <c r="CZ20" s="626">
        <v>100</v>
      </c>
      <c r="DA20" s="626"/>
      <c r="DB20" s="626"/>
      <c r="DC20" s="626"/>
      <c r="DD20" s="632">
        <v>11658396</v>
      </c>
      <c r="DE20" s="624"/>
      <c r="DF20" s="624"/>
      <c r="DG20" s="624"/>
      <c r="DH20" s="624"/>
      <c r="DI20" s="624"/>
      <c r="DJ20" s="624"/>
      <c r="DK20" s="624"/>
      <c r="DL20" s="624"/>
      <c r="DM20" s="624"/>
      <c r="DN20" s="624"/>
      <c r="DO20" s="624"/>
      <c r="DP20" s="625"/>
      <c r="DQ20" s="632">
        <v>56387847</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2689823</v>
      </c>
      <c r="S21" s="624"/>
      <c r="T21" s="624"/>
      <c r="U21" s="624"/>
      <c r="V21" s="624"/>
      <c r="W21" s="624"/>
      <c r="X21" s="624"/>
      <c r="Y21" s="625"/>
      <c r="Z21" s="626">
        <v>2.8</v>
      </c>
      <c r="AA21" s="626"/>
      <c r="AB21" s="626"/>
      <c r="AC21" s="626"/>
      <c r="AD21" s="627">
        <v>2094348</v>
      </c>
      <c r="AE21" s="627"/>
      <c r="AF21" s="627"/>
      <c r="AG21" s="627"/>
      <c r="AH21" s="627"/>
      <c r="AI21" s="627"/>
      <c r="AJ21" s="627"/>
      <c r="AK21" s="627"/>
      <c r="AL21" s="628">
        <v>4.2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626</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2094348</v>
      </c>
      <c r="S22" s="624"/>
      <c r="T22" s="624"/>
      <c r="U22" s="624"/>
      <c r="V22" s="624"/>
      <c r="W22" s="624"/>
      <c r="X22" s="624"/>
      <c r="Y22" s="625"/>
      <c r="Z22" s="626">
        <v>2.2000000000000002</v>
      </c>
      <c r="AA22" s="626"/>
      <c r="AB22" s="626"/>
      <c r="AC22" s="626"/>
      <c r="AD22" s="627">
        <v>2094348</v>
      </c>
      <c r="AE22" s="627"/>
      <c r="AF22" s="627"/>
      <c r="AG22" s="627"/>
      <c r="AH22" s="627"/>
      <c r="AI22" s="627"/>
      <c r="AJ22" s="627"/>
      <c r="AK22" s="627"/>
      <c r="AL22" s="628">
        <v>4.2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595475</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1602006</v>
      </c>
      <c r="BH23" s="624"/>
      <c r="BI23" s="624"/>
      <c r="BJ23" s="624"/>
      <c r="BK23" s="624"/>
      <c r="BL23" s="624"/>
      <c r="BM23" s="624"/>
      <c r="BN23" s="625"/>
      <c r="BO23" s="626">
        <v>3.9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45548368</v>
      </c>
      <c r="CS24" s="613"/>
      <c r="CT24" s="613"/>
      <c r="CU24" s="613"/>
      <c r="CV24" s="613"/>
      <c r="CW24" s="613"/>
      <c r="CX24" s="613"/>
      <c r="CY24" s="614"/>
      <c r="CZ24" s="617">
        <v>50.2</v>
      </c>
      <c r="DA24" s="618"/>
      <c r="DB24" s="618"/>
      <c r="DC24" s="634"/>
      <c r="DD24" s="658">
        <v>27070640</v>
      </c>
      <c r="DE24" s="613"/>
      <c r="DF24" s="613"/>
      <c r="DG24" s="613"/>
      <c r="DH24" s="613"/>
      <c r="DI24" s="613"/>
      <c r="DJ24" s="613"/>
      <c r="DK24" s="614"/>
      <c r="DL24" s="658">
        <v>24624535</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51866951</v>
      </c>
      <c r="S25" s="624"/>
      <c r="T25" s="624"/>
      <c r="U25" s="624"/>
      <c r="V25" s="624"/>
      <c r="W25" s="624"/>
      <c r="X25" s="624"/>
      <c r="Y25" s="625"/>
      <c r="Z25" s="626">
        <v>53.4</v>
      </c>
      <c r="AA25" s="626"/>
      <c r="AB25" s="626"/>
      <c r="AC25" s="626"/>
      <c r="AD25" s="627">
        <v>49669470</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13165630</v>
      </c>
      <c r="CS25" s="655"/>
      <c r="CT25" s="655"/>
      <c r="CU25" s="655"/>
      <c r="CV25" s="655"/>
      <c r="CW25" s="655"/>
      <c r="CX25" s="655"/>
      <c r="CY25" s="656"/>
      <c r="CZ25" s="628">
        <v>14.5</v>
      </c>
      <c r="DA25" s="653"/>
      <c r="DB25" s="653"/>
      <c r="DC25" s="657"/>
      <c r="DD25" s="632">
        <v>12307992</v>
      </c>
      <c r="DE25" s="655"/>
      <c r="DF25" s="655"/>
      <c r="DG25" s="655"/>
      <c r="DH25" s="655"/>
      <c r="DI25" s="655"/>
      <c r="DJ25" s="655"/>
      <c r="DK25" s="656"/>
      <c r="DL25" s="632">
        <v>12274218</v>
      </c>
      <c r="DM25" s="655"/>
      <c r="DN25" s="655"/>
      <c r="DO25" s="655"/>
      <c r="DP25" s="655"/>
      <c r="DQ25" s="655"/>
      <c r="DR25" s="655"/>
      <c r="DS25" s="655"/>
      <c r="DT25" s="655"/>
      <c r="DU25" s="655"/>
      <c r="DV25" s="656"/>
      <c r="DW25" s="628">
        <v>24.4</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40284</v>
      </c>
      <c r="S26" s="624"/>
      <c r="T26" s="624"/>
      <c r="U26" s="624"/>
      <c r="V26" s="624"/>
      <c r="W26" s="624"/>
      <c r="X26" s="624"/>
      <c r="Y26" s="625"/>
      <c r="Z26" s="626">
        <v>0</v>
      </c>
      <c r="AA26" s="626"/>
      <c r="AB26" s="626"/>
      <c r="AC26" s="626"/>
      <c r="AD26" s="627">
        <v>40284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8560519</v>
      </c>
      <c r="CS26" s="624"/>
      <c r="CT26" s="624"/>
      <c r="CU26" s="624"/>
      <c r="CV26" s="624"/>
      <c r="CW26" s="624"/>
      <c r="CX26" s="624"/>
      <c r="CY26" s="625"/>
      <c r="CZ26" s="628">
        <v>9.4</v>
      </c>
      <c r="DA26" s="653"/>
      <c r="DB26" s="653"/>
      <c r="DC26" s="657"/>
      <c r="DD26" s="632">
        <v>7893131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988413</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40705684</v>
      </c>
      <c r="BH27" s="624"/>
      <c r="BI27" s="624"/>
      <c r="BJ27" s="624"/>
      <c r="BK27" s="624"/>
      <c r="BL27" s="624"/>
      <c r="BM27" s="624"/>
      <c r="BN27" s="625"/>
      <c r="BO27" s="626">
        <v>100</v>
      </c>
      <c r="BP27" s="626"/>
      <c r="BQ27" s="626"/>
      <c r="BR27" s="626"/>
      <c r="BS27" s="627">
        <v>1157713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26009780</v>
      </c>
      <c r="CS27" s="655"/>
      <c r="CT27" s="655"/>
      <c r="CU27" s="655"/>
      <c r="CV27" s="655"/>
      <c r="CW27" s="655"/>
      <c r="CX27" s="655"/>
      <c r="CY27" s="656"/>
      <c r="CZ27" s="628">
        <v>28.6</v>
      </c>
      <c r="DA27" s="653"/>
      <c r="DB27" s="653"/>
      <c r="DC27" s="657"/>
      <c r="DD27" s="632">
        <v>8538038</v>
      </c>
      <c r="DE27" s="655"/>
      <c r="DF27" s="655"/>
      <c r="DG27" s="655"/>
      <c r="DH27" s="655"/>
      <c r="DI27" s="655"/>
      <c r="DJ27" s="655"/>
      <c r="DK27" s="656"/>
      <c r="DL27" s="632">
        <v>6125707</v>
      </c>
      <c r="DM27" s="655"/>
      <c r="DN27" s="655"/>
      <c r="DO27" s="655"/>
      <c r="DP27" s="655"/>
      <c r="DQ27" s="655"/>
      <c r="DR27" s="655"/>
      <c r="DS27" s="655"/>
      <c r="DT27" s="655"/>
      <c r="DU27" s="655"/>
      <c r="DV27" s="656"/>
      <c r="DW27" s="628">
        <v>12.2</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1098894</v>
      </c>
      <c r="S28" s="624"/>
      <c r="T28" s="624"/>
      <c r="U28" s="624"/>
      <c r="V28" s="624"/>
      <c r="W28" s="624"/>
      <c r="X28" s="624"/>
      <c r="Y28" s="625"/>
      <c r="Z28" s="626">
        <v>1.1000000000000001</v>
      </c>
      <c r="AA28" s="626"/>
      <c r="AB28" s="626"/>
      <c r="AC28" s="626"/>
      <c r="AD28" s="627">
        <v>110724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6372958</v>
      </c>
      <c r="CS28" s="624"/>
      <c r="CT28" s="624"/>
      <c r="CU28" s="624"/>
      <c r="CV28" s="624"/>
      <c r="CW28" s="624"/>
      <c r="CX28" s="624"/>
      <c r="CY28" s="625"/>
      <c r="CZ28" s="628">
        <v>7</v>
      </c>
      <c r="DA28" s="653"/>
      <c r="DB28" s="653"/>
      <c r="DC28" s="657"/>
      <c r="DD28" s="632">
        <v>6224610</v>
      </c>
      <c r="DE28" s="624"/>
      <c r="DF28" s="624"/>
      <c r="DG28" s="624"/>
      <c r="DH28" s="624"/>
      <c r="DI28" s="624"/>
      <c r="DJ28" s="624"/>
      <c r="DK28" s="625"/>
      <c r="DL28" s="632">
        <v>6224610</v>
      </c>
      <c r="DM28" s="624"/>
      <c r="DN28" s="624"/>
      <c r="DO28" s="624"/>
      <c r="DP28" s="624"/>
      <c r="DQ28" s="624"/>
      <c r="DR28" s="624"/>
      <c r="DS28" s="624"/>
      <c r="DT28" s="624"/>
      <c r="DU28" s="624"/>
      <c r="DV28" s="625"/>
      <c r="DW28" s="628">
        <v>12.4</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408671</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6372958</v>
      </c>
      <c r="CS29" s="655"/>
      <c r="CT29" s="655"/>
      <c r="CU29" s="655"/>
      <c r="CV29" s="655"/>
      <c r="CW29" s="655"/>
      <c r="CX29" s="655"/>
      <c r="CY29" s="656"/>
      <c r="CZ29" s="628">
        <v>7</v>
      </c>
      <c r="DA29" s="653"/>
      <c r="DB29" s="653"/>
      <c r="DC29" s="657"/>
      <c r="DD29" s="632">
        <v>6224610</v>
      </c>
      <c r="DE29" s="655"/>
      <c r="DF29" s="655"/>
      <c r="DG29" s="655"/>
      <c r="DH29" s="655"/>
      <c r="DI29" s="655"/>
      <c r="DJ29" s="655"/>
      <c r="DK29" s="656"/>
      <c r="DL29" s="632">
        <v>6224610</v>
      </c>
      <c r="DM29" s="655"/>
      <c r="DN29" s="655"/>
      <c r="DO29" s="655"/>
      <c r="DP29" s="655"/>
      <c r="DQ29" s="655"/>
      <c r="DR29" s="655"/>
      <c r="DS29" s="655"/>
      <c r="DT29" s="655"/>
      <c r="DU29" s="655"/>
      <c r="DV29" s="656"/>
      <c r="DW29" s="628">
        <v>12.4</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18164389</v>
      </c>
      <c r="S30" s="624"/>
      <c r="T30" s="624"/>
      <c r="U30" s="624"/>
      <c r="V30" s="624"/>
      <c r="W30" s="624"/>
      <c r="X30" s="624"/>
      <c r="Y30" s="625"/>
      <c r="Z30" s="626">
        <v>18.7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6134685</v>
      </c>
      <c r="CS30" s="624"/>
      <c r="CT30" s="624"/>
      <c r="CU30" s="624"/>
      <c r="CV30" s="624"/>
      <c r="CW30" s="624"/>
      <c r="CX30" s="624"/>
      <c r="CY30" s="625"/>
      <c r="CZ30" s="628">
        <v>6.8</v>
      </c>
      <c r="DA30" s="653"/>
      <c r="DB30" s="653"/>
      <c r="DC30" s="657"/>
      <c r="DD30" s="632">
        <v>5986337</v>
      </c>
      <c r="DE30" s="624"/>
      <c r="DF30" s="624"/>
      <c r="DG30" s="624"/>
      <c r="DH30" s="624"/>
      <c r="DI30" s="624"/>
      <c r="DJ30" s="624"/>
      <c r="DK30" s="625"/>
      <c r="DL30" s="632">
        <v>5986337</v>
      </c>
      <c r="DM30" s="624"/>
      <c r="DN30" s="624"/>
      <c r="DO30" s="624"/>
      <c r="DP30" s="624"/>
      <c r="DQ30" s="624"/>
      <c r="DR30" s="624"/>
      <c r="DS30" s="624"/>
      <c r="DT30" s="624"/>
      <c r="DU30" s="624"/>
      <c r="DV30" s="625"/>
      <c r="DW30" s="628">
        <v>11.9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98.9</v>
      </c>
      <c r="BH31" s="667"/>
      <c r="BI31" s="667"/>
      <c r="BJ31" s="667"/>
      <c r="BK31" s="667"/>
      <c r="BL31" s="667"/>
      <c r="BM31" s="618">
        <v>96.8</v>
      </c>
      <c r="BN31" s="667"/>
      <c r="BO31" s="667"/>
      <c r="BP31" s="667"/>
      <c r="BQ31" s="668"/>
      <c r="BR31" s="679">
        <v>98.9</v>
      </c>
      <c r="BS31" s="667"/>
      <c r="BT31" s="667"/>
      <c r="BU31" s="667"/>
      <c r="BV31" s="667"/>
      <c r="BW31" s="667"/>
      <c r="BX31" s="618">
        <v>96.2</v>
      </c>
      <c r="BY31" s="667"/>
      <c r="BZ31" s="667"/>
      <c r="CA31" s="667"/>
      <c r="CB31" s="668"/>
      <c r="CD31" s="661"/>
      <c r="CE31" s="662"/>
      <c r="CF31" s="620" t="s">
        <v>300</v>
      </c>
      <c r="CG31" s="621"/>
      <c r="CH31" s="621"/>
      <c r="CI31" s="621"/>
      <c r="CJ31" s="621"/>
      <c r="CK31" s="621"/>
      <c r="CL31" s="621"/>
      <c r="CM31" s="621"/>
      <c r="CN31" s="621"/>
      <c r="CO31" s="621"/>
      <c r="CP31" s="621"/>
      <c r="CQ31" s="622"/>
      <c r="CR31" s="623">
        <v>238273</v>
      </c>
      <c r="CS31" s="655"/>
      <c r="CT31" s="655"/>
      <c r="CU31" s="655"/>
      <c r="CV31" s="655"/>
      <c r="CW31" s="655"/>
      <c r="CX31" s="655"/>
      <c r="CY31" s="656"/>
      <c r="CZ31" s="628">
        <v>0.3</v>
      </c>
      <c r="DA31" s="653"/>
      <c r="DB31" s="653"/>
      <c r="DC31" s="657"/>
      <c r="DD31" s="632">
        <v>238273</v>
      </c>
      <c r="DE31" s="655"/>
      <c r="DF31" s="655"/>
      <c r="DG31" s="655"/>
      <c r="DH31" s="655"/>
      <c r="DI31" s="655"/>
      <c r="DJ31" s="655"/>
      <c r="DK31" s="656"/>
      <c r="DL31" s="632">
        <v>238273</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7805839</v>
      </c>
      <c r="S32" s="624"/>
      <c r="T32" s="624"/>
      <c r="U32" s="624"/>
      <c r="V32" s="624"/>
      <c r="W32" s="624"/>
      <c r="X32" s="624"/>
      <c r="Y32" s="625"/>
      <c r="Z32" s="626">
        <v>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98.6</v>
      </c>
      <c r="BH32" s="655"/>
      <c r="BI32" s="655"/>
      <c r="BJ32" s="655"/>
      <c r="BK32" s="655"/>
      <c r="BL32" s="655"/>
      <c r="BM32" s="629">
        <v>96.1</v>
      </c>
      <c r="BN32" s="655"/>
      <c r="BO32" s="655"/>
      <c r="BP32" s="655"/>
      <c r="BQ32" s="678"/>
      <c r="BR32" s="680">
        <v>98.6</v>
      </c>
      <c r="BS32" s="655"/>
      <c r="BT32" s="655"/>
      <c r="BU32" s="655"/>
      <c r="BV32" s="655"/>
      <c r="BW32" s="655"/>
      <c r="BX32" s="629">
        <v>95.4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111287</v>
      </c>
      <c r="S33" s="624"/>
      <c r="T33" s="624"/>
      <c r="U33" s="624"/>
      <c r="V33" s="624"/>
      <c r="W33" s="624"/>
      <c r="X33" s="624"/>
      <c r="Y33" s="625"/>
      <c r="Z33" s="626">
        <v>0.1</v>
      </c>
      <c r="AA33" s="626"/>
      <c r="AB33" s="626"/>
      <c r="AC33" s="626"/>
      <c r="AD33" s="627">
        <v>29931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97.2</v>
      </c>
      <c r="BN33" s="682"/>
      <c r="BO33" s="682"/>
      <c r="BP33" s="682"/>
      <c r="BQ33" s="684"/>
      <c r="BR33" s="681">
        <v>99.2</v>
      </c>
      <c r="BS33" s="682"/>
      <c r="BT33" s="682"/>
      <c r="BU33" s="682"/>
      <c r="BV33" s="682"/>
      <c r="BW33" s="682"/>
      <c r="BX33" s="683">
        <v>96.5</v>
      </c>
      <c r="BY33" s="682"/>
      <c r="BZ33" s="682"/>
      <c r="CA33" s="682"/>
      <c r="CB33" s="684"/>
      <c r="CD33" s="620" t="s">
        <v>307</v>
      </c>
      <c r="CE33" s="621"/>
      <c r="CF33" s="621"/>
      <c r="CG33" s="621"/>
      <c r="CH33" s="621"/>
      <c r="CI33" s="621"/>
      <c r="CJ33" s="621"/>
      <c r="CK33" s="621"/>
      <c r="CL33" s="621"/>
      <c r="CM33" s="621"/>
      <c r="CN33" s="621"/>
      <c r="CO33" s="621"/>
      <c r="CP33" s="621"/>
      <c r="CQ33" s="622"/>
      <c r="CR33" s="623">
        <v>33580973</v>
      </c>
      <c r="CS33" s="655"/>
      <c r="CT33" s="655"/>
      <c r="CU33" s="655"/>
      <c r="CV33" s="655"/>
      <c r="CW33" s="655"/>
      <c r="CX33" s="655"/>
      <c r="CY33" s="656"/>
      <c r="CZ33" s="628">
        <v>37</v>
      </c>
      <c r="DA33" s="653"/>
      <c r="DB33" s="653"/>
      <c r="DC33" s="657"/>
      <c r="DD33" s="632">
        <v>25190925</v>
      </c>
      <c r="DE33" s="655"/>
      <c r="DF33" s="655"/>
      <c r="DG33" s="655"/>
      <c r="DH33" s="655"/>
      <c r="DI33" s="655"/>
      <c r="DJ33" s="655"/>
      <c r="DK33" s="656"/>
      <c r="DL33" s="632">
        <v>21760214</v>
      </c>
      <c r="DM33" s="655"/>
      <c r="DN33" s="655"/>
      <c r="DO33" s="655"/>
      <c r="DP33" s="655"/>
      <c r="DQ33" s="655"/>
      <c r="DR33" s="655"/>
      <c r="DS33" s="655"/>
      <c r="DT33" s="655"/>
      <c r="DU33" s="655"/>
      <c r="DV33" s="656"/>
      <c r="DW33" s="628">
        <v>43.2</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2851028</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13998154</v>
      </c>
      <c r="CS34" s="624"/>
      <c r="CT34" s="624"/>
      <c r="CU34" s="624"/>
      <c r="CV34" s="624"/>
      <c r="CW34" s="624"/>
      <c r="CX34" s="624"/>
      <c r="CY34" s="625"/>
      <c r="CZ34" s="628">
        <v>15.4</v>
      </c>
      <c r="DA34" s="653"/>
      <c r="DB34" s="653"/>
      <c r="DC34" s="657"/>
      <c r="DD34" s="632">
        <v>11324278</v>
      </c>
      <c r="DE34" s="624"/>
      <c r="DF34" s="624"/>
      <c r="DG34" s="624"/>
      <c r="DH34" s="624"/>
      <c r="DI34" s="624"/>
      <c r="DJ34" s="624"/>
      <c r="DK34" s="625"/>
      <c r="DL34" s="632">
        <v>10992361</v>
      </c>
      <c r="DM34" s="624"/>
      <c r="DN34" s="624"/>
      <c r="DO34" s="624"/>
      <c r="DP34" s="624"/>
      <c r="DQ34" s="624"/>
      <c r="DR34" s="624"/>
      <c r="DS34" s="624"/>
      <c r="DT34" s="624"/>
      <c r="DU34" s="624"/>
      <c r="DV34" s="625"/>
      <c r="DW34" s="628">
        <v>21.8</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3718589</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911427</v>
      </c>
      <c r="CS35" s="655"/>
      <c r="CT35" s="655"/>
      <c r="CU35" s="655"/>
      <c r="CV35" s="655"/>
      <c r="CW35" s="655"/>
      <c r="CX35" s="655"/>
      <c r="CY35" s="656"/>
      <c r="CZ35" s="628">
        <v>1</v>
      </c>
      <c r="DA35" s="653"/>
      <c r="DB35" s="653"/>
      <c r="DC35" s="657"/>
      <c r="DD35" s="632">
        <v>811397</v>
      </c>
      <c r="DE35" s="655"/>
      <c r="DF35" s="655"/>
      <c r="DG35" s="655"/>
      <c r="DH35" s="655"/>
      <c r="DI35" s="655"/>
      <c r="DJ35" s="655"/>
      <c r="DK35" s="656"/>
      <c r="DL35" s="632">
        <v>781001</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1625957</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8873726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153772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10460970</v>
      </c>
      <c r="CS36" s="624"/>
      <c r="CT36" s="624"/>
      <c r="CU36" s="624"/>
      <c r="CV36" s="624"/>
      <c r="CW36" s="624"/>
      <c r="CX36" s="624"/>
      <c r="CY36" s="625"/>
      <c r="CZ36" s="628">
        <v>11.5</v>
      </c>
      <c r="DA36" s="653"/>
      <c r="DB36" s="653"/>
      <c r="DC36" s="657"/>
      <c r="DD36" s="632">
        <v>7403471</v>
      </c>
      <c r="DE36" s="624"/>
      <c r="DF36" s="624"/>
      <c r="DG36" s="624"/>
      <c r="DH36" s="624"/>
      <c r="DI36" s="624"/>
      <c r="DJ36" s="624"/>
      <c r="DK36" s="625"/>
      <c r="DL36" s="632">
        <v>4687715</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4541559</v>
      </c>
      <c r="S37" s="624"/>
      <c r="T37" s="624"/>
      <c r="U37" s="624"/>
      <c r="V37" s="624"/>
      <c r="W37" s="624"/>
      <c r="X37" s="624"/>
      <c r="Y37" s="625"/>
      <c r="Z37" s="626">
        <v>4.7</v>
      </c>
      <c r="AA37" s="626"/>
      <c r="AB37" s="626"/>
      <c r="AC37" s="626"/>
      <c r="AD37" s="627">
        <v>60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1979311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44107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1372665</v>
      </c>
      <c r="CS37" s="655"/>
      <c r="CT37" s="655"/>
      <c r="CU37" s="655"/>
      <c r="CV37" s="655"/>
      <c r="CW37" s="655"/>
      <c r="CX37" s="655"/>
      <c r="CY37" s="656"/>
      <c r="CZ37" s="628">
        <v>1.5</v>
      </c>
      <c r="DA37" s="653"/>
      <c r="DB37" s="653"/>
      <c r="DC37" s="657"/>
      <c r="DD37" s="632">
        <v>1145804</v>
      </c>
      <c r="DE37" s="655"/>
      <c r="DF37" s="655"/>
      <c r="DG37" s="655"/>
      <c r="DH37" s="655"/>
      <c r="DI37" s="655"/>
      <c r="DJ37" s="655"/>
      <c r="DK37" s="656"/>
      <c r="DL37" s="632">
        <v>910410</v>
      </c>
      <c r="DM37" s="655"/>
      <c r="DN37" s="655"/>
      <c r="DO37" s="655"/>
      <c r="DP37" s="655"/>
      <c r="DQ37" s="655"/>
      <c r="DR37" s="655"/>
      <c r="DS37" s="655"/>
      <c r="DT37" s="655"/>
      <c r="DU37" s="655"/>
      <c r="DV37" s="656"/>
      <c r="DW37" s="628">
        <v>1.8</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3877262</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42259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26703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6852156</v>
      </c>
      <c r="CS38" s="624"/>
      <c r="CT38" s="624"/>
      <c r="CU38" s="624"/>
      <c r="CV38" s="624"/>
      <c r="CW38" s="624"/>
      <c r="CX38" s="624"/>
      <c r="CY38" s="625"/>
      <c r="CZ38" s="628">
        <v>7.5</v>
      </c>
      <c r="DA38" s="653"/>
      <c r="DB38" s="653"/>
      <c r="DC38" s="657"/>
      <c r="DD38" s="632">
        <v>5429529</v>
      </c>
      <c r="DE38" s="624"/>
      <c r="DF38" s="624"/>
      <c r="DG38" s="624"/>
      <c r="DH38" s="624"/>
      <c r="DI38" s="624"/>
      <c r="DJ38" s="624"/>
      <c r="DK38" s="625"/>
      <c r="DL38" s="632">
        <v>5276772</v>
      </c>
      <c r="DM38" s="624"/>
      <c r="DN38" s="624"/>
      <c r="DO38" s="624"/>
      <c r="DP38" s="624"/>
      <c r="DQ38" s="624"/>
      <c r="DR38" s="624"/>
      <c r="DS38" s="624"/>
      <c r="DT38" s="624"/>
      <c r="DU38" s="624"/>
      <c r="DV38" s="625"/>
      <c r="DW38" s="628">
        <v>10.5</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40533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227533</v>
      </c>
      <c r="CS39" s="655"/>
      <c r="CT39" s="655"/>
      <c r="CU39" s="655"/>
      <c r="CV39" s="655"/>
      <c r="CW39" s="655"/>
      <c r="CX39" s="655"/>
      <c r="CY39" s="656"/>
      <c r="CZ39" s="628">
        <v>0.3</v>
      </c>
      <c r="DA39" s="653"/>
      <c r="DB39" s="653"/>
      <c r="DC39" s="657"/>
      <c r="DD39" s="632">
        <v>199885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495462</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1130733</v>
      </c>
      <c r="CS40" s="624"/>
      <c r="CT40" s="624"/>
      <c r="CU40" s="624"/>
      <c r="CV40" s="624"/>
      <c r="CW40" s="624"/>
      <c r="CX40" s="624"/>
      <c r="CY40" s="625"/>
      <c r="CZ40" s="628">
        <v>1.2</v>
      </c>
      <c r="DA40" s="653"/>
      <c r="DB40" s="653"/>
      <c r="DC40" s="657"/>
      <c r="DD40" s="632">
        <v>22365</v>
      </c>
      <c r="DE40" s="624"/>
      <c r="DF40" s="624"/>
      <c r="DG40" s="624"/>
      <c r="DH40" s="624"/>
      <c r="DI40" s="624"/>
      <c r="DJ40" s="624"/>
      <c r="DK40" s="625"/>
      <c r="DL40" s="632">
        <v>22365</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97099123</v>
      </c>
      <c r="S41" s="696"/>
      <c r="T41" s="696"/>
      <c r="U41" s="696"/>
      <c r="V41" s="696"/>
      <c r="W41" s="696"/>
      <c r="X41" s="696"/>
      <c r="Y41" s="700"/>
      <c r="Z41" s="701">
        <v>100</v>
      </c>
      <c r="AA41" s="701"/>
      <c r="AB41" s="701"/>
      <c r="AC41" s="701"/>
      <c r="AD41" s="702">
        <v>49850469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1569122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5283034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11658396</v>
      </c>
      <c r="CS42" s="655"/>
      <c r="CT42" s="655"/>
      <c r="CU42" s="655"/>
      <c r="CV42" s="655"/>
      <c r="CW42" s="655"/>
      <c r="CX42" s="655"/>
      <c r="CY42" s="656"/>
      <c r="CZ42" s="628">
        <v>12.8</v>
      </c>
      <c r="DA42" s="653"/>
      <c r="DB42" s="653"/>
      <c r="DC42" s="657"/>
      <c r="DD42" s="632">
        <v>4126282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549570</v>
      </c>
      <c r="CS43" s="655"/>
      <c r="CT43" s="655"/>
      <c r="CU43" s="655"/>
      <c r="CV43" s="655"/>
      <c r="CW43" s="655"/>
      <c r="CX43" s="655"/>
      <c r="CY43" s="656"/>
      <c r="CZ43" s="628">
        <v>0.6</v>
      </c>
      <c r="DA43" s="653"/>
      <c r="DB43" s="653"/>
      <c r="DC43" s="657"/>
      <c r="DD43" s="632">
        <v>549570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11658396</v>
      </c>
      <c r="CS44" s="624"/>
      <c r="CT44" s="624"/>
      <c r="CU44" s="624"/>
      <c r="CV44" s="624"/>
      <c r="CW44" s="624"/>
      <c r="CX44" s="624"/>
      <c r="CY44" s="625"/>
      <c r="CZ44" s="628">
        <v>12.8</v>
      </c>
      <c r="DA44" s="629"/>
      <c r="DB44" s="629"/>
      <c r="DC44" s="635"/>
      <c r="DD44" s="632">
        <v>4126282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5521886</v>
      </c>
      <c r="CS45" s="655"/>
      <c r="CT45" s="655"/>
      <c r="CU45" s="655"/>
      <c r="CV45" s="655"/>
      <c r="CW45" s="655"/>
      <c r="CX45" s="655"/>
      <c r="CY45" s="656"/>
      <c r="CZ45" s="628">
        <v>6.1</v>
      </c>
      <c r="DA45" s="653"/>
      <c r="DB45" s="653"/>
      <c r="DC45" s="657"/>
      <c r="DD45" s="632">
        <v>806534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6013030</v>
      </c>
      <c r="CS46" s="624"/>
      <c r="CT46" s="624"/>
      <c r="CU46" s="624"/>
      <c r="CV46" s="624"/>
      <c r="CW46" s="624"/>
      <c r="CX46" s="624"/>
      <c r="CY46" s="625"/>
      <c r="CZ46" s="628">
        <v>6.6</v>
      </c>
      <c r="DA46" s="629"/>
      <c r="DB46" s="629"/>
      <c r="DC46" s="635"/>
      <c r="DD46" s="632">
        <v>3255974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90787737</v>
      </c>
      <c r="CS49" s="682"/>
      <c r="CT49" s="682"/>
      <c r="CU49" s="682"/>
      <c r="CV49" s="682"/>
      <c r="CW49" s="682"/>
      <c r="CX49" s="682"/>
      <c r="CY49" s="711"/>
      <c r="CZ49" s="703">
        <v>100</v>
      </c>
      <c r="DA49" s="712"/>
      <c r="DB49" s="712"/>
      <c r="DC49" s="713"/>
      <c r="DD49" s="714">
        <v>56387847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811m+ZKbbtdPAWAXofaxCnaJoYQlizZJQcSXUt3Xmd1nDbrB/mSQ4Tieql/ow0UMu8pmFEXPWte+HoctAhRsQ==" saltValue="u9thKagVjea0QNoklHqs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5" zoomScaleNormal="6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97152</v>
      </c>
      <c r="R7" s="753"/>
      <c r="S7" s="753"/>
      <c r="T7" s="753"/>
      <c r="U7" s="753"/>
      <c r="V7" s="753">
        <v>90846</v>
      </c>
      <c r="W7" s="753"/>
      <c r="X7" s="753"/>
      <c r="Y7" s="753"/>
      <c r="Z7" s="753"/>
      <c r="AA7" s="753">
        <v>6306</v>
      </c>
      <c r="AB7" s="753"/>
      <c r="AC7" s="753"/>
      <c r="AD7" s="753"/>
      <c r="AE7" s="754"/>
      <c r="AF7" s="755">
        <v>3449</v>
      </c>
      <c r="AG7" s="756"/>
      <c r="AH7" s="756"/>
      <c r="AI7" s="756"/>
      <c r="AJ7" s="757"/>
      <c r="AK7" s="758">
        <v>95</v>
      </c>
      <c r="AL7" s="759"/>
      <c r="AM7" s="759"/>
      <c r="AN7" s="759"/>
      <c r="AO7" s="759"/>
      <c r="AP7" s="759">
        <v>53987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0</v>
      </c>
      <c r="CI7" s="744"/>
      <c r="CJ7" s="744"/>
      <c r="CK7" s="744"/>
      <c r="CL7" s="745"/>
      <c r="CM7" s="743">
        <v>100</v>
      </c>
      <c r="CN7" s="744"/>
      <c r="CO7" s="744"/>
      <c r="CP7" s="744"/>
      <c r="CQ7" s="745"/>
      <c r="CR7" s="743">
        <v>55</v>
      </c>
      <c r="CS7" s="744"/>
      <c r="CT7" s="744"/>
      <c r="CU7" s="744"/>
      <c r="CV7" s="745"/>
      <c r="CW7" s="743" t="s">
        <v>566</v>
      </c>
      <c r="CX7" s="744"/>
      <c r="CY7" s="744"/>
      <c r="CZ7" s="744"/>
      <c r="DA7" s="745"/>
      <c r="DB7" s="743" t="s">
        <v>568</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87</v>
      </c>
      <c r="R8" s="784"/>
      <c r="S8" s="784"/>
      <c r="T8" s="784"/>
      <c r="U8" s="784"/>
      <c r="V8" s="784">
        <v>82</v>
      </c>
      <c r="W8" s="784"/>
      <c r="X8" s="784"/>
      <c r="Y8" s="784"/>
      <c r="Z8" s="784"/>
      <c r="AA8" s="784">
        <v>5</v>
      </c>
      <c r="AB8" s="784"/>
      <c r="AC8" s="784"/>
      <c r="AD8" s="784"/>
      <c r="AE8" s="785"/>
      <c r="AF8" s="786">
        <v>3</v>
      </c>
      <c r="AG8" s="787"/>
      <c r="AH8" s="787"/>
      <c r="AI8" s="787"/>
      <c r="AJ8" s="788"/>
      <c r="AK8" s="769" t="s">
        <v>567</v>
      </c>
      <c r="AL8" s="770"/>
      <c r="AM8" s="770"/>
      <c r="AN8" s="770"/>
      <c r="AO8" s="770"/>
      <c r="AP8" s="770">
        <v>115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7</v>
      </c>
      <c r="CI8" s="777"/>
      <c r="CJ8" s="777"/>
      <c r="CK8" s="777"/>
      <c r="CL8" s="778"/>
      <c r="CM8" s="776">
        <v>120</v>
      </c>
      <c r="CN8" s="777"/>
      <c r="CO8" s="777"/>
      <c r="CP8" s="777"/>
      <c r="CQ8" s="778"/>
      <c r="CR8" s="776">
        <v>11</v>
      </c>
      <c r="CS8" s="777"/>
      <c r="CT8" s="777"/>
      <c r="CU8" s="777"/>
      <c r="CV8" s="778"/>
      <c r="CW8" s="776">
        <v>52</v>
      </c>
      <c r="CX8" s="777"/>
      <c r="CY8" s="777"/>
      <c r="CZ8" s="777"/>
      <c r="DA8" s="778"/>
      <c r="DB8" s="776" t="s">
        <v>566</v>
      </c>
      <c r="DC8" s="777"/>
      <c r="DD8" s="777"/>
      <c r="DE8" s="777"/>
      <c r="DF8" s="778"/>
      <c r="DG8" s="776" t="s">
        <v>556</v>
      </c>
      <c r="DH8" s="777"/>
      <c r="DI8" s="777"/>
      <c r="DJ8" s="777"/>
      <c r="DK8" s="778"/>
      <c r="DL8" s="776" t="s">
        <v>556</v>
      </c>
      <c r="DM8" s="777"/>
      <c r="DN8" s="777"/>
      <c r="DO8" s="777"/>
      <c r="DP8" s="778"/>
      <c r="DQ8" s="776" t="s">
        <v>556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559</v>
      </c>
      <c r="BT9" s="774"/>
      <c r="BU9" s="774"/>
      <c r="BV9" s="774"/>
      <c r="BW9" s="774"/>
      <c r="BX9" s="774"/>
      <c r="BY9" s="774"/>
      <c r="BZ9" s="774"/>
      <c r="CA9" s="774"/>
      <c r="CB9" s="774"/>
      <c r="CC9" s="774"/>
      <c r="CD9" s="774"/>
      <c r="CE9" s="774"/>
      <c r="CF9" s="774"/>
      <c r="CG9" s="775"/>
      <c r="CH9" s="776">
        <v>3</v>
      </c>
      <c r="CI9" s="777"/>
      <c r="CJ9" s="777"/>
      <c r="CK9" s="777"/>
      <c r="CL9" s="778"/>
      <c r="CM9" s="776">
        <v>115</v>
      </c>
      <c r="CN9" s="777"/>
      <c r="CO9" s="777"/>
      <c r="CP9" s="777"/>
      <c r="CQ9" s="778"/>
      <c r="CR9" s="776">
        <v>21</v>
      </c>
      <c r="CS9" s="777"/>
      <c r="CT9" s="777"/>
      <c r="CU9" s="777"/>
      <c r="CV9" s="778"/>
      <c r="CW9" s="776" t="s">
        <v>566</v>
      </c>
      <c r="CX9" s="777"/>
      <c r="CY9" s="777"/>
      <c r="CZ9" s="777"/>
      <c r="DA9" s="778"/>
      <c r="DB9" s="776" t="s">
        <v>566</v>
      </c>
      <c r="DC9" s="777"/>
      <c r="DD9" s="777"/>
      <c r="DE9" s="777"/>
      <c r="DF9" s="778"/>
      <c r="DG9" s="776" t="s">
        <v>556</v>
      </c>
      <c r="DH9" s="777"/>
      <c r="DI9" s="777"/>
      <c r="DJ9" s="777"/>
      <c r="DK9" s="778"/>
      <c r="DL9" s="776" t="s">
        <v>556</v>
      </c>
      <c r="DM9" s="777"/>
      <c r="DN9" s="777"/>
      <c r="DO9" s="777"/>
      <c r="DP9" s="778"/>
      <c r="DQ9" s="776" t="s">
        <v>556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560</v>
      </c>
      <c r="BT10" s="774"/>
      <c r="BU10" s="774"/>
      <c r="BV10" s="774"/>
      <c r="BW10" s="774"/>
      <c r="BX10" s="774"/>
      <c r="BY10" s="774"/>
      <c r="BZ10" s="774"/>
      <c r="CA10" s="774"/>
      <c r="CB10" s="774"/>
      <c r="CC10" s="774"/>
      <c r="CD10" s="774"/>
      <c r="CE10" s="774"/>
      <c r="CF10" s="774"/>
      <c r="CG10" s="775"/>
      <c r="CH10" s="776">
        <v>1</v>
      </c>
      <c r="CI10" s="777"/>
      <c r="CJ10" s="777"/>
      <c r="CK10" s="777"/>
      <c r="CL10" s="778"/>
      <c r="CM10" s="776">
        <v>47</v>
      </c>
      <c r="CN10" s="777"/>
      <c r="CO10" s="777"/>
      <c r="CP10" s="777"/>
      <c r="CQ10" s="778"/>
      <c r="CR10" s="776">
        <v>3</v>
      </c>
      <c r="CS10" s="777"/>
      <c r="CT10" s="777"/>
      <c r="CU10" s="777"/>
      <c r="CV10" s="778"/>
      <c r="CW10" s="776">
        <v>242</v>
      </c>
      <c r="CX10" s="777"/>
      <c r="CY10" s="777"/>
      <c r="CZ10" s="777"/>
      <c r="DA10" s="778"/>
      <c r="DB10" s="776" t="s">
        <v>566</v>
      </c>
      <c r="DC10" s="777"/>
      <c r="DD10" s="777"/>
      <c r="DE10" s="777"/>
      <c r="DF10" s="778"/>
      <c r="DG10" s="776" t="s">
        <v>556</v>
      </c>
      <c r="DH10" s="777"/>
      <c r="DI10" s="777"/>
      <c r="DJ10" s="777"/>
      <c r="DK10" s="778"/>
      <c r="DL10" s="776" t="s">
        <v>556</v>
      </c>
      <c r="DM10" s="777"/>
      <c r="DN10" s="777"/>
      <c r="DO10" s="777"/>
      <c r="DP10" s="778"/>
      <c r="DQ10" s="776" t="s">
        <v>556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561</v>
      </c>
      <c r="BT11" s="774"/>
      <c r="BU11" s="774"/>
      <c r="BV11" s="774"/>
      <c r="BW11" s="774"/>
      <c r="BX11" s="774"/>
      <c r="BY11" s="774"/>
      <c r="BZ11" s="774"/>
      <c r="CA11" s="774"/>
      <c r="CB11" s="774"/>
      <c r="CC11" s="774"/>
      <c r="CD11" s="774"/>
      <c r="CE11" s="774"/>
      <c r="CF11" s="774"/>
      <c r="CG11" s="775"/>
      <c r="CH11" s="776" t="s">
        <v>556</v>
      </c>
      <c r="CI11" s="777"/>
      <c r="CJ11" s="777"/>
      <c r="CK11" s="777"/>
      <c r="CL11" s="778"/>
      <c r="CM11" s="776" t="s">
        <v>556</v>
      </c>
      <c r="CN11" s="777"/>
      <c r="CO11" s="777"/>
      <c r="CP11" s="777"/>
      <c r="CQ11" s="778"/>
      <c r="CR11" s="776">
        <v>2</v>
      </c>
      <c r="CS11" s="777"/>
      <c r="CT11" s="777"/>
      <c r="CU11" s="777"/>
      <c r="CV11" s="778"/>
      <c r="CW11" s="776" t="s">
        <v>566</v>
      </c>
      <c r="CX11" s="777"/>
      <c r="CY11" s="777"/>
      <c r="CZ11" s="777"/>
      <c r="DA11" s="778"/>
      <c r="DB11" s="776" t="s">
        <v>569</v>
      </c>
      <c r="DC11" s="777"/>
      <c r="DD11" s="777"/>
      <c r="DE11" s="777"/>
      <c r="DF11" s="778"/>
      <c r="DG11" s="776" t="s">
        <v>556</v>
      </c>
      <c r="DH11" s="777"/>
      <c r="DI11" s="777"/>
      <c r="DJ11" s="777"/>
      <c r="DK11" s="778"/>
      <c r="DL11" s="776" t="s">
        <v>556</v>
      </c>
      <c r="DM11" s="777"/>
      <c r="DN11" s="777"/>
      <c r="DO11" s="777"/>
      <c r="DP11" s="778"/>
      <c r="DQ11" s="776" t="s">
        <v>556</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562</v>
      </c>
      <c r="BT12" s="774"/>
      <c r="BU12" s="774"/>
      <c r="BV12" s="774"/>
      <c r="BW12" s="774"/>
      <c r="BX12" s="774"/>
      <c r="BY12" s="774"/>
      <c r="BZ12" s="774"/>
      <c r="CA12" s="774"/>
      <c r="CB12" s="774"/>
      <c r="CC12" s="774"/>
      <c r="CD12" s="774"/>
      <c r="CE12" s="774"/>
      <c r="CF12" s="774"/>
      <c r="CG12" s="775"/>
      <c r="CH12" s="776">
        <v>-12</v>
      </c>
      <c r="CI12" s="777"/>
      <c r="CJ12" s="777"/>
      <c r="CK12" s="777"/>
      <c r="CL12" s="778"/>
      <c r="CM12" s="776">
        <v>150</v>
      </c>
      <c r="CN12" s="777"/>
      <c r="CO12" s="777"/>
      <c r="CP12" s="777"/>
      <c r="CQ12" s="778"/>
      <c r="CR12" s="776">
        <v>101</v>
      </c>
      <c r="CS12" s="777"/>
      <c r="CT12" s="777"/>
      <c r="CU12" s="777"/>
      <c r="CV12" s="778"/>
      <c r="CW12" s="776" t="s">
        <v>566</v>
      </c>
      <c r="CX12" s="777"/>
      <c r="CY12" s="777"/>
      <c r="CZ12" s="777"/>
      <c r="DA12" s="778"/>
      <c r="DB12" s="776" t="s">
        <v>566</v>
      </c>
      <c r="DC12" s="777"/>
      <c r="DD12" s="777"/>
      <c r="DE12" s="777"/>
      <c r="DF12" s="778"/>
      <c r="DG12" s="776" t="s">
        <v>556</v>
      </c>
      <c r="DH12" s="777"/>
      <c r="DI12" s="777"/>
      <c r="DJ12" s="777"/>
      <c r="DK12" s="778"/>
      <c r="DL12" s="776" t="s">
        <v>556</v>
      </c>
      <c r="DM12" s="777"/>
      <c r="DN12" s="777"/>
      <c r="DO12" s="777"/>
      <c r="DP12" s="778"/>
      <c r="DQ12" s="776" t="s">
        <v>556</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563</v>
      </c>
      <c r="BT13" s="774"/>
      <c r="BU13" s="774"/>
      <c r="BV13" s="774"/>
      <c r="BW13" s="774"/>
      <c r="BX13" s="774"/>
      <c r="BY13" s="774"/>
      <c r="BZ13" s="774"/>
      <c r="CA13" s="774"/>
      <c r="CB13" s="774"/>
      <c r="CC13" s="774"/>
      <c r="CD13" s="774"/>
      <c r="CE13" s="774"/>
      <c r="CF13" s="774"/>
      <c r="CG13" s="775"/>
      <c r="CH13" s="776">
        <v>22</v>
      </c>
      <c r="CI13" s="777"/>
      <c r="CJ13" s="777"/>
      <c r="CK13" s="777"/>
      <c r="CL13" s="778"/>
      <c r="CM13" s="776">
        <v>276</v>
      </c>
      <c r="CN13" s="777"/>
      <c r="CO13" s="777"/>
      <c r="CP13" s="777"/>
      <c r="CQ13" s="778"/>
      <c r="CR13" s="776">
        <v>2</v>
      </c>
      <c r="CS13" s="777"/>
      <c r="CT13" s="777"/>
      <c r="CU13" s="777"/>
      <c r="CV13" s="778"/>
      <c r="CW13" s="776">
        <v>37</v>
      </c>
      <c r="CX13" s="777"/>
      <c r="CY13" s="777"/>
      <c r="CZ13" s="777"/>
      <c r="DA13" s="778"/>
      <c r="DB13" s="776" t="s">
        <v>570</v>
      </c>
      <c r="DC13" s="777"/>
      <c r="DD13" s="777"/>
      <c r="DE13" s="777"/>
      <c r="DF13" s="778"/>
      <c r="DG13" s="776" t="s">
        <v>556</v>
      </c>
      <c r="DH13" s="777"/>
      <c r="DI13" s="777"/>
      <c r="DJ13" s="777"/>
      <c r="DK13" s="778"/>
      <c r="DL13" s="776" t="s">
        <v>556</v>
      </c>
      <c r="DM13" s="777"/>
      <c r="DN13" s="777"/>
      <c r="DO13" s="777"/>
      <c r="DP13" s="778"/>
      <c r="DQ13" s="776" t="s">
        <v>556</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564</v>
      </c>
      <c r="BT14" s="774"/>
      <c r="BU14" s="774"/>
      <c r="BV14" s="774"/>
      <c r="BW14" s="774"/>
      <c r="BX14" s="774"/>
      <c r="BY14" s="774"/>
      <c r="BZ14" s="774"/>
      <c r="CA14" s="774"/>
      <c r="CB14" s="774"/>
      <c r="CC14" s="774"/>
      <c r="CD14" s="774"/>
      <c r="CE14" s="774"/>
      <c r="CF14" s="774"/>
      <c r="CG14" s="775"/>
      <c r="CH14" s="776" t="s">
        <v>556</v>
      </c>
      <c r="CI14" s="777"/>
      <c r="CJ14" s="777"/>
      <c r="CK14" s="777"/>
      <c r="CL14" s="778"/>
      <c r="CM14" s="776" t="s">
        <v>556</v>
      </c>
      <c r="CN14" s="777"/>
      <c r="CO14" s="777"/>
      <c r="CP14" s="777"/>
      <c r="CQ14" s="778"/>
      <c r="CR14" s="776">
        <v>10</v>
      </c>
      <c r="CS14" s="777"/>
      <c r="CT14" s="777"/>
      <c r="CU14" s="777"/>
      <c r="CV14" s="778"/>
      <c r="CW14" s="776" t="s">
        <v>571</v>
      </c>
      <c r="CX14" s="777"/>
      <c r="CY14" s="777"/>
      <c r="CZ14" s="777"/>
      <c r="DA14" s="778"/>
      <c r="DB14" s="776" t="s">
        <v>571</v>
      </c>
      <c r="DC14" s="777"/>
      <c r="DD14" s="777"/>
      <c r="DE14" s="777"/>
      <c r="DF14" s="778"/>
      <c r="DG14" s="776" t="s">
        <v>556</v>
      </c>
      <c r="DH14" s="777"/>
      <c r="DI14" s="777"/>
      <c r="DJ14" s="777"/>
      <c r="DK14" s="778"/>
      <c r="DL14" s="776" t="s">
        <v>556</v>
      </c>
      <c r="DM14" s="777"/>
      <c r="DN14" s="777"/>
      <c r="DO14" s="777"/>
      <c r="DP14" s="778"/>
      <c r="DQ14" s="776" t="s">
        <v>556</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t="s">
        <v>577</v>
      </c>
      <c r="BS15" s="773" t="s">
        <v>565</v>
      </c>
      <c r="BT15" s="774"/>
      <c r="BU15" s="774"/>
      <c r="BV15" s="774"/>
      <c r="BW15" s="774"/>
      <c r="BX15" s="774"/>
      <c r="BY15" s="774"/>
      <c r="BZ15" s="774"/>
      <c r="CA15" s="774"/>
      <c r="CB15" s="774"/>
      <c r="CC15" s="774"/>
      <c r="CD15" s="774"/>
      <c r="CE15" s="774"/>
      <c r="CF15" s="774"/>
      <c r="CG15" s="775"/>
      <c r="CH15" s="776">
        <v>-7</v>
      </c>
      <c r="CI15" s="777"/>
      <c r="CJ15" s="777"/>
      <c r="CK15" s="777"/>
      <c r="CL15" s="778"/>
      <c r="CM15" s="776">
        <v>615</v>
      </c>
      <c r="CN15" s="777"/>
      <c r="CO15" s="777"/>
      <c r="CP15" s="777"/>
      <c r="CQ15" s="778"/>
      <c r="CR15" s="776">
        <v>110</v>
      </c>
      <c r="CS15" s="777"/>
      <c r="CT15" s="777"/>
      <c r="CU15" s="777"/>
      <c r="CV15" s="778"/>
      <c r="CW15" s="776">
        <v>12</v>
      </c>
      <c r="CX15" s="777"/>
      <c r="CY15" s="777"/>
      <c r="CZ15" s="777"/>
      <c r="DA15" s="778"/>
      <c r="DB15" s="776" t="s">
        <v>568</v>
      </c>
      <c r="DC15" s="777"/>
      <c r="DD15" s="777"/>
      <c r="DE15" s="777"/>
      <c r="DF15" s="778"/>
      <c r="DG15" s="776">
        <v>1224</v>
      </c>
      <c r="DH15" s="777"/>
      <c r="DI15" s="777"/>
      <c r="DJ15" s="777"/>
      <c r="DK15" s="778"/>
      <c r="DL15" s="776" t="s">
        <v>556</v>
      </c>
      <c r="DM15" s="777"/>
      <c r="DN15" s="777"/>
      <c r="DO15" s="777"/>
      <c r="DP15" s="778"/>
      <c r="DQ15" s="776" t="s">
        <v>556</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97236</v>
      </c>
      <c r="R23" s="793"/>
      <c r="S23" s="793"/>
      <c r="T23" s="793"/>
      <c r="U23" s="793"/>
      <c r="V23" s="793">
        <v>90924</v>
      </c>
      <c r="W23" s="793"/>
      <c r="X23" s="793"/>
      <c r="Y23" s="793"/>
      <c r="Z23" s="793"/>
      <c r="AA23" s="793">
        <v>6311</v>
      </c>
      <c r="AB23" s="793"/>
      <c r="AC23" s="793"/>
      <c r="AD23" s="793"/>
      <c r="AE23" s="794"/>
      <c r="AF23" s="795">
        <v>3452</v>
      </c>
      <c r="AG23" s="793"/>
      <c r="AH23" s="793"/>
      <c r="AI23" s="793"/>
      <c r="AJ23" s="796"/>
      <c r="AK23" s="797"/>
      <c r="AL23" s="798"/>
      <c r="AM23" s="798"/>
      <c r="AN23" s="798"/>
      <c r="AO23" s="798"/>
      <c r="AP23" s="793">
        <v>54102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20003</v>
      </c>
      <c r="R28" s="823"/>
      <c r="S28" s="823"/>
      <c r="T28" s="823"/>
      <c r="U28" s="823"/>
      <c r="V28" s="823">
        <v>19849</v>
      </c>
      <c r="W28" s="823"/>
      <c r="X28" s="823"/>
      <c r="Y28" s="823"/>
      <c r="Z28" s="823"/>
      <c r="AA28" s="823">
        <v>154</v>
      </c>
      <c r="AB28" s="823"/>
      <c r="AC28" s="823"/>
      <c r="AD28" s="823"/>
      <c r="AE28" s="824"/>
      <c r="AF28" s="825">
        <v>154</v>
      </c>
      <c r="AG28" s="823"/>
      <c r="AH28" s="823"/>
      <c r="AI28" s="823"/>
      <c r="AJ28" s="826"/>
      <c r="AK28" s="827">
        <v>1569</v>
      </c>
      <c r="AL28" s="828"/>
      <c r="AM28" s="828"/>
      <c r="AN28" s="828"/>
      <c r="AO28" s="828"/>
      <c r="AP28" s="828" t="s">
        <v>549</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3023</v>
      </c>
      <c r="R29" s="784"/>
      <c r="S29" s="784"/>
      <c r="T29" s="784"/>
      <c r="U29" s="784"/>
      <c r="V29" s="784">
        <v>3013</v>
      </c>
      <c r="W29" s="784"/>
      <c r="X29" s="784"/>
      <c r="Y29" s="784"/>
      <c r="Z29" s="784"/>
      <c r="AA29" s="784">
        <v>10</v>
      </c>
      <c r="AB29" s="784"/>
      <c r="AC29" s="784"/>
      <c r="AD29" s="784"/>
      <c r="AE29" s="785"/>
      <c r="AF29" s="786">
        <v>10</v>
      </c>
      <c r="AG29" s="787"/>
      <c r="AH29" s="787"/>
      <c r="AI29" s="787"/>
      <c r="AJ29" s="788"/>
      <c r="AK29" s="834">
        <v>562</v>
      </c>
      <c r="AL29" s="830"/>
      <c r="AM29" s="830"/>
      <c r="AN29" s="830"/>
      <c r="AO29" s="830"/>
      <c r="AP29" s="830" t="s">
        <v>549</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18219</v>
      </c>
      <c r="R30" s="784"/>
      <c r="S30" s="784"/>
      <c r="T30" s="784"/>
      <c r="U30" s="784"/>
      <c r="V30" s="784">
        <v>17326</v>
      </c>
      <c r="W30" s="784"/>
      <c r="X30" s="784"/>
      <c r="Y30" s="784"/>
      <c r="Z30" s="784"/>
      <c r="AA30" s="784">
        <v>893</v>
      </c>
      <c r="AB30" s="784"/>
      <c r="AC30" s="784"/>
      <c r="AD30" s="784"/>
      <c r="AE30" s="785"/>
      <c r="AF30" s="786">
        <v>893</v>
      </c>
      <c r="AG30" s="787"/>
      <c r="AH30" s="787"/>
      <c r="AI30" s="787"/>
      <c r="AJ30" s="788"/>
      <c r="AK30" s="834">
        <v>2607</v>
      </c>
      <c r="AL30" s="830"/>
      <c r="AM30" s="830"/>
      <c r="AN30" s="830"/>
      <c r="AO30" s="830"/>
      <c r="AP30" s="830" t="s">
        <v>549</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3929</v>
      </c>
      <c r="R31" s="784"/>
      <c r="S31" s="784"/>
      <c r="T31" s="784"/>
      <c r="U31" s="784"/>
      <c r="V31" s="784">
        <v>3837</v>
      </c>
      <c r="W31" s="784"/>
      <c r="X31" s="784"/>
      <c r="Y31" s="784"/>
      <c r="Z31" s="784"/>
      <c r="AA31" s="784">
        <v>93</v>
      </c>
      <c r="AB31" s="784"/>
      <c r="AC31" s="784"/>
      <c r="AD31" s="784"/>
      <c r="AE31" s="785"/>
      <c r="AF31" s="786">
        <v>926</v>
      </c>
      <c r="AG31" s="787"/>
      <c r="AH31" s="787"/>
      <c r="AI31" s="787"/>
      <c r="AJ31" s="788"/>
      <c r="AK31" s="834">
        <v>1979</v>
      </c>
      <c r="AL31" s="830"/>
      <c r="AM31" s="830"/>
      <c r="AN31" s="830"/>
      <c r="AO31" s="830"/>
      <c r="AP31" s="830">
        <v>25147</v>
      </c>
      <c r="AQ31" s="830"/>
      <c r="AR31" s="830"/>
      <c r="AS31" s="830"/>
      <c r="AT31" s="830"/>
      <c r="AU31" s="830">
        <v>19992</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256</v>
      </c>
      <c r="R32" s="784"/>
      <c r="S32" s="784"/>
      <c r="T32" s="784"/>
      <c r="U32" s="784"/>
      <c r="V32" s="784">
        <v>243</v>
      </c>
      <c r="W32" s="784"/>
      <c r="X32" s="784"/>
      <c r="Y32" s="784"/>
      <c r="Z32" s="784"/>
      <c r="AA32" s="784">
        <v>13</v>
      </c>
      <c r="AB32" s="784"/>
      <c r="AC32" s="784"/>
      <c r="AD32" s="784"/>
      <c r="AE32" s="785"/>
      <c r="AF32" s="786">
        <v>13</v>
      </c>
      <c r="AG32" s="787"/>
      <c r="AH32" s="787"/>
      <c r="AI32" s="787"/>
      <c r="AJ32" s="788"/>
      <c r="AK32" s="834" t="s">
        <v>549</v>
      </c>
      <c r="AL32" s="830"/>
      <c r="AM32" s="830"/>
      <c r="AN32" s="830"/>
      <c r="AO32" s="830"/>
      <c r="AP32" s="830" t="s">
        <v>549</v>
      </c>
      <c r="AQ32" s="830"/>
      <c r="AR32" s="830"/>
      <c r="AS32" s="830"/>
      <c r="AT32" s="830"/>
      <c r="AU32" s="830"/>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1995</v>
      </c>
      <c r="AG63" s="844"/>
      <c r="AH63" s="844"/>
      <c r="AI63" s="844"/>
      <c r="AJ63" s="845"/>
      <c r="AK63" s="846"/>
      <c r="AL63" s="841"/>
      <c r="AM63" s="841"/>
      <c r="AN63" s="841"/>
      <c r="AO63" s="841"/>
      <c r="AP63" s="844">
        <v>25147</v>
      </c>
      <c r="AQ63" s="844"/>
      <c r="AR63" s="844"/>
      <c r="AS63" s="844"/>
      <c r="AT63" s="844"/>
      <c r="AU63" s="844">
        <v>19992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3648</v>
      </c>
      <c r="R68" s="866"/>
      <c r="S68" s="866"/>
      <c r="T68" s="866"/>
      <c r="U68" s="866"/>
      <c r="V68" s="866">
        <v>3020</v>
      </c>
      <c r="W68" s="866"/>
      <c r="X68" s="866"/>
      <c r="Y68" s="866"/>
      <c r="Z68" s="866"/>
      <c r="AA68" s="866">
        <v>628</v>
      </c>
      <c r="AB68" s="866"/>
      <c r="AC68" s="866"/>
      <c r="AD68" s="866"/>
      <c r="AE68" s="866"/>
      <c r="AF68" s="866">
        <v>507</v>
      </c>
      <c r="AG68" s="866"/>
      <c r="AH68" s="866"/>
      <c r="AI68" s="866"/>
      <c r="AJ68" s="866"/>
      <c r="AK68" s="866" t="s">
        <v>556</v>
      </c>
      <c r="AL68" s="866"/>
      <c r="AM68" s="866"/>
      <c r="AN68" s="866"/>
      <c r="AO68" s="866"/>
      <c r="AP68" s="866">
        <v>12811</v>
      </c>
      <c r="AQ68" s="866"/>
      <c r="AR68" s="866"/>
      <c r="AS68" s="866"/>
      <c r="AT68" s="866"/>
      <c r="AU68" s="866">
        <v>8781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4231</v>
      </c>
      <c r="R69" s="830"/>
      <c r="S69" s="830"/>
      <c r="T69" s="830"/>
      <c r="U69" s="830"/>
      <c r="V69" s="830">
        <v>3817</v>
      </c>
      <c r="W69" s="830"/>
      <c r="X69" s="830"/>
      <c r="Y69" s="830"/>
      <c r="Z69" s="830"/>
      <c r="AA69" s="830">
        <v>414</v>
      </c>
      <c r="AB69" s="830"/>
      <c r="AC69" s="830"/>
      <c r="AD69" s="830"/>
      <c r="AE69" s="830"/>
      <c r="AF69" s="830">
        <v>414</v>
      </c>
      <c r="AG69" s="830"/>
      <c r="AH69" s="830"/>
      <c r="AI69" s="830"/>
      <c r="AJ69" s="830"/>
      <c r="AK69" s="830" t="s">
        <v>556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176</v>
      </c>
      <c r="R70" s="830"/>
      <c r="S70" s="830"/>
      <c r="T70" s="830"/>
      <c r="U70" s="830"/>
      <c r="V70" s="830">
        <v>142</v>
      </c>
      <c r="W70" s="830"/>
      <c r="X70" s="830"/>
      <c r="Y70" s="830"/>
      <c r="Z70" s="830"/>
      <c r="AA70" s="830">
        <v>34</v>
      </c>
      <c r="AB70" s="830"/>
      <c r="AC70" s="830"/>
      <c r="AD70" s="830"/>
      <c r="AE70" s="830"/>
      <c r="AF70" s="830">
        <v>34</v>
      </c>
      <c r="AG70" s="830"/>
      <c r="AH70" s="830"/>
      <c r="AI70" s="830"/>
      <c r="AJ70" s="830"/>
      <c r="AK70" s="830">
        <v>19</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141</v>
      </c>
      <c r="R71" s="830"/>
      <c r="S71" s="830"/>
      <c r="T71" s="830"/>
      <c r="U71" s="830"/>
      <c r="V71" s="830">
        <v>131</v>
      </c>
      <c r="W71" s="830"/>
      <c r="X71" s="830"/>
      <c r="Y71" s="830"/>
      <c r="Z71" s="830"/>
      <c r="AA71" s="830">
        <v>10</v>
      </c>
      <c r="AB71" s="830"/>
      <c r="AC71" s="830"/>
      <c r="AD71" s="830"/>
      <c r="AE71" s="830"/>
      <c r="AF71" s="830">
        <v>10</v>
      </c>
      <c r="AG71" s="830"/>
      <c r="AH71" s="830"/>
      <c r="AI71" s="830"/>
      <c r="AJ71" s="830"/>
      <c r="AK71" s="830">
        <v>5</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265484</v>
      </c>
      <c r="R72" s="830"/>
      <c r="S72" s="830"/>
      <c r="T72" s="830"/>
      <c r="U72" s="830"/>
      <c r="V72" s="830">
        <v>260529</v>
      </c>
      <c r="W72" s="830"/>
      <c r="X72" s="830"/>
      <c r="Y72" s="830"/>
      <c r="Z72" s="830"/>
      <c r="AA72" s="830">
        <v>4955</v>
      </c>
      <c r="AB72" s="830"/>
      <c r="AC72" s="830"/>
      <c r="AD72" s="830"/>
      <c r="AE72" s="830"/>
      <c r="AF72" s="830">
        <v>4502</v>
      </c>
      <c r="AG72" s="830"/>
      <c r="AH72" s="830"/>
      <c r="AI72" s="830"/>
      <c r="AJ72" s="830"/>
      <c r="AK72" s="830">
        <v>2205</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9994</v>
      </c>
      <c r="R73" s="830"/>
      <c r="S73" s="830"/>
      <c r="T73" s="830"/>
      <c r="U73" s="830"/>
      <c r="V73" s="830">
        <v>8720</v>
      </c>
      <c r="W73" s="830"/>
      <c r="X73" s="830"/>
      <c r="Y73" s="830"/>
      <c r="Z73" s="830"/>
      <c r="AA73" s="830">
        <v>1274</v>
      </c>
      <c r="AB73" s="830"/>
      <c r="AC73" s="830"/>
      <c r="AD73" s="830"/>
      <c r="AE73" s="830"/>
      <c r="AF73" s="830">
        <v>5128</v>
      </c>
      <c r="AG73" s="830"/>
      <c r="AH73" s="830"/>
      <c r="AI73" s="830"/>
      <c r="AJ73" s="830"/>
      <c r="AK73" s="830">
        <v>42</v>
      </c>
      <c r="AL73" s="830"/>
      <c r="AM73" s="830"/>
      <c r="AN73" s="830"/>
      <c r="AO73" s="830"/>
      <c r="AP73" s="830">
        <v>27193</v>
      </c>
      <c r="AQ73" s="830"/>
      <c r="AR73" s="830"/>
      <c r="AS73" s="830"/>
      <c r="AT73" s="830"/>
      <c r="AU73" s="830" t="s">
        <v>556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10594</v>
      </c>
      <c r="AG88" s="844"/>
      <c r="AH88" s="844"/>
      <c r="AI88" s="844"/>
      <c r="AJ88" s="844"/>
      <c r="AK88" s="841"/>
      <c r="AL88" s="841"/>
      <c r="AM88" s="841"/>
      <c r="AN88" s="841"/>
      <c r="AO88" s="841"/>
      <c r="AP88" s="844">
        <v>40004</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315</v>
      </c>
      <c r="CS102" s="852"/>
      <c r="CT102" s="852"/>
      <c r="CU102" s="852"/>
      <c r="CV102" s="891"/>
      <c r="CW102" s="890">
        <v>344</v>
      </c>
      <c r="CX102" s="852"/>
      <c r="CY102" s="852"/>
      <c r="CZ102" s="852"/>
      <c r="DA102" s="891"/>
      <c r="DB102" s="890" t="s">
        <v>578</v>
      </c>
      <c r="DC102" s="852"/>
      <c r="DD102" s="852"/>
      <c r="DE102" s="852"/>
      <c r="DF102" s="891"/>
      <c r="DG102" s="890">
        <v>1224</v>
      </c>
      <c r="DH102" s="852"/>
      <c r="DI102" s="852"/>
      <c r="DJ102" s="852"/>
      <c r="DK102" s="891"/>
      <c r="DL102" s="890" t="s">
        <v>566</v>
      </c>
      <c r="DM102" s="852"/>
      <c r="DN102" s="852"/>
      <c r="DO102" s="852"/>
      <c r="DP102" s="891"/>
      <c r="DQ102" s="890" t="s">
        <v>566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7404391</v>
      </c>
      <c r="AB110" s="900"/>
      <c r="AC110" s="900"/>
      <c r="AD110" s="900"/>
      <c r="AE110" s="901"/>
      <c r="AF110" s="902">
        <v>7303699</v>
      </c>
      <c r="AG110" s="900"/>
      <c r="AH110" s="900"/>
      <c r="AI110" s="900"/>
      <c r="AJ110" s="901"/>
      <c r="AK110" s="902">
        <v>6372958</v>
      </c>
      <c r="AL110" s="900"/>
      <c r="AM110" s="900"/>
      <c r="AN110" s="900"/>
      <c r="AO110" s="901"/>
      <c r="AP110" s="903">
        <v>15.2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58967999</v>
      </c>
      <c r="BR110" s="931"/>
      <c r="BS110" s="931"/>
      <c r="BT110" s="931"/>
      <c r="BU110" s="931"/>
      <c r="BV110" s="931">
        <v>56360528</v>
      </c>
      <c r="BW110" s="931"/>
      <c r="BX110" s="931"/>
      <c r="BY110" s="931"/>
      <c r="BZ110" s="931"/>
      <c r="CA110" s="931">
        <v>54102105</v>
      </c>
      <c r="CB110" s="931"/>
      <c r="CC110" s="931"/>
      <c r="CD110" s="931"/>
      <c r="CE110" s="931"/>
      <c r="CF110" s="944">
        <v>129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407403</v>
      </c>
      <c r="BR111" s="926"/>
      <c r="BS111" s="926"/>
      <c r="BT111" s="926"/>
      <c r="BU111" s="926"/>
      <c r="BV111" s="926">
        <v>49023</v>
      </c>
      <c r="BW111" s="926"/>
      <c r="BX111" s="926"/>
      <c r="BY111" s="926"/>
      <c r="BZ111" s="926"/>
      <c r="CA111" s="926">
        <v>24730</v>
      </c>
      <c r="CB111" s="926"/>
      <c r="CC111" s="926"/>
      <c r="CD111" s="926"/>
      <c r="CE111" s="926"/>
      <c r="CF111" s="920">
        <v>0.1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16667</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18261948</v>
      </c>
      <c r="BR112" s="926"/>
      <c r="BS112" s="926"/>
      <c r="BT112" s="926"/>
      <c r="BU112" s="926"/>
      <c r="BV112" s="926">
        <v>19773885</v>
      </c>
      <c r="BW112" s="926"/>
      <c r="BX112" s="926"/>
      <c r="BY112" s="926"/>
      <c r="BZ112" s="926"/>
      <c r="CA112" s="926">
        <v>19991806</v>
      </c>
      <c r="CB112" s="926"/>
      <c r="CC112" s="926"/>
      <c r="CD112" s="926"/>
      <c r="CE112" s="926"/>
      <c r="CF112" s="920">
        <v>47.7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1375264</v>
      </c>
      <c r="AB113" s="938"/>
      <c r="AC113" s="938"/>
      <c r="AD113" s="938"/>
      <c r="AE113" s="939"/>
      <c r="AF113" s="940">
        <v>1416512</v>
      </c>
      <c r="AG113" s="938"/>
      <c r="AH113" s="938"/>
      <c r="AI113" s="938"/>
      <c r="AJ113" s="939"/>
      <c r="AK113" s="940">
        <v>1365758</v>
      </c>
      <c r="AL113" s="938"/>
      <c r="AM113" s="938"/>
      <c r="AN113" s="938"/>
      <c r="AO113" s="939"/>
      <c r="AP113" s="941">
        <v>3.3</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9616628</v>
      </c>
      <c r="BR113" s="926"/>
      <c r="BS113" s="926"/>
      <c r="BT113" s="926"/>
      <c r="BU113" s="926"/>
      <c r="BV113" s="926">
        <v>9346707</v>
      </c>
      <c r="BW113" s="926"/>
      <c r="BX113" s="926"/>
      <c r="BY113" s="926"/>
      <c r="BZ113" s="926"/>
      <c r="CA113" s="926">
        <v>8780729</v>
      </c>
      <c r="CB113" s="926"/>
      <c r="CC113" s="926"/>
      <c r="CD113" s="926"/>
      <c r="CE113" s="926"/>
      <c r="CF113" s="920">
        <v>20.9</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427763</v>
      </c>
      <c r="AB114" s="959"/>
      <c r="AC114" s="959"/>
      <c r="AD114" s="959"/>
      <c r="AE114" s="960"/>
      <c r="AF114" s="961">
        <v>479960</v>
      </c>
      <c r="AG114" s="959"/>
      <c r="AH114" s="959"/>
      <c r="AI114" s="959"/>
      <c r="AJ114" s="960"/>
      <c r="AK114" s="961">
        <v>583455</v>
      </c>
      <c r="AL114" s="959"/>
      <c r="AM114" s="959"/>
      <c r="AN114" s="959"/>
      <c r="AO114" s="960"/>
      <c r="AP114" s="962">
        <v>1.4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11444241</v>
      </c>
      <c r="BR114" s="926"/>
      <c r="BS114" s="926"/>
      <c r="BT114" s="926"/>
      <c r="BU114" s="926"/>
      <c r="BV114" s="926">
        <v>11580103</v>
      </c>
      <c r="BW114" s="926"/>
      <c r="BX114" s="926"/>
      <c r="BY114" s="926"/>
      <c r="BZ114" s="926"/>
      <c r="CA114" s="926">
        <v>11827306</v>
      </c>
      <c r="CB114" s="926"/>
      <c r="CC114" s="926"/>
      <c r="CD114" s="926"/>
      <c r="CE114" s="926"/>
      <c r="CF114" s="920">
        <v>28.2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24512</v>
      </c>
      <c r="AB115" s="938"/>
      <c r="AC115" s="938"/>
      <c r="AD115" s="938"/>
      <c r="AE115" s="939"/>
      <c r="AF115" s="940">
        <v>24512</v>
      </c>
      <c r="AG115" s="938"/>
      <c r="AH115" s="938"/>
      <c r="AI115" s="938"/>
      <c r="AJ115" s="939"/>
      <c r="AK115" s="940">
        <v>24512</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29189</v>
      </c>
      <c r="BR115" s="926"/>
      <c r="BS115" s="926"/>
      <c r="BT115" s="926"/>
      <c r="BU115" s="926"/>
      <c r="BV115" s="926" t="s">
        <v>122</v>
      </c>
      <c r="BW115" s="926"/>
      <c r="BX115" s="926"/>
      <c r="BY115" s="926"/>
      <c r="BZ115" s="926"/>
      <c r="CA115" s="926">
        <v>16672</v>
      </c>
      <c r="CB115" s="926"/>
      <c r="CC115" s="926"/>
      <c r="CD115" s="926"/>
      <c r="CE115" s="926"/>
      <c r="CF115" s="920">
        <v>0</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333868</v>
      </c>
      <c r="DH115" s="959"/>
      <c r="DI115" s="959"/>
      <c r="DJ115" s="959"/>
      <c r="DK115" s="960"/>
      <c r="DL115" s="961" t="s">
        <v>122</v>
      </c>
      <c r="DM115" s="959"/>
      <c r="DN115" s="959"/>
      <c r="DO115" s="959"/>
      <c r="DP115" s="960"/>
      <c r="DQ115" s="961">
        <v>219</v>
      </c>
      <c r="DR115" s="959"/>
      <c r="DS115" s="959"/>
      <c r="DT115" s="959"/>
      <c r="DU115" s="960"/>
      <c r="DV115" s="962">
        <v>0</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9248597</v>
      </c>
      <c r="AB117" s="979"/>
      <c r="AC117" s="979"/>
      <c r="AD117" s="979"/>
      <c r="AE117" s="980"/>
      <c r="AF117" s="981">
        <v>9224683</v>
      </c>
      <c r="AG117" s="979"/>
      <c r="AH117" s="979"/>
      <c r="AI117" s="979"/>
      <c r="AJ117" s="980"/>
      <c r="AK117" s="981">
        <v>8346683</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98727408</v>
      </c>
      <c r="BR119" s="1000"/>
      <c r="BS119" s="1000"/>
      <c r="BT119" s="1000"/>
      <c r="BU119" s="1000"/>
      <c r="BV119" s="1000">
        <v>97110246</v>
      </c>
      <c r="BW119" s="1000"/>
      <c r="BX119" s="1000"/>
      <c r="BY119" s="1000"/>
      <c r="BZ119" s="1000"/>
      <c r="CA119" s="1000">
        <v>94743348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73535</v>
      </c>
      <c r="DH119" s="986"/>
      <c r="DI119" s="986"/>
      <c r="DJ119" s="986"/>
      <c r="DK119" s="987"/>
      <c r="DL119" s="985">
        <v>49023</v>
      </c>
      <c r="DM119" s="986"/>
      <c r="DN119" s="986"/>
      <c r="DO119" s="986"/>
      <c r="DP119" s="987"/>
      <c r="DQ119" s="985">
        <v>24511</v>
      </c>
      <c r="DR119" s="986"/>
      <c r="DS119" s="986"/>
      <c r="DT119" s="986"/>
      <c r="DU119" s="987"/>
      <c r="DV119" s="988">
        <v>0.1</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15027291</v>
      </c>
      <c r="BR120" s="931"/>
      <c r="BS120" s="931"/>
      <c r="BT120" s="931"/>
      <c r="BU120" s="931"/>
      <c r="BV120" s="931">
        <v>16897721</v>
      </c>
      <c r="BW120" s="931"/>
      <c r="BX120" s="931"/>
      <c r="BY120" s="931"/>
      <c r="BZ120" s="931"/>
      <c r="CA120" s="931">
        <v>16702861</v>
      </c>
      <c r="CB120" s="931"/>
      <c r="CC120" s="931"/>
      <c r="CD120" s="931"/>
      <c r="CE120" s="931"/>
      <c r="CF120" s="944">
        <v>39.799999999999997</v>
      </c>
      <c r="CG120" s="945"/>
      <c r="CH120" s="945"/>
      <c r="CI120" s="945"/>
      <c r="CJ120" s="945"/>
      <c r="CK120" s="1006" t="s">
        <v>446</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18261948</v>
      </c>
      <c r="DH120" s="931"/>
      <c r="DI120" s="931"/>
      <c r="DJ120" s="931"/>
      <c r="DK120" s="931"/>
      <c r="DL120" s="931">
        <v>19773885</v>
      </c>
      <c r="DM120" s="931"/>
      <c r="DN120" s="931"/>
      <c r="DO120" s="931"/>
      <c r="DP120" s="931"/>
      <c r="DQ120" s="931">
        <v>19991806</v>
      </c>
      <c r="DR120" s="931"/>
      <c r="DS120" s="931"/>
      <c r="DT120" s="931"/>
      <c r="DU120" s="931"/>
      <c r="DV120" s="932">
        <v>47.7</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11214433</v>
      </c>
      <c r="BR121" s="926"/>
      <c r="BS121" s="926"/>
      <c r="BT121" s="926"/>
      <c r="BU121" s="926"/>
      <c r="BV121" s="926">
        <v>12113640</v>
      </c>
      <c r="BW121" s="926"/>
      <c r="BX121" s="926"/>
      <c r="BY121" s="926"/>
      <c r="BZ121" s="926"/>
      <c r="CA121" s="926">
        <v>11231326</v>
      </c>
      <c r="CB121" s="926"/>
      <c r="CC121" s="926"/>
      <c r="CD121" s="926"/>
      <c r="CE121" s="926"/>
      <c r="CF121" s="920">
        <v>26.8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59880106</v>
      </c>
      <c r="BR122" s="1000"/>
      <c r="BS122" s="1000"/>
      <c r="BT122" s="1000"/>
      <c r="BU122" s="1000"/>
      <c r="BV122" s="1000">
        <v>58266582</v>
      </c>
      <c r="BW122" s="1000"/>
      <c r="BX122" s="1000"/>
      <c r="BY122" s="1000"/>
      <c r="BZ122" s="1000"/>
      <c r="CA122" s="1000">
        <v>54953272</v>
      </c>
      <c r="CB122" s="1000"/>
      <c r="CC122" s="1000"/>
      <c r="CD122" s="1000"/>
      <c r="CE122" s="1000"/>
      <c r="CF122" s="1017">
        <v>131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86121830</v>
      </c>
      <c r="BR123" s="1064"/>
      <c r="BS123" s="1064"/>
      <c r="BT123" s="1064"/>
      <c r="BU123" s="1064"/>
      <c r="BV123" s="1064">
        <v>87277943</v>
      </c>
      <c r="BW123" s="1064"/>
      <c r="BX123" s="1064"/>
      <c r="BY123" s="1064"/>
      <c r="BZ123" s="1064"/>
      <c r="CA123" s="1064">
        <v>82887459</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30.2</v>
      </c>
      <c r="BR124" s="1027"/>
      <c r="BS124" s="1027"/>
      <c r="BT124" s="1027"/>
      <c r="BU124" s="1027"/>
      <c r="BV124" s="1027">
        <v>24.3</v>
      </c>
      <c r="BW124" s="1027"/>
      <c r="BX124" s="1027"/>
      <c r="BY124" s="1027"/>
      <c r="BZ124" s="1027"/>
      <c r="CA124" s="1027">
        <v>28.2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24512</v>
      </c>
      <c r="AB127" s="959"/>
      <c r="AC127" s="959"/>
      <c r="AD127" s="959"/>
      <c r="AE127" s="960"/>
      <c r="AF127" s="961">
        <v>24512</v>
      </c>
      <c r="AG127" s="959"/>
      <c r="AH127" s="959"/>
      <c r="AI127" s="959"/>
      <c r="AJ127" s="960"/>
      <c r="AK127" s="961">
        <v>24512</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1132253</v>
      </c>
      <c r="AB128" s="1046"/>
      <c r="AC128" s="1046"/>
      <c r="AD128" s="1046"/>
      <c r="AE128" s="1047"/>
      <c r="AF128" s="1048">
        <v>1143385</v>
      </c>
      <c r="AG128" s="1046"/>
      <c r="AH128" s="1046"/>
      <c r="AI128" s="1046"/>
      <c r="AJ128" s="1047"/>
      <c r="AK128" s="1048">
        <v>1081072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11.3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29189</v>
      </c>
      <c r="DH128" s="1038"/>
      <c r="DI128" s="1038"/>
      <c r="DJ128" s="1038"/>
      <c r="DK128" s="1038"/>
      <c r="DL128" s="1038" t="s">
        <v>122</v>
      </c>
      <c r="DM128" s="1038"/>
      <c r="DN128" s="1038"/>
      <c r="DO128" s="1038"/>
      <c r="DP128" s="1038"/>
      <c r="DQ128" s="1038">
        <v>16672</v>
      </c>
      <c r="DR128" s="1038"/>
      <c r="DS128" s="1038"/>
      <c r="DT128" s="1038"/>
      <c r="DU128" s="1038"/>
      <c r="DV128" s="1039">
        <v>0</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47165295</v>
      </c>
      <c r="AB129" s="959"/>
      <c r="AC129" s="959"/>
      <c r="AD129" s="959"/>
      <c r="AE129" s="960"/>
      <c r="AF129" s="961">
        <v>45777541</v>
      </c>
      <c r="AG129" s="959"/>
      <c r="AH129" s="959"/>
      <c r="AI129" s="959"/>
      <c r="AJ129" s="960"/>
      <c r="AK129" s="961">
        <v>47253964</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16.3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5554037</v>
      </c>
      <c r="AB130" s="959"/>
      <c r="AC130" s="959"/>
      <c r="AD130" s="959"/>
      <c r="AE130" s="960"/>
      <c r="AF130" s="961">
        <v>5403252</v>
      </c>
      <c r="AG130" s="959"/>
      <c r="AH130" s="959"/>
      <c r="AI130" s="959"/>
      <c r="AJ130" s="960"/>
      <c r="AK130" s="961">
        <v>5309967</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41611258</v>
      </c>
      <c r="AB131" s="986"/>
      <c r="AC131" s="986"/>
      <c r="AD131" s="986"/>
      <c r="AE131" s="987"/>
      <c r="AF131" s="985">
        <v>40374289</v>
      </c>
      <c r="AG131" s="986"/>
      <c r="AH131" s="986"/>
      <c r="AI131" s="986"/>
      <c r="AJ131" s="987"/>
      <c r="AK131" s="985">
        <v>41943997</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28.2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6.1577253919999997</v>
      </c>
      <c r="AB132" s="1097"/>
      <c r="AC132" s="1097"/>
      <c r="AD132" s="1097"/>
      <c r="AE132" s="1098"/>
      <c r="AF132" s="1099">
        <v>6.6330480769999998</v>
      </c>
      <c r="AG132" s="1097"/>
      <c r="AH132" s="1097"/>
      <c r="AI132" s="1097"/>
      <c r="AJ132" s="1098"/>
      <c r="AK132" s="1099">
        <v>4.6625122540000001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5.6</v>
      </c>
      <c r="AB133" s="1080"/>
      <c r="AC133" s="1080"/>
      <c r="AD133" s="1080"/>
      <c r="AE133" s="1081"/>
      <c r="AF133" s="1079">
        <v>6</v>
      </c>
      <c r="AG133" s="1080"/>
      <c r="AH133" s="1080"/>
      <c r="AI133" s="1080"/>
      <c r="AJ133" s="1081"/>
      <c r="AK133" s="1079">
        <v>5.8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BC6gb86JdtmFnXwiTi6mIwefSrTVQMO9itPGznvZ/+xFh6gjcQHuZ03aMVufmlSVW96BPgYdfgaY+xD9l9NGg==" saltValue="BEIGI0U2B7yIDvwJMshh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3" zoomScaleNormal="85" zoomScaleSheetLayoutView="73"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q61UiGAIsf5j1RR0Rpe1iLwGu4Zbk40c3345LtqSJsCzXsqSne1kNB06AZKbjNXJVoWUcYQPIBiOif543UlYg==" saltValue="fEAU2QH1m9KPOX/8xCPva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8" zoomScaleNormal="78"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x8DDQ/nlxBhFoWSVd6+5tia8V9yb9xkCJdSG2wO40OOFZNLGxUoRG7xC7RKfySxoE3iShEe3xxRYzT4oOPTxA==" saltValue="BK4yHvlpdKbanOaFRxVB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13165630</v>
      </c>
      <c r="AP9" s="281">
        <v>59167</v>
      </c>
      <c r="AQ9" s="282">
        <v>64047</v>
      </c>
      <c r="AR9" s="283">
        <v>-7.6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57337</v>
      </c>
      <c r="AP10" s="284">
        <v>258</v>
      </c>
      <c r="AQ10" s="285">
        <v>2298</v>
      </c>
      <c r="AR10" s="286">
        <v>-88.8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1764</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30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363841</v>
      </c>
      <c r="AP13" s="284">
        <v>1635</v>
      </c>
      <c r="AQ13" s="285">
        <v>1643</v>
      </c>
      <c r="AR13" s="286">
        <v>-0.5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549570</v>
      </c>
      <c r="AP14" s="284">
        <v>2470</v>
      </c>
      <c r="AQ14" s="285">
        <v>1378</v>
      </c>
      <c r="AR14" s="286">
        <v>79.2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-514074</v>
      </c>
      <c r="AP15" s="284">
        <v>-2310</v>
      </c>
      <c r="AQ15" s="285">
        <v>-2215</v>
      </c>
      <c r="AR15" s="286">
        <v>4.3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13622304</v>
      </c>
      <c r="AP16" s="284">
        <v>61219</v>
      </c>
      <c r="AQ16" s="285">
        <v>68944</v>
      </c>
      <c r="AR16" s="286">
        <v>-11.2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6.15</v>
      </c>
      <c r="AP21" s="298">
        <v>6.5</v>
      </c>
      <c r="AQ21" s="299">
        <v>-0.35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99.4</v>
      </c>
      <c r="AP22" s="303">
        <v>99.5</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6372958</v>
      </c>
      <c r="AP32" s="312">
        <v>28640</v>
      </c>
      <c r="AQ32" s="313">
        <v>30222</v>
      </c>
      <c r="AR32" s="314">
        <v>-5.2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22</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1365758</v>
      </c>
      <c r="AP35" s="312">
        <v>6138</v>
      </c>
      <c r="AQ35" s="313">
        <v>7968</v>
      </c>
      <c r="AR35" s="314">
        <v>-23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583455</v>
      </c>
      <c r="AP36" s="312">
        <v>2622</v>
      </c>
      <c r="AQ36" s="313">
        <v>535</v>
      </c>
      <c r="AR36" s="314">
        <v>390.1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24512</v>
      </c>
      <c r="AP37" s="312">
        <v>110</v>
      </c>
      <c r="AQ37" s="313">
        <v>897</v>
      </c>
      <c r="AR37" s="314">
        <v>-87.7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0</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-1081072</v>
      </c>
      <c r="AP39" s="312">
        <v>-4858</v>
      </c>
      <c r="AQ39" s="313">
        <v>-7440</v>
      </c>
      <c r="AR39" s="314">
        <v>-34.700000000000003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-5309967</v>
      </c>
      <c r="AP40" s="312">
        <v>-23863</v>
      </c>
      <c r="AQ40" s="313">
        <v>-23690</v>
      </c>
      <c r="AR40" s="314">
        <v>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1955644</v>
      </c>
      <c r="AP41" s="312">
        <v>8789</v>
      </c>
      <c r="AQ41" s="313">
        <v>8515</v>
      </c>
      <c r="AR41" s="314">
        <v>3.2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7146804</v>
      </c>
      <c r="AN51" s="334">
        <v>31846</v>
      </c>
      <c r="AO51" s="335">
        <v>-2.9</v>
      </c>
      <c r="AP51" s="336">
        <v>46035</v>
      </c>
      <c r="AQ51" s="337">
        <v>2.2999999999999998</v>
      </c>
      <c r="AR51" s="338">
        <v>-5.2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4827833</v>
      </c>
      <c r="AN52" s="342">
        <v>21513</v>
      </c>
      <c r="AO52" s="343">
        <v>1.5</v>
      </c>
      <c r="AP52" s="344">
        <v>25158</v>
      </c>
      <c r="AQ52" s="345">
        <v>-0.4</v>
      </c>
      <c r="AR52" s="346">
        <v>1.9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10331699</v>
      </c>
      <c r="AN53" s="334">
        <v>46079</v>
      </c>
      <c r="AO53" s="335">
        <v>44.7</v>
      </c>
      <c r="AP53" s="336">
        <v>43261</v>
      </c>
      <c r="AQ53" s="337">
        <v>-6</v>
      </c>
      <c r="AR53" s="338">
        <v>50.7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5978064</v>
      </c>
      <c r="AN54" s="342">
        <v>26662</v>
      </c>
      <c r="AO54" s="343">
        <v>23.9</v>
      </c>
      <c r="AP54" s="344">
        <v>24721</v>
      </c>
      <c r="AQ54" s="345">
        <v>-1.7</v>
      </c>
      <c r="AR54" s="346">
        <v>25.6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8369774</v>
      </c>
      <c r="AN55" s="334">
        <v>37529</v>
      </c>
      <c r="AO55" s="335">
        <v>-18.600000000000001</v>
      </c>
      <c r="AP55" s="336">
        <v>40626</v>
      </c>
      <c r="AQ55" s="337">
        <v>-6.1</v>
      </c>
      <c r="AR55" s="338">
        <v>-12.5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4671623</v>
      </c>
      <c r="AN56" s="342">
        <v>20947</v>
      </c>
      <c r="AO56" s="343">
        <v>-21.4</v>
      </c>
      <c r="AP56" s="344">
        <v>24279</v>
      </c>
      <c r="AQ56" s="345">
        <v>-1.8</v>
      </c>
      <c r="AR56" s="346">
        <v>-19.600000000000001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12189433</v>
      </c>
      <c r="AN57" s="334">
        <v>54808</v>
      </c>
      <c r="AO57" s="335">
        <v>46</v>
      </c>
      <c r="AP57" s="336">
        <v>46133</v>
      </c>
      <c r="AQ57" s="337">
        <v>13.6</v>
      </c>
      <c r="AR57" s="338">
        <v>32.4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8083498</v>
      </c>
      <c r="AN58" s="342">
        <v>36346</v>
      </c>
      <c r="AO58" s="343">
        <v>73.5</v>
      </c>
      <c r="AP58" s="344">
        <v>27280</v>
      </c>
      <c r="AQ58" s="345">
        <v>12.4</v>
      </c>
      <c r="AR58" s="346">
        <v>61.1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11658396</v>
      </c>
      <c r="AN59" s="334">
        <v>52393</v>
      </c>
      <c r="AO59" s="335">
        <v>-4.4000000000000004</v>
      </c>
      <c r="AP59" s="336">
        <v>49174</v>
      </c>
      <c r="AQ59" s="337">
        <v>6.6</v>
      </c>
      <c r="AR59" s="338">
        <v>-11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6013030</v>
      </c>
      <c r="AN60" s="342">
        <v>27023</v>
      </c>
      <c r="AO60" s="343">
        <v>-25.7</v>
      </c>
      <c r="AP60" s="344">
        <v>29896</v>
      </c>
      <c r="AQ60" s="345">
        <v>9.6</v>
      </c>
      <c r="AR60" s="346">
        <v>-35.299999999999997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9939221</v>
      </c>
      <c r="AN61" s="349">
        <v>44531</v>
      </c>
      <c r="AO61" s="350">
        <v>13</v>
      </c>
      <c r="AP61" s="351">
        <v>45046</v>
      </c>
      <c r="AQ61" s="352">
        <v>2.1</v>
      </c>
      <c r="AR61" s="338">
        <v>10.9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5914810</v>
      </c>
      <c r="AN62" s="342">
        <v>26498</v>
      </c>
      <c r="AO62" s="343">
        <v>10.4</v>
      </c>
      <c r="AP62" s="344">
        <v>26267</v>
      </c>
      <c r="AQ62" s="345">
        <v>3.6</v>
      </c>
      <c r="AR62" s="346">
        <v>6.8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xOcXwNpogFj6ll2iXfML3Eeqx/HAfGENdCXUMK4SUEhJSo+TIyApBw6JK28Sb27FnkHR0UjMPrl8zNx8Ic2Bw==" saltValue="CPahBdqJrCPDMqJ+Vnpr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4eyc03e3iLRlHXB3P5wbiXrts9q1s5hh7SefJp0wXZhhpADwiWzUYSLNLLyUq/mN2NyxrvHRi2MDyz1SrCkapg==" saltValue="LT6i8LRpwxYovLePcERN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e2gDBDpfyBvudeyuUwyyAk0tdjEviCqBoxZu2ZhVGQeYF7oWKFU2igtAo/xEk7MdUMaDEapRKeoYJuNAKGj0Cg==" saltValue="+47hUho3qJmo4s5OQWbm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21.81</v>
      </c>
      <c r="G47" s="12">
        <v>21.36</v>
      </c>
      <c r="H47" s="12">
        <v>24.59</v>
      </c>
      <c r="I47" s="12">
        <v>28.96</v>
      </c>
      <c r="J47" s="13">
        <v>27.59</v>
      </c>
    </row>
    <row r="48" spans="2:10" ht="57.75" customHeight="1" x14ac:dyDescent="0.2">
      <c r="B48" s="14"/>
      <c r="C48" s="1141" t="s">
        <v>4</v>
      </c>
      <c r="D48" s="1141"/>
      <c r="E48" s="1142"/>
      <c r="F48" s="15">
        <v>4.2699999999999996</v>
      </c>
      <c r="G48" s="16">
        <v>4.88</v>
      </c>
      <c r="H48" s="16">
        <v>6.26</v>
      </c>
      <c r="I48" s="16">
        <v>7.19</v>
      </c>
      <c r="J48" s="17">
        <v>7.31</v>
      </c>
    </row>
    <row r="49" spans="2:10" ht="57.75" customHeight="1" thickBot="1" x14ac:dyDescent="0.25">
      <c r="B49" s="18"/>
      <c r="C49" s="1143" t="s">
        <v>5</v>
      </c>
      <c r="D49" s="1143"/>
      <c r="E49" s="1144"/>
      <c r="F49" s="19" t="s">
        <v>531</v>
      </c>
      <c r="G49" s="20" t="s">
        <v>532</v>
      </c>
      <c r="H49" s="20">
        <v>1.63</v>
      </c>
      <c r="I49" s="20" t="s">
        <v>533</v>
      </c>
      <c r="J49" s="21" t="s">
        <v>534</v>
      </c>
    </row>
    <row r="50" spans="2:10" ht="13" x14ac:dyDescent="0.2"/>
  </sheetData>
  <sheetProtection algorithmName="SHA-512" hashValue="5AurYk6jerYIVOh+V6WQez0rNWoa/z7x6hN3o6wNgK28vAsWEvMrRxLWnyQyZXJ2A0rWlICfFyX+DoHwt7O8wg==" saltValue="D2H7c0xP1ZjW8jYVNfKS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4.24</v>
      </c>
      <c r="G34" s="33">
        <v>4.83</v>
      </c>
      <c r="H34" s="33">
        <v>6.22</v>
      </c>
      <c r="I34" s="33">
        <v>7.17</v>
      </c>
      <c r="J34" s="34">
        <v>7.29</v>
      </c>
      <c r="K34" s="22"/>
      <c r="L34" s="22"/>
      <c r="M34" s="22"/>
      <c r="N34" s="22"/>
      <c r="O34" s="22"/>
      <c r="P34" s="22"/>
    </row>
    <row r="35" spans="1:16" ht="39" customHeight="1" x14ac:dyDescent="0.2">
      <c r="A35" s="22"/>
      <c r="B35" s="35"/>
      <c r="C35" s="1145" t="s">
        <v>536</v>
      </c>
      <c r="D35" s="1146"/>
      <c r="E35" s="1147"/>
      <c r="F35" s="36">
        <v>1.93</v>
      </c>
      <c r="G35" s="37">
        <v>1.95</v>
      </c>
      <c r="H35" s="37">
        <v>1.55</v>
      </c>
      <c r="I35" s="37">
        <v>1.74</v>
      </c>
      <c r="J35" s="38">
        <v>1.95</v>
      </c>
      <c r="K35" s="22"/>
      <c r="L35" s="22"/>
      <c r="M35" s="22"/>
      <c r="N35" s="22"/>
      <c r="O35" s="22"/>
      <c r="P35" s="22"/>
    </row>
    <row r="36" spans="1:16" ht="39" customHeight="1" x14ac:dyDescent="0.2">
      <c r="A36" s="22"/>
      <c r="B36" s="35"/>
      <c r="C36" s="1145" t="s">
        <v>537</v>
      </c>
      <c r="D36" s="1146"/>
      <c r="E36" s="1147"/>
      <c r="F36" s="36">
        <v>0.78</v>
      </c>
      <c r="G36" s="37">
        <v>1.44</v>
      </c>
      <c r="H36" s="37">
        <v>1.79</v>
      </c>
      <c r="I36" s="37">
        <v>2.0099999999999998</v>
      </c>
      <c r="J36" s="38">
        <v>1.88</v>
      </c>
      <c r="K36" s="22"/>
      <c r="L36" s="22"/>
      <c r="M36" s="22"/>
      <c r="N36" s="22"/>
      <c r="O36" s="22"/>
      <c r="P36" s="22"/>
    </row>
    <row r="37" spans="1:16" ht="39" customHeight="1" x14ac:dyDescent="0.2">
      <c r="A37" s="22"/>
      <c r="B37" s="35"/>
      <c r="C37" s="1145" t="s">
        <v>538</v>
      </c>
      <c r="D37" s="1146"/>
      <c r="E37" s="1147"/>
      <c r="F37" s="36">
        <v>0.47</v>
      </c>
      <c r="G37" s="37">
        <v>0.94</v>
      </c>
      <c r="H37" s="37">
        <v>1.48</v>
      </c>
      <c r="I37" s="37">
        <v>1.0900000000000001</v>
      </c>
      <c r="J37" s="38">
        <v>0.32</v>
      </c>
      <c r="K37" s="22"/>
      <c r="L37" s="22"/>
      <c r="M37" s="22"/>
      <c r="N37" s="22"/>
      <c r="O37" s="22"/>
      <c r="P37" s="22"/>
    </row>
    <row r="38" spans="1:16" ht="39" customHeight="1" x14ac:dyDescent="0.2">
      <c r="A38" s="22"/>
      <c r="B38" s="35"/>
      <c r="C38" s="1145" t="s">
        <v>539</v>
      </c>
      <c r="D38" s="1146"/>
      <c r="E38" s="1147"/>
      <c r="F38" s="36">
        <v>0.04</v>
      </c>
      <c r="G38" s="37">
        <v>0.03</v>
      </c>
      <c r="H38" s="37">
        <v>0.02</v>
      </c>
      <c r="I38" s="37">
        <v>0.02</v>
      </c>
      <c r="J38" s="38">
        <v>0.02</v>
      </c>
      <c r="K38" s="22"/>
      <c r="L38" s="22"/>
      <c r="M38" s="22"/>
      <c r="N38" s="22"/>
      <c r="O38" s="22"/>
      <c r="P38" s="22"/>
    </row>
    <row r="39" spans="1:16" ht="39" customHeight="1" x14ac:dyDescent="0.2">
      <c r="A39" s="22"/>
      <c r="B39" s="35"/>
      <c r="C39" s="1145" t="s">
        <v>540</v>
      </c>
      <c r="D39" s="1146"/>
      <c r="E39" s="1147"/>
      <c r="F39" s="36">
        <v>0.02</v>
      </c>
      <c r="G39" s="37">
        <v>0.03</v>
      </c>
      <c r="H39" s="37">
        <v>0.05</v>
      </c>
      <c r="I39" s="37">
        <v>0.02</v>
      </c>
      <c r="J39" s="38">
        <v>0.02</v>
      </c>
      <c r="K39" s="22"/>
      <c r="L39" s="22"/>
      <c r="M39" s="22"/>
      <c r="N39" s="22"/>
      <c r="O39" s="22"/>
      <c r="P39" s="22"/>
    </row>
    <row r="40" spans="1:16" ht="39" customHeight="1" x14ac:dyDescent="0.2">
      <c r="A40" s="22"/>
      <c r="B40" s="35"/>
      <c r="C40" s="1145" t="s">
        <v>541</v>
      </c>
      <c r="D40" s="1146"/>
      <c r="E40" s="1147"/>
      <c r="F40" s="36">
        <v>0.01</v>
      </c>
      <c r="G40" s="37">
        <v>0.03</v>
      </c>
      <c r="H40" s="37">
        <v>0.02</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543</v>
      </c>
      <c r="D43" s="1149"/>
      <c r="E43" s="1150"/>
      <c r="F43" s="41">
        <v>0</v>
      </c>
      <c r="G43" s="42">
        <v>0</v>
      </c>
      <c r="H43" s="42">
        <v>0</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SHsWd4cWw3Ml43YW/gKpX8q1r2pz61g3WneDAzuORN+81DeEQ5g9f7kR0HjLqKVYt1N1ytWMl62hq1woMnRGw==" saltValue="GK516moCtz550R8j2APt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7360</v>
      </c>
      <c r="L45" s="60">
        <v>7425</v>
      </c>
      <c r="M45" s="60">
        <v>7404</v>
      </c>
      <c r="N45" s="60">
        <v>7304</v>
      </c>
      <c r="O45" s="61">
        <v>6373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v>50</v>
      </c>
      <c r="L47" s="64">
        <v>33</v>
      </c>
      <c r="M47" s="64">
        <v>17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1444</v>
      </c>
      <c r="L48" s="64">
        <v>1351</v>
      </c>
      <c r="M48" s="64">
        <v>1375</v>
      </c>
      <c r="N48" s="64">
        <v>1417</v>
      </c>
      <c r="O48" s="65">
        <v>1366</v>
      </c>
      <c r="P48" s="48"/>
      <c r="Q48" s="48"/>
      <c r="R48" s="48"/>
      <c r="S48" s="48"/>
      <c r="T48" s="48"/>
      <c r="U48" s="48"/>
    </row>
    <row r="49" spans="1:21" ht="30.75" customHeight="1" x14ac:dyDescent="0.2">
      <c r="A49" s="48"/>
      <c r="B49" s="1155"/>
      <c r="C49" s="1156"/>
      <c r="D49" s="62"/>
      <c r="E49" s="1161" t="s">
        <v>14</v>
      </c>
      <c r="F49" s="1161"/>
      <c r="G49" s="1161"/>
      <c r="H49" s="1161"/>
      <c r="I49" s="1161"/>
      <c r="J49" s="1162"/>
      <c r="K49" s="63">
        <v>1</v>
      </c>
      <c r="L49" s="64">
        <v>1</v>
      </c>
      <c r="M49" s="64">
        <v>428</v>
      </c>
      <c r="N49" s="64">
        <v>480</v>
      </c>
      <c r="O49" s="65">
        <v>583</v>
      </c>
      <c r="P49" s="48"/>
      <c r="Q49" s="48"/>
      <c r="R49" s="48"/>
      <c r="S49" s="48"/>
      <c r="T49" s="48"/>
      <c r="U49" s="48"/>
    </row>
    <row r="50" spans="1:21" ht="30.75" customHeight="1" x14ac:dyDescent="0.2">
      <c r="A50" s="48"/>
      <c r="B50" s="1155"/>
      <c r="C50" s="1156"/>
      <c r="D50" s="62"/>
      <c r="E50" s="1161" t="s">
        <v>15</v>
      </c>
      <c r="F50" s="1161"/>
      <c r="G50" s="1161"/>
      <c r="H50" s="1161"/>
      <c r="I50" s="1161"/>
      <c r="J50" s="1162"/>
      <c r="K50" s="63">
        <v>32</v>
      </c>
      <c r="L50" s="64">
        <v>28</v>
      </c>
      <c r="M50" s="64">
        <v>25</v>
      </c>
      <c r="N50" s="64">
        <v>25</v>
      </c>
      <c r="O50" s="65">
        <v>25</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6716</v>
      </c>
      <c r="L52" s="64">
        <v>6785</v>
      </c>
      <c r="M52" s="64">
        <v>6686</v>
      </c>
      <c r="N52" s="64">
        <v>6546</v>
      </c>
      <c r="O52" s="65">
        <v>6391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2171</v>
      </c>
      <c r="L53" s="69">
        <v>2053</v>
      </c>
      <c r="M53" s="69">
        <v>2563</v>
      </c>
      <c r="N53" s="69">
        <v>2680</v>
      </c>
      <c r="O53" s="70">
        <v>1956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WSkIu6aqqo+bNvoRqUOVxwZBcvsR6f/lqn1p8sjTLll8vOoeiCqfdyCOKllp9mTGbOvUkTsFaO0g35YA4kSzw==" saltValue="7FiXZ4LUvdaObSXpqWTk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60833</v>
      </c>
      <c r="J41" s="356">
        <v>60688</v>
      </c>
      <c r="K41" s="356">
        <v>58968</v>
      </c>
      <c r="L41" s="356">
        <v>56361</v>
      </c>
      <c r="M41" s="357">
        <v>54102</v>
      </c>
    </row>
    <row r="42" spans="2:13" ht="27.75" customHeight="1" x14ac:dyDescent="0.2">
      <c r="B42" s="1186"/>
      <c r="C42" s="1187"/>
      <c r="D42" s="106"/>
      <c r="E42" s="1192" t="s">
        <v>32</v>
      </c>
      <c r="F42" s="1192"/>
      <c r="G42" s="1192"/>
      <c r="H42" s="1193"/>
      <c r="I42" s="358">
        <v>458</v>
      </c>
      <c r="J42" s="359">
        <v>431</v>
      </c>
      <c r="K42" s="359">
        <v>407</v>
      </c>
      <c r="L42" s="359">
        <v>49</v>
      </c>
      <c r="M42" s="360">
        <v>25</v>
      </c>
    </row>
    <row r="43" spans="2:13" ht="27.75" customHeight="1" x14ac:dyDescent="0.2">
      <c r="B43" s="1186"/>
      <c r="C43" s="1187"/>
      <c r="D43" s="106"/>
      <c r="E43" s="1192" t="s">
        <v>33</v>
      </c>
      <c r="F43" s="1192"/>
      <c r="G43" s="1192"/>
      <c r="H43" s="1193"/>
      <c r="I43" s="358">
        <v>18381</v>
      </c>
      <c r="J43" s="359">
        <v>18140</v>
      </c>
      <c r="K43" s="359">
        <v>18262</v>
      </c>
      <c r="L43" s="359">
        <v>19774</v>
      </c>
      <c r="M43" s="360">
        <v>19992</v>
      </c>
    </row>
    <row r="44" spans="2:13" ht="27.75" customHeight="1" x14ac:dyDescent="0.2">
      <c r="B44" s="1186"/>
      <c r="C44" s="1187"/>
      <c r="D44" s="106"/>
      <c r="E44" s="1192" t="s">
        <v>34</v>
      </c>
      <c r="F44" s="1192"/>
      <c r="G44" s="1192"/>
      <c r="H44" s="1193"/>
      <c r="I44" s="358">
        <v>1763</v>
      </c>
      <c r="J44" s="359">
        <v>10063</v>
      </c>
      <c r="K44" s="359">
        <v>9617</v>
      </c>
      <c r="L44" s="359">
        <v>9347</v>
      </c>
      <c r="M44" s="360">
        <v>8781</v>
      </c>
    </row>
    <row r="45" spans="2:13" ht="27.75" customHeight="1" x14ac:dyDescent="0.2">
      <c r="B45" s="1186"/>
      <c r="C45" s="1187"/>
      <c r="D45" s="106"/>
      <c r="E45" s="1192" t="s">
        <v>35</v>
      </c>
      <c r="F45" s="1192"/>
      <c r="G45" s="1192"/>
      <c r="H45" s="1193"/>
      <c r="I45" s="358">
        <v>11518</v>
      </c>
      <c r="J45" s="359">
        <v>11537</v>
      </c>
      <c r="K45" s="359">
        <v>11444</v>
      </c>
      <c r="L45" s="359">
        <v>11580</v>
      </c>
      <c r="M45" s="360">
        <v>11827</v>
      </c>
    </row>
    <row r="46" spans="2:13" ht="27.75" customHeight="1" x14ac:dyDescent="0.2">
      <c r="B46" s="1186"/>
      <c r="C46" s="1187"/>
      <c r="D46" s="107"/>
      <c r="E46" s="1192" t="s">
        <v>36</v>
      </c>
      <c r="F46" s="1192"/>
      <c r="G46" s="1192"/>
      <c r="H46" s="1193"/>
      <c r="I46" s="358">
        <v>38</v>
      </c>
      <c r="J46" s="359">
        <v>37</v>
      </c>
      <c r="K46" s="359">
        <v>29</v>
      </c>
      <c r="L46" s="359" t="s">
        <v>487</v>
      </c>
      <c r="M46" s="360">
        <v>17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12507</v>
      </c>
      <c r="J50" s="359">
        <v>11479</v>
      </c>
      <c r="K50" s="359">
        <v>15027</v>
      </c>
      <c r="L50" s="359">
        <v>16898</v>
      </c>
      <c r="M50" s="360">
        <v>16703</v>
      </c>
    </row>
    <row r="51" spans="2:13" ht="27.75" customHeight="1" x14ac:dyDescent="0.2">
      <c r="B51" s="1186"/>
      <c r="C51" s="1187"/>
      <c r="D51" s="106"/>
      <c r="E51" s="1192" t="s">
        <v>42</v>
      </c>
      <c r="F51" s="1192"/>
      <c r="G51" s="1192"/>
      <c r="H51" s="1193"/>
      <c r="I51" s="358">
        <v>10426</v>
      </c>
      <c r="J51" s="359">
        <v>10604</v>
      </c>
      <c r="K51" s="359">
        <v>11214</v>
      </c>
      <c r="L51" s="359">
        <v>12114</v>
      </c>
      <c r="M51" s="360">
        <v>11231</v>
      </c>
    </row>
    <row r="52" spans="2:13" ht="27.75" customHeight="1" x14ac:dyDescent="0.2">
      <c r="B52" s="1188"/>
      <c r="C52" s="1189"/>
      <c r="D52" s="106"/>
      <c r="E52" s="1192" t="s">
        <v>43</v>
      </c>
      <c r="F52" s="1192"/>
      <c r="G52" s="1192"/>
      <c r="H52" s="1193"/>
      <c r="I52" s="358">
        <v>60653</v>
      </c>
      <c r="J52" s="359">
        <v>61067</v>
      </c>
      <c r="K52" s="359">
        <v>59880</v>
      </c>
      <c r="L52" s="359">
        <v>58267</v>
      </c>
      <c r="M52" s="360">
        <v>54953</v>
      </c>
    </row>
    <row r="53" spans="2:13" ht="27.75" customHeight="1" thickBot="1" x14ac:dyDescent="0.25">
      <c r="B53" s="1199" t="s">
        <v>19</v>
      </c>
      <c r="C53" s="1200"/>
      <c r="D53" s="110"/>
      <c r="E53" s="1201" t="s">
        <v>44</v>
      </c>
      <c r="F53" s="1201"/>
      <c r="G53" s="1201"/>
      <c r="H53" s="1202"/>
      <c r="I53" s="361">
        <v>9406</v>
      </c>
      <c r="J53" s="362">
        <v>17744</v>
      </c>
      <c r="K53" s="362">
        <v>12606</v>
      </c>
      <c r="L53" s="362">
        <v>9832</v>
      </c>
      <c r="M53" s="363">
        <v>11856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6OqEQ4gPyHuYiIu+aAp4DxVEdhAx0zY6Yt9xWG2b8mYISNM1BQiREcWpySJIB/1fCgGsrJkemHiDQffZJUK5fA==" saltValue="2uyyjT10eyRVXiaXo2OK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11600</v>
      </c>
      <c r="G55" s="122">
        <v>13256</v>
      </c>
      <c r="H55" s="123">
        <v>13037</v>
      </c>
    </row>
    <row r="56" spans="2:8" ht="52.5" customHeight="1" x14ac:dyDescent="0.2">
      <c r="B56" s="124"/>
      <c r="C56" s="1213" t="s">
        <v>47</v>
      </c>
      <c r="D56" s="1213"/>
      <c r="E56" s="1214"/>
      <c r="F56" s="125">
        <v>1674</v>
      </c>
      <c r="G56" s="125">
        <v>1524</v>
      </c>
      <c r="H56" s="126">
        <v>1541</v>
      </c>
    </row>
    <row r="57" spans="2:8" ht="53.25" customHeight="1" x14ac:dyDescent="0.2">
      <c r="B57" s="124"/>
      <c r="C57" s="1215" t="s">
        <v>48</v>
      </c>
      <c r="D57" s="1215"/>
      <c r="E57" s="1216"/>
      <c r="F57" s="127">
        <v>776</v>
      </c>
      <c r="G57" s="127">
        <v>630</v>
      </c>
      <c r="H57" s="128">
        <v>535</v>
      </c>
    </row>
    <row r="58" spans="2:8" ht="45.75" customHeight="1" x14ac:dyDescent="0.2">
      <c r="B58" s="129"/>
      <c r="C58" s="1203" t="s">
        <v>572</v>
      </c>
      <c r="D58" s="1204"/>
      <c r="E58" s="1205"/>
      <c r="F58" s="130">
        <v>182</v>
      </c>
      <c r="G58" s="130">
        <v>161</v>
      </c>
      <c r="H58" s="131">
        <v>141</v>
      </c>
    </row>
    <row r="59" spans="2:8" ht="45.75" customHeight="1" x14ac:dyDescent="0.2">
      <c r="B59" s="129"/>
      <c r="C59" s="1203" t="s">
        <v>573</v>
      </c>
      <c r="D59" s="1204"/>
      <c r="E59" s="1205"/>
      <c r="F59" s="130">
        <v>90</v>
      </c>
      <c r="G59" s="130">
        <v>90</v>
      </c>
      <c r="H59" s="131">
        <v>90</v>
      </c>
    </row>
    <row r="60" spans="2:8" ht="45.75" customHeight="1" x14ac:dyDescent="0.2">
      <c r="B60" s="129"/>
      <c r="C60" s="1203" t="s">
        <v>574</v>
      </c>
      <c r="D60" s="1204"/>
      <c r="E60" s="1205"/>
      <c r="F60" s="130">
        <v>73</v>
      </c>
      <c r="G60" s="130">
        <v>73</v>
      </c>
      <c r="H60" s="131">
        <v>74</v>
      </c>
    </row>
    <row r="61" spans="2:8" ht="45.75" customHeight="1" x14ac:dyDescent="0.2">
      <c r="B61" s="129"/>
      <c r="C61" s="1203" t="s">
        <v>575</v>
      </c>
      <c r="D61" s="1204"/>
      <c r="E61" s="1205"/>
      <c r="F61" s="130">
        <v>160</v>
      </c>
      <c r="G61" s="130">
        <v>120</v>
      </c>
      <c r="H61" s="131">
        <v>60</v>
      </c>
    </row>
    <row r="62" spans="2:8" ht="45.75" customHeight="1" thickBot="1" x14ac:dyDescent="0.25">
      <c r="B62" s="132"/>
      <c r="C62" s="1206" t="s">
        <v>576</v>
      </c>
      <c r="D62" s="1207"/>
      <c r="E62" s="1208"/>
      <c r="F62" s="133">
        <v>50</v>
      </c>
      <c r="G62" s="133">
        <v>48</v>
      </c>
      <c r="H62" s="134">
        <v>43</v>
      </c>
    </row>
    <row r="63" spans="2:8" ht="52.5" customHeight="1" thickBot="1" x14ac:dyDescent="0.25">
      <c r="B63" s="135"/>
      <c r="C63" s="1209" t="s">
        <v>49</v>
      </c>
      <c r="D63" s="1209"/>
      <c r="E63" s="1210"/>
      <c r="F63" s="136">
        <v>14050</v>
      </c>
      <c r="G63" s="136">
        <v>15409</v>
      </c>
      <c r="H63" s="137">
        <v>15113</v>
      </c>
    </row>
    <row r="64" spans="2:8" ht="13" x14ac:dyDescent="0.2"/>
  </sheetData>
  <sheetProtection algorithmName="SHA-512" hashValue="hR8XvpfMFkxpGjJ9XbirW7y+n1SD6LlKzilMwbtJUTp3DdzR7R4RCDVpHMKv64zNEXaE6nNUiHYJ+ow4yJY7Iw==" saltValue="763ugNkpEf0vw8W7VzyF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31846</v>
      </c>
      <c r="E3" s="156"/>
      <c r="F3" s="157">
        <v>46035</v>
      </c>
      <c r="G3" s="158"/>
      <c r="H3" s="159"/>
    </row>
    <row r="4" spans="1:8" x14ac:dyDescent="0.2">
      <c r="A4" s="160"/>
      <c r="B4" s="161"/>
      <c r="C4" s="162"/>
      <c r="D4" s="163">
        <v>21513</v>
      </c>
      <c r="E4" s="164"/>
      <c r="F4" s="165">
        <v>25158</v>
      </c>
      <c r="G4" s="166"/>
      <c r="H4" s="167"/>
    </row>
    <row r="5" spans="1:8" x14ac:dyDescent="0.2">
      <c r="A5" s="148" t="s">
        <v>520</v>
      </c>
      <c r="B5" s="153"/>
      <c r="C5" s="154"/>
      <c r="D5" s="155">
        <v>46079</v>
      </c>
      <c r="E5" s="156"/>
      <c r="F5" s="157">
        <v>43261</v>
      </c>
      <c r="G5" s="158"/>
      <c r="H5" s="159"/>
    </row>
    <row r="6" spans="1:8" x14ac:dyDescent="0.2">
      <c r="A6" s="160"/>
      <c r="B6" s="161"/>
      <c r="C6" s="162"/>
      <c r="D6" s="163">
        <v>26662</v>
      </c>
      <c r="E6" s="164"/>
      <c r="F6" s="165">
        <v>24721</v>
      </c>
      <c r="G6" s="166"/>
      <c r="H6" s="167"/>
    </row>
    <row r="7" spans="1:8" x14ac:dyDescent="0.2">
      <c r="A7" s="148" t="s">
        <v>521</v>
      </c>
      <c r="B7" s="153"/>
      <c r="C7" s="154"/>
      <c r="D7" s="155">
        <v>37529</v>
      </c>
      <c r="E7" s="156"/>
      <c r="F7" s="157">
        <v>40626</v>
      </c>
      <c r="G7" s="158"/>
      <c r="H7" s="159"/>
    </row>
    <row r="8" spans="1:8" x14ac:dyDescent="0.2">
      <c r="A8" s="160"/>
      <c r="B8" s="161"/>
      <c r="C8" s="162"/>
      <c r="D8" s="163">
        <v>20947</v>
      </c>
      <c r="E8" s="164"/>
      <c r="F8" s="165">
        <v>24279</v>
      </c>
      <c r="G8" s="166"/>
      <c r="H8" s="167"/>
    </row>
    <row r="9" spans="1:8" x14ac:dyDescent="0.2">
      <c r="A9" s="148" t="s">
        <v>522</v>
      </c>
      <c r="B9" s="153"/>
      <c r="C9" s="154"/>
      <c r="D9" s="155">
        <v>54808</v>
      </c>
      <c r="E9" s="156"/>
      <c r="F9" s="157">
        <v>46133</v>
      </c>
      <c r="G9" s="158"/>
      <c r="H9" s="159"/>
    </row>
    <row r="10" spans="1:8" x14ac:dyDescent="0.2">
      <c r="A10" s="160"/>
      <c r="B10" s="161"/>
      <c r="C10" s="162"/>
      <c r="D10" s="163">
        <v>36346</v>
      </c>
      <c r="E10" s="164"/>
      <c r="F10" s="165">
        <v>27280</v>
      </c>
      <c r="G10" s="166"/>
      <c r="H10" s="167"/>
    </row>
    <row r="11" spans="1:8" x14ac:dyDescent="0.2">
      <c r="A11" s="148" t="s">
        <v>523</v>
      </c>
      <c r="B11" s="153"/>
      <c r="C11" s="154"/>
      <c r="D11" s="155">
        <v>52393</v>
      </c>
      <c r="E11" s="156"/>
      <c r="F11" s="157">
        <v>49174</v>
      </c>
      <c r="G11" s="158"/>
      <c r="H11" s="159"/>
    </row>
    <row r="12" spans="1:8" x14ac:dyDescent="0.2">
      <c r="A12" s="160"/>
      <c r="B12" s="161"/>
      <c r="C12" s="168"/>
      <c r="D12" s="163">
        <v>27023</v>
      </c>
      <c r="E12" s="164"/>
      <c r="F12" s="165">
        <v>29896</v>
      </c>
      <c r="G12" s="166"/>
      <c r="H12" s="167"/>
    </row>
    <row r="13" spans="1:8" x14ac:dyDescent="0.2">
      <c r="A13" s="148"/>
      <c r="B13" s="153"/>
      <c r="C13" s="169"/>
      <c r="D13" s="170">
        <v>44531</v>
      </c>
      <c r="E13" s="171"/>
      <c r="F13" s="172">
        <v>45046</v>
      </c>
      <c r="G13" s="173"/>
      <c r="H13" s="159"/>
    </row>
    <row r="14" spans="1:8" x14ac:dyDescent="0.2">
      <c r="A14" s="160"/>
      <c r="B14" s="161"/>
      <c r="C14" s="162"/>
      <c r="D14" s="163">
        <v>26498</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4.2699999999999996</v>
      </c>
      <c r="C19" s="174">
        <f>ROUND(VALUE(SUBSTITUTE(実質収支比率等に係る経年分析!G$48,"▲","-")),2)</f>
        <v>4.88</v>
      </c>
      <c r="D19" s="174">
        <f>ROUND(VALUE(SUBSTITUTE(実質収支比率等に係る経年分析!H$48,"▲","-")),2)</f>
        <v>6.26</v>
      </c>
      <c r="E19" s="174">
        <f>ROUND(VALUE(SUBSTITUTE(実質収支比率等に係る経年分析!I$48,"▲","-")),2)</f>
        <v>7.19</v>
      </c>
      <c r="F19" s="174">
        <f>ROUND(VALUE(SUBSTITUTE(実質収支比率等に係る経年分析!J$48,"▲","-")),2)</f>
        <v>7.31</v>
      </c>
    </row>
    <row r="20" spans="1:11" x14ac:dyDescent="0.2">
      <c r="A20" s="174" t="s">
        <v>53</v>
      </c>
      <c r="B20" s="174">
        <f>ROUND(VALUE(SUBSTITUTE(実質収支比率等に係る経年分析!F$47,"▲","-")),2)</f>
        <v>21.81</v>
      </c>
      <c r="C20" s="174">
        <f>ROUND(VALUE(SUBSTITUTE(実質収支比率等に係る経年分析!G$47,"▲","-")),2)</f>
        <v>21.36</v>
      </c>
      <c r="D20" s="174">
        <f>ROUND(VALUE(SUBSTITUTE(実質収支比率等に係る経年分析!H$47,"▲","-")),2)</f>
        <v>24.59</v>
      </c>
      <c r="E20" s="174">
        <f>ROUND(VALUE(SUBSTITUTE(実質収支比率等に係る経年分析!I$47,"▲","-")),2)</f>
        <v>28.96</v>
      </c>
      <c r="F20" s="174">
        <f>ROUND(VALUE(SUBSTITUTE(実質収支比率等に係る経年分析!J$47,"▲","-")),2)</f>
        <v>27.59</v>
      </c>
    </row>
    <row r="21" spans="1:11" x14ac:dyDescent="0.2">
      <c r="A21" s="174" t="s">
        <v>54</v>
      </c>
      <c r="B21" s="174">
        <f>IF(ISNUMBER(VALUE(SUBSTITUTE(実質収支比率等に係る経年分析!F$49,"▲","-"))),ROUND(VALUE(SUBSTITUTE(実質収支比率等に係る経年分析!F$49,"▲","-")),2),NA())</f>
        <v>-7.62</v>
      </c>
      <c r="C21" s="174">
        <f>IF(ISNUMBER(VALUE(SUBSTITUTE(実質収支比率等に係る経年分析!G$49,"▲","-"))),ROUND(VALUE(SUBSTITUTE(実質収支比率等に係る経年分析!G$49,"▲","-")),2),NA())</f>
        <v>-4.2300000000000004</v>
      </c>
      <c r="D21" s="174">
        <f>IF(ISNUMBER(VALUE(SUBSTITUTE(実質収支比率等に係る経年分析!H$49,"▲","-"))),ROUND(VALUE(SUBSTITUTE(実質収支比率等に係る経年分析!H$49,"▲","-")),2),NA())</f>
        <v>1.63</v>
      </c>
      <c r="E21" s="174">
        <f>IF(ISNUMBER(VALUE(SUBSTITUTE(実質収支比率等に係る経年分析!I$49,"▲","-"))),ROUND(VALUE(SUBSTITUTE(実質収支比率等に係る経年分析!I$49,"▲","-")),2),NA())</f>
        <v>-1.76</v>
      </c>
      <c r="F21" s="174">
        <f>IF(ISNUMBER(VALUE(SUBSTITUTE(実質収支比率等に係る経年分析!J$49,"▲","-"))),ROUND(VALUE(SUBSTITUTE(実質収支比率等に係る経年分析!J$49,"▲","-")),2),NA())</f>
        <v>-6.68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八王子山墓園特別会計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太陽光発電事業特別会計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x14ac:dyDescent="0.2">
      <c r="A35" s="175" t="str">
        <f>IF(連結実質赤字比率に係る赤字・黒字の構成分析!C$35="",NA(),連結実質赤字比率に係る赤字・黒字の構成分析!C$35)</f>
        <v>下水道事業等会計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6716</v>
      </c>
      <c r="E42" s="176"/>
      <c r="F42" s="176"/>
      <c r="G42" s="176">
        <f>'実質公債費比率（分子）の構造'!L$52</f>
        <v>6785</v>
      </c>
      <c r="H42" s="176"/>
      <c r="I42" s="176"/>
      <c r="J42" s="176">
        <f>'実質公債費比率（分子）の構造'!M$52</f>
        <v>6686</v>
      </c>
      <c r="K42" s="176"/>
      <c r="L42" s="176"/>
      <c r="M42" s="176">
        <f>'実質公債費比率（分子）の構造'!N$52</f>
        <v>6546</v>
      </c>
      <c r="N42" s="176"/>
      <c r="O42" s="176"/>
      <c r="P42" s="176">
        <f>'実質公債費比率（分子）の構造'!O$52</f>
        <v>6391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32</v>
      </c>
      <c r="C44" s="176"/>
      <c r="D44" s="176"/>
      <c r="E44" s="176">
        <f>'実質公債費比率（分子）の構造'!L$50</f>
        <v>28</v>
      </c>
      <c r="F44" s="176"/>
      <c r="G44" s="176"/>
      <c r="H44" s="176">
        <f>'実質公債費比率（分子）の構造'!M$50</f>
        <v>25</v>
      </c>
      <c r="I44" s="176"/>
      <c r="J44" s="176"/>
      <c r="K44" s="176">
        <f>'実質公債費比率（分子）の構造'!N$50</f>
        <v>25</v>
      </c>
      <c r="L44" s="176"/>
      <c r="M44" s="176"/>
      <c r="N44" s="176">
        <f>'実質公債費比率（分子）の構造'!O$50</f>
        <v>25</v>
      </c>
      <c r="O44" s="176"/>
      <c r="P44" s="176"/>
    </row>
    <row r="45" spans="1:16" x14ac:dyDescent="0.2">
      <c r="A45" s="176" t="s">
        <v>63</v>
      </c>
      <c r="B45" s="176">
        <f>'実質公債費比率（分子）の構造'!K$49</f>
        <v>1</v>
      </c>
      <c r="C45" s="176"/>
      <c r="D45" s="176"/>
      <c r="E45" s="176">
        <f>'実質公債費比率（分子）の構造'!L$49</f>
        <v>1</v>
      </c>
      <c r="F45" s="176"/>
      <c r="G45" s="176"/>
      <c r="H45" s="176">
        <f>'実質公債費比率（分子）の構造'!M$49</f>
        <v>428</v>
      </c>
      <c r="I45" s="176"/>
      <c r="J45" s="176"/>
      <c r="K45" s="176">
        <f>'実質公債費比率（分子）の構造'!N$49</f>
        <v>480</v>
      </c>
      <c r="L45" s="176"/>
      <c r="M45" s="176"/>
      <c r="N45" s="176">
        <f>'実質公債費比率（分子）の構造'!O$49</f>
        <v>583</v>
      </c>
      <c r="O45" s="176"/>
      <c r="P45" s="176"/>
    </row>
    <row r="46" spans="1:16" x14ac:dyDescent="0.2">
      <c r="A46" s="176" t="s">
        <v>64</v>
      </c>
      <c r="B46" s="176">
        <f>'実質公債費比率（分子）の構造'!K$48</f>
        <v>1444</v>
      </c>
      <c r="C46" s="176"/>
      <c r="D46" s="176"/>
      <c r="E46" s="176">
        <f>'実質公債費比率（分子）の構造'!L$48</f>
        <v>1351</v>
      </c>
      <c r="F46" s="176"/>
      <c r="G46" s="176"/>
      <c r="H46" s="176">
        <f>'実質公債費比率（分子）の構造'!M$48</f>
        <v>1375</v>
      </c>
      <c r="I46" s="176"/>
      <c r="J46" s="176"/>
      <c r="K46" s="176">
        <f>'実質公債費比率（分子）の構造'!N$48</f>
        <v>1417</v>
      </c>
      <c r="L46" s="176"/>
      <c r="M46" s="176"/>
      <c r="N46" s="176">
        <f>'実質公債費比率（分子）の構造'!O$48</f>
        <v>1366</v>
      </c>
      <c r="O46" s="176"/>
      <c r="P46" s="176"/>
    </row>
    <row r="47" spans="1:16" x14ac:dyDescent="0.2">
      <c r="A47" s="176" t="s">
        <v>12</v>
      </c>
      <c r="B47" s="176">
        <f>'実質公債費比率（分子）の構造'!K$47</f>
        <v>50</v>
      </c>
      <c r="C47" s="176"/>
      <c r="D47" s="176"/>
      <c r="E47" s="176">
        <f>'実質公債費比率（分子）の構造'!L$47</f>
        <v>33</v>
      </c>
      <c r="F47" s="176"/>
      <c r="G47" s="176"/>
      <c r="H47" s="176">
        <f>'実質公債費比率（分子）の構造'!M$47</f>
        <v>17</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7360</v>
      </c>
      <c r="C49" s="176"/>
      <c r="D49" s="176"/>
      <c r="E49" s="176">
        <f>'実質公債費比率（分子）の構造'!L$45</f>
        <v>7425</v>
      </c>
      <c r="F49" s="176"/>
      <c r="G49" s="176"/>
      <c r="H49" s="176">
        <f>'実質公債費比率（分子）の構造'!M$45</f>
        <v>7404</v>
      </c>
      <c r="I49" s="176"/>
      <c r="J49" s="176"/>
      <c r="K49" s="176">
        <f>'実質公債費比率（分子）の構造'!N$45</f>
        <v>7304</v>
      </c>
      <c r="L49" s="176"/>
      <c r="M49" s="176"/>
      <c r="N49" s="176">
        <f>'実質公債費比率（分子）の構造'!O$45</f>
        <v>6373</v>
      </c>
      <c r="O49" s="176"/>
      <c r="P49" s="176"/>
    </row>
    <row r="50" spans="1:16" x14ac:dyDescent="0.2">
      <c r="A50" s="176" t="s">
        <v>67</v>
      </c>
      <c r="B50" s="176" t="e">
        <f>NA()</f>
        <v>#N/A</v>
      </c>
      <c r="C50" s="176">
        <f>IF(ISNUMBER('実質公債費比率（分子）の構造'!K$53),'実質公債費比率（分子）の構造'!K$53,NA())</f>
        <v>2171</v>
      </c>
      <c r="D50" s="176" t="e">
        <f>NA()</f>
        <v>#N/A</v>
      </c>
      <c r="E50" s="176" t="e">
        <f>NA()</f>
        <v>#N/A</v>
      </c>
      <c r="F50" s="176">
        <f>IF(ISNUMBER('実質公債費比率（分子）の構造'!L$53),'実質公債費比率（分子）の構造'!L$53,NA())</f>
        <v>2053</v>
      </c>
      <c r="G50" s="176" t="e">
        <f>NA()</f>
        <v>#N/A</v>
      </c>
      <c r="H50" s="176" t="e">
        <f>NA()</f>
        <v>#N/A</v>
      </c>
      <c r="I50" s="176">
        <f>IF(ISNUMBER('実質公債費比率（分子）の構造'!M$53),'実質公債費比率（分子）の構造'!M$53,NA())</f>
        <v>2563</v>
      </c>
      <c r="J50" s="176" t="e">
        <f>NA()</f>
        <v>#N/A</v>
      </c>
      <c r="K50" s="176" t="e">
        <f>NA()</f>
        <v>#N/A</v>
      </c>
      <c r="L50" s="176">
        <f>IF(ISNUMBER('実質公債費比率（分子）の構造'!N$53),'実質公債費比率（分子）の構造'!N$53,NA())</f>
        <v>2680</v>
      </c>
      <c r="M50" s="176" t="e">
        <f>NA()</f>
        <v>#N/A</v>
      </c>
      <c r="N50" s="176" t="e">
        <f>NA()</f>
        <v>#N/A</v>
      </c>
      <c r="O50" s="176">
        <f>IF(ISNUMBER('実質公債費比率（分子）の構造'!O$53),'実質公債費比率（分子）の構造'!O$53,NA())</f>
        <v>1956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60653</v>
      </c>
      <c r="E56" s="175"/>
      <c r="F56" s="175"/>
      <c r="G56" s="175">
        <f>'将来負担比率（分子）の構造'!J$52</f>
        <v>61067</v>
      </c>
      <c r="H56" s="175"/>
      <c r="I56" s="175"/>
      <c r="J56" s="175">
        <f>'将来負担比率（分子）の構造'!K$52</f>
        <v>59880</v>
      </c>
      <c r="K56" s="175"/>
      <c r="L56" s="175"/>
      <c r="M56" s="175">
        <f>'将来負担比率（分子）の構造'!L$52</f>
        <v>58267</v>
      </c>
      <c r="N56" s="175"/>
      <c r="O56" s="175"/>
      <c r="P56" s="175">
        <f>'将来負担比率（分子）の構造'!M$52</f>
        <v>54953</v>
      </c>
    </row>
    <row r="57" spans="1:16" x14ac:dyDescent="0.2">
      <c r="A57" s="175" t="s">
        <v>42</v>
      </c>
      <c r="B57" s="175"/>
      <c r="C57" s="175"/>
      <c r="D57" s="175">
        <f>'将来負担比率（分子）の構造'!I$51</f>
        <v>10426</v>
      </c>
      <c r="E57" s="175"/>
      <c r="F57" s="175"/>
      <c r="G57" s="175">
        <f>'将来負担比率（分子）の構造'!J$51</f>
        <v>10604</v>
      </c>
      <c r="H57" s="175"/>
      <c r="I57" s="175"/>
      <c r="J57" s="175">
        <f>'将来負担比率（分子）の構造'!K$51</f>
        <v>11214</v>
      </c>
      <c r="K57" s="175"/>
      <c r="L57" s="175"/>
      <c r="M57" s="175">
        <f>'将来負担比率（分子）の構造'!L$51</f>
        <v>12114</v>
      </c>
      <c r="N57" s="175"/>
      <c r="O57" s="175"/>
      <c r="P57" s="175">
        <f>'将来負担比率（分子）の構造'!M$51</f>
        <v>11231</v>
      </c>
    </row>
    <row r="58" spans="1:16" x14ac:dyDescent="0.2">
      <c r="A58" s="175" t="s">
        <v>41</v>
      </c>
      <c r="B58" s="175"/>
      <c r="C58" s="175"/>
      <c r="D58" s="175">
        <f>'将来負担比率（分子）の構造'!I$50</f>
        <v>12507</v>
      </c>
      <c r="E58" s="175"/>
      <c r="F58" s="175"/>
      <c r="G58" s="175">
        <f>'将来負担比率（分子）の構造'!J$50</f>
        <v>11479</v>
      </c>
      <c r="H58" s="175"/>
      <c r="I58" s="175"/>
      <c r="J58" s="175">
        <f>'将来負担比率（分子）の構造'!K$50</f>
        <v>15027</v>
      </c>
      <c r="K58" s="175"/>
      <c r="L58" s="175"/>
      <c r="M58" s="175">
        <f>'将来負担比率（分子）の構造'!L$50</f>
        <v>16898</v>
      </c>
      <c r="N58" s="175"/>
      <c r="O58" s="175"/>
      <c r="P58" s="175">
        <f>'将来負担比率（分子）の構造'!M$50</f>
        <v>16703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38</v>
      </c>
      <c r="C61" s="175"/>
      <c r="D61" s="175"/>
      <c r="E61" s="175">
        <f>'将来負担比率（分子）の構造'!J$46</f>
        <v>37</v>
      </c>
      <c r="F61" s="175"/>
      <c r="G61" s="175"/>
      <c r="H61" s="175">
        <f>'将来負担比率（分子）の構造'!K$46</f>
        <v>29</v>
      </c>
      <c r="I61" s="175"/>
      <c r="J61" s="175"/>
      <c r="K61" s="175" t="str">
        <f>'将来負担比率（分子）の構造'!L$46</f>
        <v>-</v>
      </c>
      <c r="L61" s="175"/>
      <c r="M61" s="175"/>
      <c r="N61" s="175">
        <f>'将来負担比率（分子）の構造'!M$46</f>
        <v>17</v>
      </c>
      <c r="O61" s="175"/>
      <c r="P61" s="175"/>
    </row>
    <row r="62" spans="1:16" x14ac:dyDescent="0.2">
      <c r="A62" s="175" t="s">
        <v>35</v>
      </c>
      <c r="B62" s="175">
        <f>'将来負担比率（分子）の構造'!I$45</f>
        <v>11518</v>
      </c>
      <c r="C62" s="175"/>
      <c r="D62" s="175"/>
      <c r="E62" s="175">
        <f>'将来負担比率（分子）の構造'!J$45</f>
        <v>11537</v>
      </c>
      <c r="F62" s="175"/>
      <c r="G62" s="175"/>
      <c r="H62" s="175">
        <f>'将来負担比率（分子）の構造'!K$45</f>
        <v>11444</v>
      </c>
      <c r="I62" s="175"/>
      <c r="J62" s="175"/>
      <c r="K62" s="175">
        <f>'将来負担比率（分子）の構造'!L$45</f>
        <v>11580</v>
      </c>
      <c r="L62" s="175"/>
      <c r="M62" s="175"/>
      <c r="N62" s="175">
        <f>'将来負担比率（分子）の構造'!M$45</f>
        <v>11827</v>
      </c>
      <c r="O62" s="175"/>
      <c r="P62" s="175"/>
    </row>
    <row r="63" spans="1:16" x14ac:dyDescent="0.2">
      <c r="A63" s="175" t="s">
        <v>34</v>
      </c>
      <c r="B63" s="175">
        <f>'将来負担比率（分子）の構造'!I$44</f>
        <v>1763</v>
      </c>
      <c r="C63" s="175"/>
      <c r="D63" s="175"/>
      <c r="E63" s="175">
        <f>'将来負担比率（分子）の構造'!J$44</f>
        <v>10063</v>
      </c>
      <c r="F63" s="175"/>
      <c r="G63" s="175"/>
      <c r="H63" s="175">
        <f>'将来負担比率（分子）の構造'!K$44</f>
        <v>9617</v>
      </c>
      <c r="I63" s="175"/>
      <c r="J63" s="175"/>
      <c r="K63" s="175">
        <f>'将来負担比率（分子）の構造'!L$44</f>
        <v>9347</v>
      </c>
      <c r="L63" s="175"/>
      <c r="M63" s="175"/>
      <c r="N63" s="175">
        <f>'将来負担比率（分子）の構造'!M$44</f>
        <v>8781</v>
      </c>
      <c r="O63" s="175"/>
      <c r="P63" s="175"/>
    </row>
    <row r="64" spans="1:16" x14ac:dyDescent="0.2">
      <c r="A64" s="175" t="s">
        <v>33</v>
      </c>
      <c r="B64" s="175">
        <f>'将来負担比率（分子）の構造'!I$43</f>
        <v>18381</v>
      </c>
      <c r="C64" s="175"/>
      <c r="D64" s="175"/>
      <c r="E64" s="175">
        <f>'将来負担比率（分子）の構造'!J$43</f>
        <v>18140</v>
      </c>
      <c r="F64" s="175"/>
      <c r="G64" s="175"/>
      <c r="H64" s="175">
        <f>'将来負担比率（分子）の構造'!K$43</f>
        <v>18262</v>
      </c>
      <c r="I64" s="175"/>
      <c r="J64" s="175"/>
      <c r="K64" s="175">
        <f>'将来負担比率（分子）の構造'!L$43</f>
        <v>19774</v>
      </c>
      <c r="L64" s="175"/>
      <c r="M64" s="175"/>
      <c r="N64" s="175">
        <f>'将来負担比率（分子）の構造'!M$43</f>
        <v>19992</v>
      </c>
      <c r="O64" s="175"/>
      <c r="P64" s="175"/>
    </row>
    <row r="65" spans="1:16" x14ac:dyDescent="0.2">
      <c r="A65" s="175" t="s">
        <v>32</v>
      </c>
      <c r="B65" s="175">
        <f>'将来負担比率（分子）の構造'!I$42</f>
        <v>458</v>
      </c>
      <c r="C65" s="175"/>
      <c r="D65" s="175"/>
      <c r="E65" s="175">
        <f>'将来負担比率（分子）の構造'!J$42</f>
        <v>431</v>
      </c>
      <c r="F65" s="175"/>
      <c r="G65" s="175"/>
      <c r="H65" s="175">
        <f>'将来負担比率（分子）の構造'!K$42</f>
        <v>407</v>
      </c>
      <c r="I65" s="175"/>
      <c r="J65" s="175"/>
      <c r="K65" s="175">
        <f>'将来負担比率（分子）の構造'!L$42</f>
        <v>49</v>
      </c>
      <c r="L65" s="175"/>
      <c r="M65" s="175"/>
      <c r="N65" s="175">
        <f>'将来負担比率（分子）の構造'!M$42</f>
        <v>25</v>
      </c>
      <c r="O65" s="175"/>
      <c r="P65" s="175"/>
    </row>
    <row r="66" spans="1:16" x14ac:dyDescent="0.2">
      <c r="A66" s="175" t="s">
        <v>31</v>
      </c>
      <c r="B66" s="175">
        <f>'将来負担比率（分子）の構造'!I$41</f>
        <v>60833</v>
      </c>
      <c r="C66" s="175"/>
      <c r="D66" s="175"/>
      <c r="E66" s="175">
        <f>'将来負担比率（分子）の構造'!J$41</f>
        <v>60688</v>
      </c>
      <c r="F66" s="175"/>
      <c r="G66" s="175"/>
      <c r="H66" s="175">
        <f>'将来負担比率（分子）の構造'!K$41</f>
        <v>58968</v>
      </c>
      <c r="I66" s="175"/>
      <c r="J66" s="175"/>
      <c r="K66" s="175">
        <f>'将来負担比率（分子）の構造'!L$41</f>
        <v>56361</v>
      </c>
      <c r="L66" s="175"/>
      <c r="M66" s="175"/>
      <c r="N66" s="175">
        <f>'将来負担比率（分子）の構造'!M$41</f>
        <v>54102</v>
      </c>
      <c r="O66" s="175"/>
      <c r="P66" s="175"/>
    </row>
    <row r="67" spans="1:16" x14ac:dyDescent="0.2">
      <c r="A67" s="175" t="s">
        <v>71</v>
      </c>
      <c r="B67" s="175" t="e">
        <f>NA()</f>
        <v>#N/A</v>
      </c>
      <c r="C67" s="175">
        <f>IF(ISNUMBER('将来負担比率（分子）の構造'!I$53), IF('将来負担比率（分子）の構造'!I$53 &lt; 0, 0, '将来負担比率（分子）の構造'!I$53), NA())</f>
        <v>9406</v>
      </c>
      <c r="D67" s="175" t="e">
        <f>NA()</f>
        <v>#N/A</v>
      </c>
      <c r="E67" s="175" t="e">
        <f>NA()</f>
        <v>#N/A</v>
      </c>
      <c r="F67" s="175">
        <f>IF(ISNUMBER('将来負担比率（分子）の構造'!J$53), IF('将来負担比率（分子）の構造'!J$53 &lt; 0, 0, '将来負担比率（分子）の構造'!J$53), NA())</f>
        <v>17744</v>
      </c>
      <c r="G67" s="175" t="e">
        <f>NA()</f>
        <v>#N/A</v>
      </c>
      <c r="H67" s="175" t="e">
        <f>NA()</f>
        <v>#N/A</v>
      </c>
      <c r="I67" s="175">
        <f>IF(ISNUMBER('将来負担比率（分子）の構造'!K$53), IF('将来負担比率（分子）の構造'!K$53 &lt; 0, 0, '将来負担比率（分子）の構造'!K$53), NA())</f>
        <v>12606</v>
      </c>
      <c r="J67" s="175" t="e">
        <f>NA()</f>
        <v>#N/A</v>
      </c>
      <c r="K67" s="175" t="e">
        <f>NA()</f>
        <v>#N/A</v>
      </c>
      <c r="L67" s="175">
        <f>IF(ISNUMBER('将来負担比率（分子）の構造'!L$53), IF('将来負担比率（分子）の構造'!L$53 &lt; 0, 0, '将来負担比率（分子）の構造'!L$53), NA())</f>
        <v>9832</v>
      </c>
      <c r="M67" s="175" t="e">
        <f>NA()</f>
        <v>#N/A</v>
      </c>
      <c r="N67" s="175" t="e">
        <f>NA()</f>
        <v>#N/A</v>
      </c>
      <c r="O67" s="175">
        <f>IF(ISNUMBER('将来負担比率（分子）の構造'!M$53), IF('将来負担比率（分子）の構造'!M$53 &lt; 0, 0, '将来負担比率（分子）の構造'!M$53), NA())</f>
        <v>11856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11600</v>
      </c>
      <c r="C72" s="179">
        <f>基金残高に係る経年分析!G55</f>
        <v>13256</v>
      </c>
      <c r="D72" s="179">
        <f>基金残高に係る経年分析!H55</f>
        <v>13037</v>
      </c>
    </row>
    <row r="73" spans="1:16" x14ac:dyDescent="0.2">
      <c r="A73" s="178" t="s">
        <v>74</v>
      </c>
      <c r="B73" s="179">
        <f>基金残高に係る経年分析!F56</f>
        <v>1674</v>
      </c>
      <c r="C73" s="179">
        <f>基金残高に係る経年分析!G56</f>
        <v>1524</v>
      </c>
      <c r="D73" s="179">
        <f>基金残高に係る経年分析!H56</f>
        <v>1541</v>
      </c>
    </row>
    <row r="74" spans="1:16" x14ac:dyDescent="0.2">
      <c r="A74" s="178" t="s">
        <v>75</v>
      </c>
      <c r="B74" s="179">
        <f>基金残高に係る経年分析!F57</f>
        <v>776</v>
      </c>
      <c r="C74" s="179">
        <f>基金残高に係る経年分析!G57</f>
        <v>630</v>
      </c>
      <c r="D74" s="179">
        <f>基金残高に係る経年分析!H57</f>
        <v>535</v>
      </c>
    </row>
  </sheetData>
  <sheetProtection algorithmName="SHA-512" hashValue="CMZxT40BFD9p9Vd97lok5GN3s/oBVv6Zr9wimT12TMO2qHDu6RRUWT/lcRhvSoJpvNP9CgpRs13g7qNEj1XWug==" saltValue="qRC/fhgv9si5m+0FEyQX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4A742-CEB3-4918-B3FF-BD5A58F7398A}">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7F9B7FF4-8E1E-4708-9F3F-2DCC5F1F4ADB}">
  <ds:schemaRefs>
    <ds:schemaRef ds:uri="http://schemas.microsoft.com/sharepoint/v3/contenttype/forms"/>
  </ds:schemaRefs>
</ds:datastoreItem>
</file>

<file path=customXml/itemProps3.xml><?xml version="1.0" encoding="utf-8"?>
<ds:datastoreItem xmlns:ds="http://schemas.openxmlformats.org/officeDocument/2006/customXml" ds:itemID="{5A2E2FAD-2DD8-43EC-907F-7A7372EE0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2025-03-17T02:17:56Z</cp:lastPrinted>
  <dcterms:created xsi:type="dcterms:W3CDTF">2025-02-19T01:18:46Z</dcterms:created>
  <dcterms:modified xsi:type="dcterms:W3CDTF">2025-03-18T02:53:42Z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