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gunmanw.sharepoint.com/sites/bukyoku009/Shared Documents/総務部-市町村課/財政係/03_決算統計/R06/55_財政状況資料集/06_HPアップ用/"/>
    </mc:Choice>
  </mc:AlternateContent>
  <xr:revisionPtr revIDLastSave="0" documentId="8_{FB14C7A2-AF7A-4D13-A24E-6B65D8179942}"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W34" i="10"/>
  <c r="BW35" i="10" s="1"/>
  <c r="BW36" i="10" s="1"/>
  <c r="BE34" i="10"/>
  <c r="U34" i="10"/>
  <c r="U35" i="10" s="1"/>
  <c r="U36" i="10" s="1"/>
  <c r="C34" i="10"/>
  <c r="AM34" i="10" s="1"/>
  <c r="AM35" i="10" s="1"/>
  <c r="BW37" i="10" l="1"/>
  <c r="BW38" i="10" s="1"/>
  <c r="BW39" i="10" s="1"/>
  <c r="CO34" i="10"/>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<sst xmlns="http://schemas.openxmlformats.org/spreadsheetml/2006/main" count="1084" uniqueCount="564">
  <si>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</si>
  <si>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</si>
  <si>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</si>
  <si>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</si>
  <si>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</si>
  <si>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</si>
  <si>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</si>
  <si>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</si>
  <si>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</si>
  <si>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</si>
  <si>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</si>
  <si>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</si>
  <si>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</si>
  <si>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</si>
  <si>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</si>
  <si>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</si>
  <si>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</si>
  <si>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</si>
  <si>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</si>
  <si>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</si>
  <si>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</si>
  <si>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</si>
  <si>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</si>
  <si>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</si>
  <si>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</si>
  <si>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</si>
  <si>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</si>
  <si>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</si>
  <si>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</si>
  <si>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</si>
  <si>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</si>
  <si>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</si>
  <si>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</si>
  <si>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</si>
  <si>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</si>
  <si>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</si>
  <si>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</si>
  <si>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</si>
  <si>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</si>
  <si>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</si>
  <si>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</si>
  <si>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</si>
  <si>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</si>
  <si>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</si>
  <si>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</si>
  <si>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</si>
  <si>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</si>
  <si>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</si>
  <si>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</si>
  <si>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</si>
  <si>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</si>
  <si>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</si>
  <si>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</si>
  <si>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</si>
  <si>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</si>
  <si>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</si>
  <si>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</si>
  <si>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</si>
  <si>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</si>
  <si>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</si>
  <si>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</si>
  <si>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</si>
  <si>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</si>
  <si>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</si>
  <si>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</si>
  <si>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</si>
  <si>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</si>
  <si>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</si>
  <si>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</si>
  <si>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</si>
  <si>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</si>
  <si>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</si>
  <si>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</si>
  <si>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</si>
  <si>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</si>
  <si>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</si>
  <si>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</si>
  <si>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</si>
  <si>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</si>
  <si>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</si>
  <si>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</si>
  <si>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</si>
  <si>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</si>
  <si>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</si>
  <si>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</si>
  <si>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</si>
  <si>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</si>
  <si>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</si>
  <si>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</si>
  <si>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</si>
  <si>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</si>
  <si>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</si>
  <si>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</si>
  <si>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</si>
  <si>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富岡市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</si>
  <si>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</si>
  <si>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</si>
  <si>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</si>
  <si>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</si>
  <si>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</si>
  <si>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</si>
  <si>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</si>
  <si>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</si>
  <si>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</si>
  <si>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</si>
  <si>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</si>
  <si>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</si>
  <si>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</si>
  <si>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</si>
  <si>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</si>
  <si>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</si>
  <si>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</si>
  <si>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</si>
  <si>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</si>
  <si>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</si>
  <si>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</si>
  <si>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</si>
  <si>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</si>
  <si>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</si>
  <si>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</si>
  <si>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</si>
  <si>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</si>
  <si>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</si>
  <si>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</si>
  <si>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</si>
  <si>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</si>
  <si>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</si>
  <si>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</si>
  <si>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</si>
  <si>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</si>
  <si>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</si>
  <si>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</si>
  <si>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</si>
  <si>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</si>
  <si>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</si>
  <si>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</si>
  <si>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</si>
  <si>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</si>
  <si>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</si>
  <si>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</si>
  <si>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</si>
  <si>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</si>
  <si>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</si>
  <si>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</si>
  <si>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</si>
  <si>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</si>
  <si>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</si>
  <si>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</si>
  <si>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</si>
  <si>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</si>
  <si>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</si>
  <si>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</si>
  <si>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</si>
  <si>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</si>
  <si>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</si>
  <si>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</si>
  <si>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</si>
  <si>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</si>
  <si>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</si>
  <si>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</si>
  <si>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</si>
  <si>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</si>
  <si>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</si>
  <si>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</si>
  <si>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</si>
  <si>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</si>
  <si>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</si>
  <si>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</si>
  <si>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</si>
  <si>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</si>
  <si>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</si>
  <si>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</si>
  <si>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</si>
  <si>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</si>
  <si>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</si>
  <si>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</si>
  <si>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</si>
  <si>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</si>
  <si>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</si>
  <si>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</si>
  <si>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</si>
  <si>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</si>
  <si>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</si>
  <si>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</si>
  <si>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</si>
  <si>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</si>
  <si>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</si>
  <si>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</si>
  <si>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</si>
  <si>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</si>
  <si>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</si>
  <si>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</si>
  <si>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</si>
  <si>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</si>
  <si>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</si>
  <si>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</si>
  <si>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</si>
  <si>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</si>
  <si>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</si>
  <si>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</si>
  <si>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</si>
  <si>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</si>
  <si>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</si>
  <si>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群馬県富岡市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</si>
  <si>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</si>
  <si>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</si>
  <si>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</si>
  <si>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</si>
  <si>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</si>
  <si>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</si>
  <si>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</si>
  <si>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</si>
  <si>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</si>
  <si>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</si>
  <si>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</si>
  <si>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</si>
  <si>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</si>
  <si>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</si>
  <si>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</si>
  <si>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</si>
  <si>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</si>
  <si>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</si>
  <si>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</si>
  <si>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</si>
  <si>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</si>
  <si>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</si>
  <si>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</si>
  <si>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</si>
  <si>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</si>
  <si>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</si>
  <si>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</si>
  <si>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</si>
  <si>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</si>
  <si>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</si>
  <si>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</si>
  <si>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</si>
  <si>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</si>
  <si>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</si>
  <si>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</si>
  <si>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</si>
  <si>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</si>
  <si>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</si>
  <si>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</si>
  <si>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</si>
  <si>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</si>
  <si>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</si>
  <si>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</si>
  <si>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</si>
  <si>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</si>
  <si>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</si>
  <si>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</si>
  <si>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</si>
  <si>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</si>
  <si>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</si>
  <si>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</si>
  <si>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</si>
  <si>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</si>
  <si>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</si>
  <si>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</si>
  <si>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</si>
  <si>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</si>
  <si>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</si>
  <si>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</si>
  <si>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</si>
  <si>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</si>
  <si>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</si>
  <si>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</si>
  <si>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</si>
  <si>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</si>
  <si>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</si>
  <si>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</si>
  <si>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</si>
  <si>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</si>
  <si>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</si>
  <si>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</si>
  <si>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</si>
  <si>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</si>
  <si>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</si>
  <si>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</si>
  <si>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</si>
  <si>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</si>
  <si>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</si>
  <si>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</si>
  <si>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</si>
  <si>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</si>
  <si>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</si>
  <si>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</si>
  <si>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</si>
  <si>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</si>
  <si>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</si>
  <si>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</si>
  <si>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</si>
  <si>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</si>
  <si>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</si>
  <si>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</si>
  <si>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</si>
  <si>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</si>
  <si>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</si>
  <si>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</si>
  <si>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</si>
  <si>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</si>
  <si>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</si>
  <si>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</si>
  <si>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</si>
  <si>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</si>
  <si>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</si>
  <si>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</si>
  <si>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</si>
  <si>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</si>
  <si>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</si>
  <si>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</si>
  <si>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</si>
  <si>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</si>
  <si>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</si>
  <si>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</si>
  <si>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</si>
  <si>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</si>
  <si>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</si>
  <si>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</si>
  <si>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</si>
  <si>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</si>
  <si>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</si>
  <si>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</si>
  <si>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</si>
  <si>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</si>
  <si>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</si>
  <si>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</si>
  <si>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</si>
  <si>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</si>
  <si>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</si>
  <si>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</si>
  <si>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</si>
  <si>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</si>
  <si>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</si>
  <si>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</si>
  <si>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</si>
  <si>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</si>
  <si>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</si>
  <si>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</si>
  <si>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</si>
  <si>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</si>
  <si>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</si>
  <si>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</si>
  <si>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</si>
  <si>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</si>
  <si>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</si>
  <si>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</si>
  <si>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</si>
  <si>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</si>
  <si>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</si>
  <si>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</si>
  <si>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</si>
  <si>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</si>
  <si>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</si>
  <si>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群馬県富岡市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</si>
  <si>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</si>
  <si>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</si>
  <si>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</si>
  <si>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</si>
  <si>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</si>
  <si>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</si>
  <si>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</si>
  <si>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</si>
  <si>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</si>
  <si>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</si>
  <si>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</si>
  <si>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</si>
  <si>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</si>
  <si>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</si>
  <si>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</si>
  <si>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</si>
  <si>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</si>
  <si>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</si>
  <si>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</si>
  <si>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</si>
  <si>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</si>
  <si>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</si>
  <si>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</si>
  <si>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</si>
  <si>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</si>
  <si>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</si>
  <si>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</si>
  <si>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</si>
  <si>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</si>
  <si>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</si>
  <si>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</si>
  <si>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</si>
  <si>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</si>
  <si>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</si>
  <si>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</si>
  <si>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</si>
  <si>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</si>
  <si>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</si>
  <si>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</si>
  <si>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</si>
  <si>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</si>
  <si>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</si>
  <si>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</si>
  <si>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</si>
  <si>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</si>
  <si>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</si>
  <si>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</si>
  <si>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</si>
  <si>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</si>
  <si>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</si>
  <si>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</si>
  <si>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</si>
  <si>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</si>
  <si>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</si>
  <si>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</si>
  <si>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</si>
  <si>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</si>
  <si>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</si>
  <si>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</si>
  <si>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</si>
  <si>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</si>
  <si>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</si>
  <si>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</si>
  <si>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</si>
  <si>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</si>
  <si>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</si>
  <si>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</si>
  <si>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</si>
  <si>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</si>
  <si>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</si>
  <si>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</si>
  <si>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</si>
  <si>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</si>
  <si>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</si>
  <si>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</si>
  <si>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</si>
  <si>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</si>
  <si>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</si>
  <si>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</si>
  <si>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</si>
  <si>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</si>
  <si>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</si>
  <si>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</si>
  <si>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</si>
  <si>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</si>
  <si>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</si>
  <si>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</si>
  <si>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</si>
  <si>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</si>
  <si>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</si>
  <si>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</si>
  <si>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</si>
  <si>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</si>
  <si>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</si>
  <si>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</si>
  <si>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</si>
  <si>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</si>
  <si>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</si>
  <si>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</si>
  <si>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</si>
  <si>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</si>
  <si>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</si>
  <si>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</si>
  <si>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</si>
  <si>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</si>
  <si>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</si>
  <si>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</si>
  <si>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</si>
  <si>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</si>
  <si>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</si>
  <si>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</si>
  <si>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</si>
  <si>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</si>
  <si>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</si>
  <si>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</si>
  <si>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</si>
  <si>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</si>
  <si>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</si>
  <si>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</si>
  <si>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</si>
  <si>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</si>
  <si>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</si>
  <si>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</si>
  <si>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</si>
  <si>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</si>
  <si>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</si>
  <si>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</si>
  <si>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</si>
  <si>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</si>
  <si>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</si>
  <si>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</si>
  <si>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</si>
  <si>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</si>
  <si>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</si>
  <si>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</si>
  <si>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</si>
  <si>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</si>
  <si>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</si>
  <si>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</si>
  <si>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</si>
  <si>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</si>
  <si>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</si>
  <si>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</si>
  <si>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</si>
  <si>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</si>
  <si>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</si>
  <si>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</si>
  <si>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</si>
  <si>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</si>
  <si>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</si>
  <si>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</si>
  <si>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</si>
  <si>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</si>
  <si>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</si>
  <si>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</si>
  <si>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</si>
  <si>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</si>
  <si>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</si>
  <si>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</si>
  <si>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</si>
  <si>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</si>
  <si>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</si>
  <si>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</si>
  <si>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</si>
  <si>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</si>
  <si>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</si>
  <si>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</si>
  <si>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</si>
  <si>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</si>
  <si>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</si>
  <si>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</si>
  <si>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</si>
  <si>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</si>
  <si>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</si>
  <si>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6.98</t>
  </si>
  <si>
    <t>▲ 3.04</t>
  </si>
  <si>
    <t>▲ 7.69</t>
  </si>
  <si>
    <t>▲ 4.37</t>
  </si>
  <si>
    <t>水道事業会計</t>
  </si>
  <si>
    <t>一般会計</t>
  </si>
  <si>
    <t>下水道事業会計</t>
  </si>
  <si>
    <t>介護保険特別会計</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</si>
  <si>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</si>
  <si>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</si>
  <si>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</si>
  <si>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</si>
  <si>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</si>
  <si>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</si>
  <si>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</si>
  <si>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</si>
  <si>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</si>
  <si>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地域振興基金</t>
    <rPh sb="0" eb="6">
      <t>チイキシンコウキキン</t>
    </rPh>
    <phoneticPr fontId="2"/>
  </si>
  <si>
    <t>社会資本等整備基金</t>
    <phoneticPr fontId="2"/>
  </si>
  <si>
    <t>富岡製糸場基金</t>
    <rPh sb="0" eb="5">
      <t>トミオカセイシジョウ</t>
    </rPh>
    <rPh sb="5" eb="7">
      <t>キキン</t>
    </rPh>
    <phoneticPr fontId="2"/>
  </si>
  <si>
    <t>職員退職手当基金</t>
    <phoneticPr fontId="2"/>
  </si>
  <si>
    <t>国際交流基金</t>
    <rPh sb="0" eb="2">
      <t>コクサイ</t>
    </rPh>
    <rPh sb="2" eb="6">
      <t>コウリュウキキン</t>
    </rPh>
    <phoneticPr fontId="2"/>
  </si>
  <si>
    <t>富岡市土地開発公社</t>
  </si>
  <si>
    <t>まちづくり富岡</t>
  </si>
  <si>
    <t>〇</t>
    <phoneticPr fontId="2"/>
  </si>
  <si>
    <t>　　　　－</t>
    <phoneticPr fontId="10"/>
  </si>
  <si>
    <t>富岡地域医療企業団</t>
  </si>
  <si>
    <t>富岡甘楽広域市町村圏振興整備組合</t>
  </si>
  <si>
    <t>群馬県市町村総合事務組合</t>
  </si>
  <si>
    <t>群馬県後期高齢者医療広域連合（一般会計）</t>
  </si>
  <si>
    <t>群馬県後期高齢者医療広域連合（事業会計）</t>
  </si>
  <si>
    <t>群馬県市町村会館管理組合</t>
  </si>
  <si>
    <t>－</t>
    <phoneticPr fontId="2"/>
  </si>
  <si>
    <t>　　　　－</t>
  </si>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</sst>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316C-4C6C-912C-437794CF32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108443</c:v>
                </c:pt>
                <c:pt idx="1">
                  <c:v>110304</c:v>
                </c:pt>
                <c:pt idx="2">
                  <c:v>42140</c:v>
                </c:pt>
                <c:pt idx="3">
                  <c:v>60354</c:v>
                </c:pt>
                <c:pt idx="4">
                  <c:v>59654</c:v>
                </c:pt>
              </c:numCache>
            </c:numRef>
          </c:val>
          <c:smooth val="0"/>
          <c:extLst>
            <c:ext xmlns:c16="http://schemas.microsoft.com/office/drawing/2014/chart" uri="{C3380CC4-5D6E-409C-BE32-E72D297353CC}">
              <c16:uniqueId val="{00000001-316C-4C6C-912C-437794CF329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6.85</c:v>
                </c:pt>
                <c:pt idx="1">
                  <c:v>7.11</c:v>
                </c:pt>
                <c:pt idx="2">
                  <c:v>9.69</c:v>
                </c:pt>
                <c:pt idx="3">
                  <c:v>6.65</c:v>
                </c:pt>
                <c:pt idx="4">
                  <c:v>7.55</c:v>
                </c:pt>
              </c:numCache>
            </c:numRef>
          </c:val>
          <c:extLst>
            <c:ext xmlns:c16="http://schemas.microsoft.com/office/drawing/2014/chart" uri="{C3380CC4-5D6E-409C-BE32-E72D297353CC}">
              <c16:uniqueId val="{00000000-6EF2-4101-AF39-3F4F1608A8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20.36</c:v>
                </c:pt>
                <c:pt idx="1">
                  <c:v>20.440000000000001</c:v>
                </c:pt>
                <c:pt idx="2">
                  <c:v>26.48</c:v>
                </c:pt>
                <c:pt idx="3">
                  <c:v>27.59</c:v>
                </c:pt>
                <c:pt idx="4">
                  <c:v>25.37</c:v>
                </c:pt>
              </c:numCache>
            </c:numRef>
          </c:val>
          <c:extLst>
            <c:ext xmlns:c16="http://schemas.microsoft.com/office/drawing/2014/chart" uri="{C3380CC4-5D6E-409C-BE32-E72D297353CC}">
              <c16:uniqueId val="{00000001-6EF2-4101-AF39-3F4F1608A8C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-6.98</c:v>
                </c:pt>
                <c:pt idx="1">
                  <c:v>-3.04</c:v>
                </c:pt>
                <c:pt idx="2">
                  <c:v>4.82</c:v>
                </c:pt>
                <c:pt idx="3">
                  <c:v>-7.69</c:v>
                </c:pt>
                <c:pt idx="4">
                  <c:v>-4.37</c:v>
                </c:pt>
              </c:numCache>
            </c:numRef>
          </c:val>
          <c:smooth val="0"/>
          <c:extLst>
            <c:ext xmlns:c16="http://schemas.microsoft.com/office/drawing/2014/chart" uri="{C3380CC4-5D6E-409C-BE32-E72D297353CC}">
              <c16:uniqueId val="{00000002-6EF2-4101-AF39-3F4F1608A8C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4166-45EB-A626-0F71EB591C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66-45EB-A626-0F71EB591C2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166-45EB-A626-0F71EB591C2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166-45EB-A626-0F71EB591C2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0.05</c:v>
                </c:pt>
                <c:pt idx="2">
                  <c:v>#N/A</c:v>
                </c:pt>
                <c:pt idx="3">
                  <c:v>0.05</c:v>
                </c:pt>
                <c:pt idx="4">
                  <c:v>#N/A</c:v>
                </c:pt>
                <c:pt idx="5">
                  <c:v>0.05</c:v>
                </c:pt>
                <c:pt idx="6">
                  <c:v>#N/A</c:v>
                </c:pt>
                <c:pt idx="7">
                  <c:v>0.06</c:v>
                </c:pt>
                <c:pt idx="8">
                  <c:v>#N/A</c:v>
                </c:pt>
                <c:pt idx="9">
                  <c:v>0.06</c:v>
                </c:pt>
              </c:numCache>
            </c:numRef>
          </c:val>
          <c:extLst>
            <c:ext xmlns:c16="http://schemas.microsoft.com/office/drawing/2014/chart" uri="{C3380CC4-5D6E-409C-BE32-E72D297353CC}">
              <c16:uniqueId val="{00000004-4166-45EB-A626-0F71EB591C2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0.86</c:v>
                </c:pt>
                <c:pt idx="2">
                  <c:v>#N/A</c:v>
                </c:pt>
                <c:pt idx="3">
                  <c:v>0.99</c:v>
                </c:pt>
                <c:pt idx="4">
                  <c:v>#N/A</c:v>
                </c:pt>
                <c:pt idx="5">
                  <c:v>0.42</c:v>
                </c:pt>
                <c:pt idx="6">
                  <c:v>#N/A</c:v>
                </c:pt>
                <c:pt idx="7">
                  <c:v>0.25</c:v>
                </c:pt>
                <c:pt idx="8">
                  <c:v>#N/A</c:v>
                </c:pt>
                <c:pt idx="9">
                  <c:v>0.34</c:v>
                </c:pt>
              </c:numCache>
            </c:numRef>
          </c:val>
          <c:extLst>
            <c:ext xmlns:c16="http://schemas.microsoft.com/office/drawing/2014/chart" uri="{C3380CC4-5D6E-409C-BE32-E72D297353CC}">
              <c16:uniqueId val="{00000005-4166-45EB-A626-0F71EB591C2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0.87</c:v>
                </c:pt>
                <c:pt idx="2">
                  <c:v>#N/A</c:v>
                </c:pt>
                <c:pt idx="3">
                  <c:v>1.1000000000000001</c:v>
                </c:pt>
                <c:pt idx="4">
                  <c:v>#N/A</c:v>
                </c:pt>
                <c:pt idx="5">
                  <c:v>1.22</c:v>
                </c:pt>
                <c:pt idx="6">
                  <c:v>#N/A</c:v>
                </c:pt>
                <c:pt idx="7">
                  <c:v>1.1399999999999999</c:v>
                </c:pt>
                <c:pt idx="8">
                  <c:v>#N/A</c:v>
                </c:pt>
                <c:pt idx="9">
                  <c:v>0.74</c:v>
                </c:pt>
              </c:numCache>
            </c:numRef>
          </c:val>
          <c:extLst>
            <c:ext xmlns:c16="http://schemas.microsoft.com/office/drawing/2014/chart" uri="{C3380CC4-5D6E-409C-BE32-E72D297353CC}">
              <c16:uniqueId val="{00000006-4166-45EB-A626-0F71EB591C2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0.34</c:v>
                </c:pt>
                <c:pt idx="2">
                  <c:v>#N/A</c:v>
                </c:pt>
                <c:pt idx="3">
                  <c:v>1.28</c:v>
                </c:pt>
                <c:pt idx="4">
                  <c:v>#N/A</c:v>
                </c:pt>
                <c:pt idx="5">
                  <c:v>1.9</c:v>
                </c:pt>
                <c:pt idx="6">
                  <c:v>#N/A</c:v>
                </c:pt>
                <c:pt idx="7">
                  <c:v>2.2799999999999998</c:v>
                </c:pt>
                <c:pt idx="8">
                  <c:v>#N/A</c:v>
                </c:pt>
                <c:pt idx="9">
                  <c:v>2.3199999999999998</c:v>
                </c:pt>
              </c:numCache>
            </c:numRef>
          </c:val>
          <c:extLst>
            <c:ext xmlns:c16="http://schemas.microsoft.com/office/drawing/2014/chart" uri="{C3380CC4-5D6E-409C-BE32-E72D297353CC}">
              <c16:uniqueId val="{00000007-4166-45EB-A626-0F71EB591C2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6.84</c:v>
                </c:pt>
                <c:pt idx="2">
                  <c:v>#N/A</c:v>
                </c:pt>
                <c:pt idx="3">
                  <c:v>7.1</c:v>
                </c:pt>
                <c:pt idx="4">
                  <c:v>#N/A</c:v>
                </c:pt>
                <c:pt idx="5">
                  <c:v>9.68</c:v>
                </c:pt>
                <c:pt idx="6">
                  <c:v>#N/A</c:v>
                </c:pt>
                <c:pt idx="7">
                  <c:v>6.64</c:v>
                </c:pt>
                <c:pt idx="8">
                  <c:v>#N/A</c:v>
                </c:pt>
                <c:pt idx="9">
                  <c:v>7.55</c:v>
                </c:pt>
              </c:numCache>
            </c:numRef>
          </c:val>
          <c:extLst>
            <c:ext xmlns:c16="http://schemas.microsoft.com/office/drawing/2014/chart" uri="{C3380CC4-5D6E-409C-BE32-E72D297353CC}">
              <c16:uniqueId val="{00000008-4166-45EB-A626-0F71EB591C2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13.08</c:v>
                </c:pt>
                <c:pt idx="2">
                  <c:v>#N/A</c:v>
                </c:pt>
                <c:pt idx="3">
                  <c:v>13.29</c:v>
                </c:pt>
                <c:pt idx="4">
                  <c:v>#N/A</c:v>
                </c:pt>
                <c:pt idx="5">
                  <c:v>13.71</c:v>
                </c:pt>
                <c:pt idx="6">
                  <c:v>#N/A</c:v>
                </c:pt>
                <c:pt idx="7">
                  <c:v>14.75</c:v>
                </c:pt>
                <c:pt idx="8">
                  <c:v>#N/A</c:v>
                </c:pt>
                <c:pt idx="9">
                  <c:v>15.42</c:v>
                </c:pt>
              </c:numCache>
            </c:numRef>
          </c:val>
          <c:extLst>
            <c:ext xmlns:c16="http://schemas.microsoft.com/office/drawing/2014/chart" uri="{C3380CC4-5D6E-409C-BE32-E72D297353CC}">
              <c16:uniqueId val="{00000009-4166-45EB-A626-0F71EB591C2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1694</c:v>
                </c:pt>
                <c:pt idx="5">
                  <c:v>1765</c:v>
                </c:pt>
                <c:pt idx="8">
                  <c:v>1920</c:v>
                </c:pt>
                <c:pt idx="11">
                  <c:v>2002</c:v>
                </c:pt>
                <c:pt idx="14">
                  <c:v>1946</c:v>
                </c:pt>
              </c:numCache>
            </c:numRef>
          </c:val>
          <c:extLst>
            <c:ext xmlns:c16="http://schemas.microsoft.com/office/drawing/2014/chart" uri="{C3380CC4-5D6E-409C-BE32-E72D297353CC}">
              <c16:uniqueId val="{00000000-3761-4E11-9E34-5E87F07A03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61-4E11-9E34-5E87F07A03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761-4E11-9E34-5E87F07A03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344</c:v>
                </c:pt>
                <c:pt idx="3">
                  <c:v>312</c:v>
                </c:pt>
                <c:pt idx="6">
                  <c:v>360</c:v>
                </c:pt>
                <c:pt idx="9">
                  <c:v>432</c:v>
                </c:pt>
                <c:pt idx="12">
                  <c:v>361</c:v>
                </c:pt>
              </c:numCache>
            </c:numRef>
          </c:val>
          <c:extLst>
            <c:ext xmlns:c16="http://schemas.microsoft.com/office/drawing/2014/chart" uri="{C3380CC4-5D6E-409C-BE32-E72D297353CC}">
              <c16:uniqueId val="{00000003-3761-4E11-9E34-5E87F07A03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388</c:v>
                </c:pt>
                <c:pt idx="3">
                  <c:v>421</c:v>
                </c:pt>
                <c:pt idx="6">
                  <c:v>406</c:v>
                </c:pt>
                <c:pt idx="9">
                  <c:v>365</c:v>
                </c:pt>
                <c:pt idx="12">
                  <c:v>306</c:v>
                </c:pt>
              </c:numCache>
            </c:numRef>
          </c:val>
          <c:extLst>
            <c:ext xmlns:c16="http://schemas.microsoft.com/office/drawing/2014/chart" uri="{C3380CC4-5D6E-409C-BE32-E72D297353CC}">
              <c16:uniqueId val="{00000004-3761-4E11-9E34-5E87F07A03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61-4E11-9E34-5E87F07A03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61-4E11-9E34-5E87F07A03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1788</c:v>
                </c:pt>
                <c:pt idx="3">
                  <c:v>1851</c:v>
                </c:pt>
                <c:pt idx="6">
                  <c:v>1969</c:v>
                </c:pt>
                <c:pt idx="9">
                  <c:v>2121</c:v>
                </c:pt>
                <c:pt idx="12">
                  <c:v>2030</c:v>
                </c:pt>
              </c:numCache>
            </c:numRef>
          </c:val>
          <c:extLst>
            <c:ext xmlns:c16="http://schemas.microsoft.com/office/drawing/2014/chart" uri="{C3380CC4-5D6E-409C-BE32-E72D297353CC}">
              <c16:uniqueId val="{00000007-3761-4E11-9E34-5E87F07A030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826</c:v>
                </c:pt>
                <c:pt idx="2">
                  <c:v>#N/A</c:v>
                </c:pt>
                <c:pt idx="3">
                  <c:v>#N/A</c:v>
                </c:pt>
                <c:pt idx="4">
                  <c:v>819</c:v>
                </c:pt>
                <c:pt idx="5">
                  <c:v>#N/A</c:v>
                </c:pt>
                <c:pt idx="6">
                  <c:v>#N/A</c:v>
                </c:pt>
                <c:pt idx="7">
                  <c:v>815</c:v>
                </c:pt>
                <c:pt idx="8">
                  <c:v>#N/A</c:v>
                </c:pt>
                <c:pt idx="9">
                  <c:v>#N/A</c:v>
                </c:pt>
                <c:pt idx="10">
                  <c:v>916</c:v>
                </c:pt>
                <c:pt idx="11">
                  <c:v>#N/A</c:v>
                </c:pt>
                <c:pt idx="12">
                  <c:v>#N/A</c:v>
                </c:pt>
                <c:pt idx="13">
                  <c:v>751</c:v>
                </c:pt>
                <c:pt idx="14">
                  <c:v>#N/A</c:v>
                </c:pt>
              </c:numCache>
            </c:numRef>
          </c:val>
          <c:smooth val="0"/>
          <c:extLst>
            <c:ext xmlns:c16="http://schemas.microsoft.com/office/drawing/2014/chart" uri="{C3380CC4-5D6E-409C-BE32-E72D297353CC}">
              <c16:uniqueId val="{00000008-3761-4E11-9E34-5E87F07A030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18207</c:v>
                </c:pt>
                <c:pt idx="5">
                  <c:v>18939</c:v>
                </c:pt>
                <c:pt idx="8">
                  <c:v>19149</c:v>
                </c:pt>
                <c:pt idx="11">
                  <c:v>18138</c:v>
                </c:pt>
                <c:pt idx="14">
                  <c:v>17859</c:v>
                </c:pt>
              </c:numCache>
            </c:numRef>
          </c:val>
          <c:extLst>
            <c:ext xmlns:c16="http://schemas.microsoft.com/office/drawing/2014/chart" uri="{C3380CC4-5D6E-409C-BE32-E72D297353CC}">
              <c16:uniqueId val="{00000000-FDBE-4A3A-A965-9280B71AD6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765</c:v>
                </c:pt>
                <c:pt idx="5">
                  <c:v>784</c:v>
                </c:pt>
                <c:pt idx="8">
                  <c:v>794</c:v>
                </c:pt>
                <c:pt idx="11">
                  <c:v>1045</c:v>
                </c:pt>
                <c:pt idx="14">
                  <c:v>1001</c:v>
                </c:pt>
              </c:numCache>
            </c:numRef>
          </c:val>
          <c:extLst>
            <c:ext xmlns:c16="http://schemas.microsoft.com/office/drawing/2014/chart" uri="{C3380CC4-5D6E-409C-BE32-E72D297353CC}">
              <c16:uniqueId val="{00000001-FDBE-4A3A-A965-9280B71AD6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8501</c:v>
                </c:pt>
                <c:pt idx="5">
                  <c:v>8054</c:v>
                </c:pt>
                <c:pt idx="8">
                  <c:v>8876</c:v>
                </c:pt>
                <c:pt idx="11">
                  <c:v>8523</c:v>
                </c:pt>
                <c:pt idx="14">
                  <c:v>7846</c:v>
                </c:pt>
              </c:numCache>
            </c:numRef>
          </c:val>
          <c:extLst>
            <c:ext xmlns:c16="http://schemas.microsoft.com/office/drawing/2014/chart" uri="{C3380CC4-5D6E-409C-BE32-E72D297353CC}">
              <c16:uniqueId val="{00000002-FDBE-4A3A-A965-9280B71AD6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BE-4A3A-A965-9280B71AD6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BE-4A3A-A965-9280B71AD6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4</c:v>
                </c:pt>
                <c:pt idx="6">
                  <c:v>0</c:v>
                </c:pt>
                <c:pt idx="9">
                  <c:v>0</c:v>
                </c:pt>
                <c:pt idx="12">
                  <c:v>0</c:v>
                </c:pt>
              </c:numCache>
            </c:numRef>
          </c:val>
          <c:extLst>
            <c:ext xmlns:c16="http://schemas.microsoft.com/office/drawing/2014/chart" uri="{C3380CC4-5D6E-409C-BE32-E72D297353CC}">
              <c16:uniqueId val="{00000005-FDBE-4A3A-A965-9280B71AD6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2540</c:v>
                </c:pt>
                <c:pt idx="3">
                  <c:v>2505</c:v>
                </c:pt>
                <c:pt idx="6">
                  <c:v>2562</c:v>
                </c:pt>
                <c:pt idx="9">
                  <c:v>2569</c:v>
                </c:pt>
                <c:pt idx="12">
                  <c:v>2596</c:v>
                </c:pt>
              </c:numCache>
            </c:numRef>
          </c:val>
          <c:extLst>
            <c:ext xmlns:c16="http://schemas.microsoft.com/office/drawing/2014/chart" uri="{C3380CC4-5D6E-409C-BE32-E72D297353CC}">
              <c16:uniqueId val="{00000006-FDBE-4A3A-A965-9280B71AD6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2772</c:v>
                </c:pt>
                <c:pt idx="3">
                  <c:v>2876</c:v>
                </c:pt>
                <c:pt idx="6">
                  <c:v>2688</c:v>
                </c:pt>
                <c:pt idx="9">
                  <c:v>2675</c:v>
                </c:pt>
                <c:pt idx="12">
                  <c:v>4306</c:v>
                </c:pt>
              </c:numCache>
            </c:numRef>
          </c:val>
          <c:extLst>
            <c:ext xmlns:c16="http://schemas.microsoft.com/office/drawing/2014/chart" uri="{C3380CC4-5D6E-409C-BE32-E72D297353CC}">
              <c16:uniqueId val="{00000007-FDBE-4A3A-A965-9280B71AD6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3320</c:v>
                </c:pt>
                <c:pt idx="3">
                  <c:v>3084</c:v>
                </c:pt>
                <c:pt idx="6">
                  <c:v>2717</c:v>
                </c:pt>
                <c:pt idx="9">
                  <c:v>2418</c:v>
                </c:pt>
                <c:pt idx="12">
                  <c:v>1990</c:v>
                </c:pt>
              </c:numCache>
            </c:numRef>
          </c:val>
          <c:extLst>
            <c:ext xmlns:c16="http://schemas.microsoft.com/office/drawing/2014/chart" uri="{C3380CC4-5D6E-409C-BE32-E72D297353CC}">
              <c16:uniqueId val="{00000008-FDBE-4A3A-A965-9280B71AD6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DBE-4A3A-A965-9280B71AD6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16403</c:v>
                </c:pt>
                <c:pt idx="3">
                  <c:v>17498</c:v>
                </c:pt>
                <c:pt idx="6">
                  <c:v>16636</c:v>
                </c:pt>
                <c:pt idx="9">
                  <c:v>15450</c:v>
                </c:pt>
                <c:pt idx="12">
                  <c:v>14002</c:v>
                </c:pt>
              </c:numCache>
            </c:numRef>
          </c:val>
          <c:extLst>
            <c:ext xmlns:c16="http://schemas.microsoft.com/office/drawing/2014/chart" uri="{C3380CC4-5D6E-409C-BE32-E72D297353CC}">
              <c16:uniqueId val="{0000000A-FDBE-4A3A-A965-9280B71AD68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DBE-4A3A-A965-9280B71AD68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3429</c:v>
                </c:pt>
                <c:pt idx="1">
                  <c:v>3496</c:v>
                </c:pt>
                <c:pt idx="2">
                  <c:v>3244</c:v>
                </c:pt>
              </c:numCache>
            </c:numRef>
          </c:val>
          <c:extLst>
            <c:ext xmlns:c16="http://schemas.microsoft.com/office/drawing/2014/chart" uri="{C3380CC4-5D6E-409C-BE32-E72D297353CC}">
              <c16:uniqueId val="{00000000-10FD-413F-9C0A-2D3DB06469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268</c:v>
                </c:pt>
                <c:pt idx="1">
                  <c:v>269</c:v>
                </c:pt>
                <c:pt idx="2">
                  <c:v>332</c:v>
                </c:pt>
              </c:numCache>
            </c:numRef>
          </c:val>
          <c:extLst>
            <c:ext xmlns:c16="http://schemas.microsoft.com/office/drawing/2014/chart" uri="{C3380CC4-5D6E-409C-BE32-E72D297353CC}">
              <c16:uniqueId val="{00000001-10FD-413F-9C0A-2D3DB06469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4845</c:v>
                </c:pt>
                <c:pt idx="1">
                  <c:v>4468</c:v>
                </c:pt>
                <c:pt idx="2">
                  <c:v>4072</c:v>
                </c:pt>
              </c:numCache>
            </c:numRef>
          </c:val>
          <c:extLst>
            <c:ext xmlns:c16="http://schemas.microsoft.com/office/drawing/2014/chart" uri="{C3380CC4-5D6E-409C-BE32-E72D297353CC}">
              <c16:uniqueId val="{00000002-10FD-413F-9C0A-2D3DB064690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45,862
44,642
122.85
23,985,049
22,824,866
965,883
12,786,737
14,001,718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令和５年度は、法人税割や地方消費税交付金の増により、基準財政収入額が増加したが、普通交付税の再算定により、臨時経済対策費、臨時財政対策債償還基金費の皆増により、基準財政需要額も増加したため、類似団体平均を上回ったものの、令和４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ポイント低下した。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物価高騰による歳出増が見込まれるため、緊急に必要な事業を峻別し、物件費を抑制する等、歳出の徹底的な見直しを実施するとともに、税収の徴収率向上、ふるさと納税やクラウドファンディング等の幅広い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86783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246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66675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26458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維持補修費の減少により、分子である経常経費充当一般財源は減少したが、法人市民税、臨時財政対策債等の減により、分母である経常一般財源収入が大幅に減少したことから、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1.8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ポイント悪化し、類似団体平均を大きく下回った。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今後も、物価高騰による人件費、物件費の経常支出の増加も見込まれているため、事業統合等による支出抑制を進め、効率的な行政経営に努める。また、公共施設の集約化や再配置計画を進め、 今後も、施設の維持や更新にかかる経費の削減に取り組んでいく。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20744</xdr:rowOff>
    </xdr:from>
    <xdr:to>
      <xdr:col>23</xdr:col>
      <xdr:colOff>133350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164994"/>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65</xdr:row>
      <xdr:rowOff>20744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01960"/>
          <a:ext cx="8890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63</xdr:row>
      <xdr:rowOff>82127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01960"/>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82127</xdr:rowOff>
    </xdr:from>
    <xdr:to>
      <xdr:col>11</xdr:col>
      <xdr:colOff>31750</xdr:colOff>
      <xdr:row>63</xdr:row>
      <xdr:rowOff>106256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8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114723</xdr:rowOff>
    </xdr:from>
    <xdr:to>
      <xdr:col>23</xdr:col>
      <xdr:colOff>184150</xdr:colOff>
      <xdr:row>66</xdr:row>
      <xdr:rowOff>44873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86800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3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141394</xdr:rowOff>
    </xdr:from>
    <xdr:to>
      <xdr:col>19</xdr:col>
      <xdr:colOff>184150</xdr:colOff>
      <xdr:row>65</xdr:row>
      <xdr:rowOff>71544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56321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31327</xdr:rowOff>
    </xdr:from>
    <xdr:to>
      <xdr:col>11</xdr:col>
      <xdr:colOff>82550</xdr:colOff>
      <xdr:row>63</xdr:row>
      <xdr:rowOff>132927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143104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167233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[156,461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今年度については田篠市営住宅解体工事の皆減等により、物件費等が大幅に減少した。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学校施設を中心とした公共施設の老朽化により維持補修費の増加傾向が見込まれるため、維持管理をはじめとした経常的な委託料を精査していく。また、公共施設等総合管理計画に基づき、施設の更新・統廃合・長寿命化を計画的に行っていくことで維持補修費の圧縮を図っていく。</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112001</xdr:rowOff>
    </xdr:from>
    <xdr:to>
      <xdr:col>23</xdr:col>
      <xdr:colOff>133350</xdr:colOff>
      <xdr:row>84</xdr:row>
      <xdr:rowOff>11602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342351"/>
          <a:ext cx="838200" cy="7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64284</xdr:rowOff>
    </xdr:from>
    <xdr:to>
      <xdr:col>19</xdr:col>
      <xdr:colOff>133350</xdr:colOff>
      <xdr:row>84</xdr:row>
      <xdr:rowOff>11602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94634"/>
          <a:ext cx="889000" cy="1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1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24591</xdr:rowOff>
    </xdr:from>
    <xdr:to>
      <xdr:col>15</xdr:col>
      <xdr:colOff>82550</xdr:colOff>
      <xdr:row>83</xdr:row>
      <xdr:rowOff>64284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54941"/>
          <a:ext cx="889000" cy="3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161155</xdr:rowOff>
    </xdr:from>
    <xdr:to>
      <xdr:col>11</xdr:col>
      <xdr:colOff>31750</xdr:colOff>
      <xdr:row>83</xdr:row>
      <xdr:rowOff>24591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20055"/>
          <a:ext cx="889000" cy="3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4215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0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75592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61201</xdr:rowOff>
    </xdr:from>
    <xdr:to>
      <xdr:col>23</xdr:col>
      <xdr:colOff>184150</xdr:colOff>
      <xdr:row>83</xdr:row>
      <xdr:rowOff>162801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9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77728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3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132252</xdr:rowOff>
    </xdr:from>
    <xdr:to>
      <xdr:col>19</xdr:col>
      <xdr:colOff>184150</xdr:colOff>
      <xdr:row>84</xdr:row>
      <xdr:rowOff>62402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6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72579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131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13484</xdr:rowOff>
    </xdr:from>
    <xdr:to>
      <xdr:col>15</xdr:col>
      <xdr:colOff>133350</xdr:colOff>
      <xdr:row>83</xdr:row>
      <xdr:rowOff>115084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4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125261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1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145241</xdr:rowOff>
    </xdr:from>
    <xdr:to>
      <xdr:col>11</xdr:col>
      <xdr:colOff>82550</xdr:colOff>
      <xdr:row>83</xdr:row>
      <xdr:rowOff>75391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0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85568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7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110355</xdr:rowOff>
    </xdr:from>
    <xdr:to>
      <xdr:col>7</xdr:col>
      <xdr:colOff>31750</xdr:colOff>
      <xdr:row>83</xdr:row>
      <xdr:rowOff>40505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6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50682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3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令和４年度に引き続き、類似団体平均より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1.5</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今後も群馬県人事院勧告や近隣市町村の状況などを踏まえ、給与の適正化に努める。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11113</xdr:rowOff>
    </xdr:from>
    <xdr:to>
      <xdr:col>81</xdr:col>
      <xdr:colOff>44450</xdr:colOff>
      <xdr:row>86</xdr:row>
      <xdr:rowOff>11113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55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11113</xdr:rowOff>
    </xdr:from>
    <xdr:to>
      <xdr:col>77</xdr:col>
      <xdr:colOff>44450</xdr:colOff>
      <xdr:row>86</xdr:row>
      <xdr:rowOff>26194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55813"/>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26194</xdr:rowOff>
    </xdr:from>
    <xdr:to>
      <xdr:col>72</xdr:col>
      <xdr:colOff>203200</xdr:colOff>
      <xdr:row>86</xdr:row>
      <xdr:rowOff>86519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7089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167481</xdr:rowOff>
    </xdr:from>
    <xdr:to>
      <xdr:col>68</xdr:col>
      <xdr:colOff>152400</xdr:colOff>
      <xdr:row>86</xdr:row>
      <xdr:rowOff>86519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40731"/>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131763</xdr:rowOff>
    </xdr:from>
    <xdr:to>
      <xdr:col>81</xdr:col>
      <xdr:colOff>95250</xdr:colOff>
      <xdr:row>86</xdr:row>
      <xdr:rowOff>61913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103840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7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131763</xdr:rowOff>
    </xdr:from>
    <xdr:to>
      <xdr:col>77</xdr:col>
      <xdr:colOff>95250</xdr:colOff>
      <xdr:row>86</xdr:row>
      <xdr:rowOff>61913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46690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9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146844</xdr:rowOff>
    </xdr:from>
    <xdr:to>
      <xdr:col>73</xdr:col>
      <xdr:colOff>44450</xdr:colOff>
      <xdr:row>86</xdr:row>
      <xdr:rowOff>76994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61771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0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35719</xdr:rowOff>
    </xdr:from>
    <xdr:to>
      <xdr:col>68</xdr:col>
      <xdr:colOff>203200</xdr:colOff>
      <xdr:row>86</xdr:row>
      <xdr:rowOff>137319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8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122096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6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116681</xdr:rowOff>
    </xdr:from>
    <xdr:to>
      <xdr:col>64</xdr:col>
      <xdr:colOff>152400</xdr:colOff>
      <xdr:row>86</xdr:row>
      <xdr:rowOff>46831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31608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7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「職員定数管理計画」を策定し、計画的に職員数の削減を図った結果、類似団体平均を下回る値で推移している。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引き続き、住民サービスを低下させることなく、適正な職員定数の管理に努める。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5624</xdr:rowOff>
    </xdr:from>
    <xdr:to>
      <xdr:col>81</xdr:col>
      <xdr:colOff>44450</xdr:colOff>
      <xdr:row>61</xdr:row>
      <xdr:rowOff>14817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64074"/>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86619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149497</xdr:rowOff>
    </xdr:from>
    <xdr:to>
      <xdr:col>77</xdr:col>
      <xdr:colOff>44450</xdr:colOff>
      <xdr:row>61</xdr:row>
      <xdr:rowOff>5624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3649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136858</xdr:rowOff>
    </xdr:from>
    <xdr:to>
      <xdr:col>72</xdr:col>
      <xdr:colOff>203200</xdr:colOff>
      <xdr:row>60</xdr:row>
      <xdr:rowOff>149497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23858"/>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120771</xdr:rowOff>
    </xdr:from>
    <xdr:to>
      <xdr:col>68</xdr:col>
      <xdr:colOff>152400</xdr:colOff>
      <xdr:row>60</xdr:row>
      <xdr:rowOff>136858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0777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119336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151994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126274</xdr:rowOff>
    </xdr:from>
    <xdr:to>
      <xdr:col>77</xdr:col>
      <xdr:colOff>95250</xdr:colOff>
      <xdr:row>61</xdr:row>
      <xdr:rowOff>56424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66601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82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98697</xdr:rowOff>
    </xdr:from>
    <xdr:to>
      <xdr:col>73</xdr:col>
      <xdr:colOff>44450</xdr:colOff>
      <xdr:row>61</xdr:row>
      <xdr:rowOff>28847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86058</xdr:rowOff>
    </xdr:from>
    <xdr:to>
      <xdr:col>68</xdr:col>
      <xdr:colOff>203200</xdr:colOff>
      <xdr:row>61</xdr:row>
      <xdr:rowOff>16208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26385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合併以後、「新規起債の抑制」、「返済額以上の借入をしない」、「高利の地方債は繰上返済や借換をする」などの方針のもと地方債の削減に努めてきた結果、年々改善してきており、類似団体平均を下回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今後は、学校の統廃合による施設更新</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公共施設の老朽化に伴う大規模事業の財源として地方債を活用するため、地方債残高は増加していく見込みだが、将来の公債費負担が大きくなりすぎないよう、事業実施の適正化を図り、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149981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985000"/>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138491</xdr:rowOff>
    </xdr:from>
    <xdr:to>
      <xdr:col>77</xdr:col>
      <xdr:colOff>44450</xdr:colOff>
      <xdr:row>40</xdr:row>
      <xdr:rowOff>149981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9964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138491</xdr:rowOff>
    </xdr:from>
    <xdr:to>
      <xdr:col>72</xdr:col>
      <xdr:colOff>203200</xdr:colOff>
      <xdr:row>40</xdr:row>
      <xdr:rowOff>161472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9964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161472</xdr:rowOff>
    </xdr:from>
    <xdr:to>
      <xdr:col>68</xdr:col>
      <xdr:colOff>152400</xdr:colOff>
      <xdr:row>41</xdr:row>
      <xdr:rowOff>24493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99181</xdr:rowOff>
    </xdr:from>
    <xdr:to>
      <xdr:col>77</xdr:col>
      <xdr:colOff>95250</xdr:colOff>
      <xdr:row>41</xdr:row>
      <xdr:rowOff>29331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87691</xdr:rowOff>
    </xdr:from>
    <xdr:to>
      <xdr:col>73</xdr:col>
      <xdr:colOff>44450</xdr:colOff>
      <xdr:row>41</xdr:row>
      <xdr:rowOff>17841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28018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110672</xdr:rowOff>
    </xdr:from>
    <xdr:to>
      <xdr:col>68</xdr:col>
      <xdr:colOff>203200</xdr:colOff>
      <xdr:row>41</xdr:row>
      <xdr:rowOff>40822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類似団体平均を大幅に下回っている。主な要因としては、</a:t>
          </a:r>
          <a:r>
            <a:rPr kumimoji="1" lang="ja-JP" altLang="en-US" sz="1300" b="0" i="0" baseline="0">
              <a:solidFill>
                <a:schemeClr val="tx1"/>
              </a:solidFill>
              <a:effectLst/>
              <a:latin typeface="ＭＳ ゴシック" panose="020B0609070205080204" pitchFamily="49" charset="-128"/>
              <a:ea typeface="ＭＳ ゴシック" panose="020B0609070205080204" pitchFamily="49" charset="-128"/>
              <a:cs typeface="+mn-cs"/>
            </a:rPr>
            <a:t>地方債現在高が低く抑えられていること、</a:t>
          </a:r>
          <a:r>
            <a:rPr kumimoji="1" lang="ja-JP"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充当可能財源としての基金が確保できていることなどがあげられる。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tx1"/>
              </a:solidFill>
              <a:effectLst/>
              <a:latin typeface="ＭＳ ゴシック" panose="020B0609070205080204" pitchFamily="49" charset="-128"/>
              <a:ea typeface="ＭＳ ゴシック" panose="020B0609070205080204" pitchFamily="49" charset="-128"/>
              <a:cs typeface="+mn-cs"/>
            </a:rPr>
            <a:t>今後は、公共施設老朽化に伴う大規模更新が本格化してくるが、緊急度・住民ニーズを的確に把握した事業の選択により、必要な更新投資と財政の健全化のバランスを図る。</a:t>
          </a:r>
          <a:endParaRPr kumimoji="1" lang="en-US" altLang="ja-JP" sz="1300" b="0" i="0" baseline="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84938</xdr:rowOff>
    </xdr:from>
    <xdr:to>
      <xdr:col>77</xdr:col>
      <xdr:colOff>95250</xdr:colOff>
      <xdr:row>15</xdr:row>
      <xdr:rowOff>15088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122580</xdr:rowOff>
    </xdr:from>
    <xdr:to>
      <xdr:col>73</xdr:col>
      <xdr:colOff>44450</xdr:colOff>
      <xdr:row>15</xdr:row>
      <xdr:rowOff>52730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8560</xdr:rowOff>
    </xdr:from>
    <xdr:to>
      <xdr:col>68</xdr:col>
      <xdr:colOff>203200</xdr:colOff>
      <xdr:row>15</xdr:row>
      <xdr:rowOff>110160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45,862
44,642
122.85
23,985,049
22,824,866
965,883
12,786,737
14,001,718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職員定数管理計画などに基づき、計画的に職員数を削減し、職員人件費の圧縮を図っていることから、類似団体平均を下回っている。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一般職給料、</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会計年度任用職員報酬の増により、前年比で</a:t>
          </a:r>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今後も職員定数を</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適正に</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管理し、人件費の抑制に努める。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36</xdr:row>
      <xdr:rowOff>45357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087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159657</xdr:rowOff>
    </xdr:from>
    <xdr:to>
      <xdr:col>19</xdr:col>
      <xdr:colOff>187325</xdr:colOff>
      <xdr:row>35</xdr:row>
      <xdr:rowOff>107950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889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159657</xdr:rowOff>
    </xdr:from>
    <xdr:to>
      <xdr:col>15</xdr:col>
      <xdr:colOff>98425</xdr:colOff>
      <xdr:row>36</xdr:row>
      <xdr:rowOff>34472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889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59163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69850</xdr:rowOff>
    </xdr:from>
    <xdr:to>
      <xdr:col>11</xdr:col>
      <xdr:colOff>9525</xdr:colOff>
      <xdr:row>36</xdr:row>
      <xdr:rowOff>34472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727700"/>
          <a:ext cx="889000" cy="47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168020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166007</xdr:rowOff>
    </xdr:from>
    <xdr:to>
      <xdr:col>24</xdr:col>
      <xdr:colOff>76200</xdr:colOff>
      <xdr:row>36</xdr:row>
      <xdr:rowOff>96157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108857</xdr:rowOff>
    </xdr:from>
    <xdr:to>
      <xdr:col>15</xdr:col>
      <xdr:colOff>149225</xdr:colOff>
      <xdr:row>35</xdr:row>
      <xdr:rowOff>39007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49184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155122</xdr:rowOff>
    </xdr:from>
    <xdr:to>
      <xdr:col>11</xdr:col>
      <xdr:colOff>60325</xdr:colOff>
      <xdr:row>36</xdr:row>
      <xdr:rowOff>85272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95449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19050</xdr:rowOff>
    </xdr:from>
    <xdr:to>
      <xdr:col>6</xdr:col>
      <xdr:colOff>171450</xdr:colOff>
      <xdr:row>33</xdr:row>
      <xdr:rowOff>120650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130827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類似団体平均を上回って推移しているのは、委託料をはじめとする経常的な一般管理経費の硬直化が起きているためである。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令和５年度については、ごみ収集委託料の大幅な増により、前年比で</a:t>
          </a:r>
          <a:r>
            <a:rPr kumimoji="1" lang="en-US" altLang="ja-JP" sz="1300">
              <a:solidFill>
                <a:schemeClr val="tx1"/>
              </a:solidFill>
              <a:latin typeface="ＭＳ Ｐゴシック" panose="020B0600070205080204" pitchFamily="50" charset="-128"/>
              <a:ea typeface="ＭＳ Ｐゴシック" panose="020B0600070205080204" pitchFamily="50" charset="-128"/>
            </a:rPr>
            <a:t>1.0</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ポイント上昇している。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今後も、施設の維持管理をはじめとした、経常的な委託の内容を見直すなど、経費の削減と合理化に努めていく。</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58420</xdr:rowOff>
    </xdr:from>
    <xdr:to>
      <xdr:col>82</xdr:col>
      <xdr:colOff>107950</xdr:colOff>
      <xdr:row>18</xdr:row>
      <xdr:rowOff>134620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1445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18</xdr:row>
      <xdr:rowOff>58420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464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17</xdr:row>
      <xdr:rowOff>130810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464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130810</xdr:rowOff>
    </xdr:from>
    <xdr:to>
      <xdr:col>69</xdr:col>
      <xdr:colOff>92075</xdr:colOff>
      <xdr:row>19</xdr:row>
      <xdr:rowOff>16510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454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83820</xdr:rowOff>
    </xdr:from>
    <xdr:to>
      <xdr:col>82</xdr:col>
      <xdr:colOff>158750</xdr:colOff>
      <xdr:row>19</xdr:row>
      <xdr:rowOff>13970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55897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xdr:rowOff>
    </xdr:from>
    <xdr:to>
      <xdr:col>78</xdr:col>
      <xdr:colOff>120650</xdr:colOff>
      <xdr:row>18</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93997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80010</xdr:rowOff>
    </xdr:from>
    <xdr:to>
      <xdr:col>69</xdr:col>
      <xdr:colOff>142875</xdr:colOff>
      <xdr:row>18</xdr:row>
      <xdr:rowOff>10160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166387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137160</xdr:rowOff>
    </xdr:from>
    <xdr:to>
      <xdr:col>65</xdr:col>
      <xdr:colOff>53975</xdr:colOff>
      <xdr:row>19</xdr:row>
      <xdr:rowOff>67310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52087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類似団体平均値よりも高い値で推移している。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令和５年度については障害福祉サービス費の増加により、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1.5</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ポイント上昇した。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扶助費の支給内容の検証と見直しを図り、抑制に努める。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99785</xdr:rowOff>
    </xdr:from>
    <xdr:to>
      <xdr:col>24</xdr:col>
      <xdr:colOff>25400</xdr:colOff>
      <xdr:row>57</xdr:row>
      <xdr:rowOff>4535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009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99785</xdr:rowOff>
    </xdr:from>
    <xdr:to>
      <xdr:col>19</xdr:col>
      <xdr:colOff>187325</xdr:colOff>
      <xdr:row>56</xdr:row>
      <xdr:rowOff>110672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00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56</xdr:row>
      <xdr:rowOff>165100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11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167822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663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令和４年度に引き続き、令和５年度も類似団体平均を上回っているが、昨年度から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1.0</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ポイント低下した。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要因としては維持補修費が大幅に減少したことが挙げられる。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今後は施設の更新・統廃合・長寿命化を計画的に行うことで、維持修繕費の圧縮や、各特別会計の適正化を図り、普通会計の負担額を減らすよう努める。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57</xdr:row>
      <xdr:rowOff>115570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120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115570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73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57</xdr:row>
      <xdr:rowOff>1270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12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56</xdr:row>
      <xdr:rowOff>111760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9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132097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147337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45720</xdr:rowOff>
    </xdr:from>
    <xdr:to>
      <xdr:col>65</xdr:col>
      <xdr:colOff>53975</xdr:colOff>
      <xdr:row>56</xdr:row>
      <xdr:rowOff>147320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157497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概ね類似団体平均の近似値で推移しているが、令和５年度は富岡地域医療企業団への負担金の減により、</a:t>
          </a:r>
          <a:r>
            <a:rPr kumimoji="1" lang="en-US" altLang="ja-JP" sz="1300" baseline="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ポイント下回った。</a:t>
          </a:r>
          <a:endParaRPr kumimoji="1" lang="en-US" altLang="ja-JP" sz="1300"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　現在支給している補助金・負担金の必要性や補助内容などを精査し、必要性の低い補助金や負担金の見直し、廃止を検討していく。</a:t>
          </a:r>
          <a:endParaRPr kumimoji="1" lang="en-US" altLang="ja-JP" sz="1300" baseline="0">
            <a:solidFill>
              <a:schemeClr val="tx1"/>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33274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632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19558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44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19558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44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42418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63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170451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合併以後、起債の抑制方針に基づいて地方債の削減に努めてきた結果、類似団体平均よりも低い値で推移してきたが、</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令和４年度から合併特例債の大型償還が開始されたため、</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上昇した。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今後も公共施設等の老朽化に伴う地方債の借入が見込まれるため、緊急度・住民ニーズを的確に把握した事業選択により、必要最小限の借入に努める。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110998</xdr:rowOff>
    </xdr:from>
    <xdr:to>
      <xdr:col>24</xdr:col>
      <xdr:colOff>25400</xdr:colOff>
      <xdr:row>77</xdr:row>
      <xdr:rowOff>120142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3126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51563</xdr:rowOff>
    </xdr:from>
    <xdr:to>
      <xdr:col>19</xdr:col>
      <xdr:colOff>187325</xdr:colOff>
      <xdr:row>77</xdr:row>
      <xdr:rowOff>120142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532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51563</xdr:rowOff>
    </xdr:from>
    <xdr:to>
      <xdr:col>15</xdr:col>
      <xdr:colOff>98425</xdr:colOff>
      <xdr:row>77</xdr:row>
      <xdr:rowOff>56135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53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56135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2486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76725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1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69342</xdr:rowOff>
    </xdr:from>
    <xdr:to>
      <xdr:col>20</xdr:col>
      <xdr:colOff>38100</xdr:colOff>
      <xdr:row>77</xdr:row>
      <xdr:rowOff>170942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763</xdr:rowOff>
    </xdr:from>
    <xdr:to>
      <xdr:col>15</xdr:col>
      <xdr:colOff>149225</xdr:colOff>
      <xdr:row>77</xdr:row>
      <xdr:rowOff>102363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112540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5335</xdr:rowOff>
    </xdr:from>
    <xdr:to>
      <xdr:col>11</xdr:col>
      <xdr:colOff>60325</xdr:colOff>
      <xdr:row>77</xdr:row>
      <xdr:rowOff>106935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公債費以外に係る経常収支比率が類似団体平均を上回っているのは、物件費、扶助費等が平均を上回っていることが要因である。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今後も行財政改革を推進し、経常経費の削減に努める。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155575</xdr:rowOff>
    </xdr:from>
    <xdr:to>
      <xdr:col>82</xdr:col>
      <xdr:colOff>107950</xdr:colOff>
      <xdr:row>77</xdr:row>
      <xdr:rowOff>98425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8577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12700</xdr:rowOff>
    </xdr:from>
    <xdr:to>
      <xdr:col>78</xdr:col>
      <xdr:colOff>69850</xdr:colOff>
      <xdr:row>76</xdr:row>
      <xdr:rowOff>155575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871450"/>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12700</xdr:rowOff>
    </xdr:from>
    <xdr:to>
      <xdr:col>73</xdr:col>
      <xdr:colOff>180975</xdr:colOff>
      <xdr:row>76</xdr:row>
      <xdr:rowOff>35561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87145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64136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0657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47625</xdr:rowOff>
    </xdr:from>
    <xdr:to>
      <xdr:col>82</xdr:col>
      <xdr:colOff>158750</xdr:colOff>
      <xdr:row>77</xdr:row>
      <xdr:rowOff>149225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19702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104775</xdr:rowOff>
    </xdr:from>
    <xdr:to>
      <xdr:col>78</xdr:col>
      <xdr:colOff>120650</xdr:colOff>
      <xdr:row>77</xdr:row>
      <xdr:rowOff>34925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19702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133350</xdr:rowOff>
    </xdr:from>
    <xdr:to>
      <xdr:col>74</xdr:col>
      <xdr:colOff>31750</xdr:colOff>
      <xdr:row>75</xdr:row>
      <xdr:rowOff>63500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48277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0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13336</xdr:rowOff>
    </xdr:from>
    <xdr:to>
      <xdr:col>65</xdr:col>
      <xdr:colOff>53975</xdr:colOff>
      <xdr:row>76</xdr:row>
      <xdr:rowOff>114936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99713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2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131663</xdr:rowOff>
    </xdr:from>
    <xdr:to>
      <xdr:col>29</xdr:col>
      <xdr:colOff>127000</xdr:colOff>
      <xdr:row>18</xdr:row>
      <xdr:rowOff>22149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093938"/>
          <a:ext cx="647700" cy="61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115494</xdr:rowOff>
    </xdr:from>
    <xdr:to>
      <xdr:col>26</xdr:col>
      <xdr:colOff>50800</xdr:colOff>
      <xdr:row>17</xdr:row>
      <xdr:rowOff>131663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077769"/>
          <a:ext cx="698500" cy="16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13068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115494</xdr:rowOff>
    </xdr:from>
    <xdr:to>
      <xdr:col>22</xdr:col>
      <xdr:colOff>114300</xdr:colOff>
      <xdr:row>17</xdr:row>
      <xdr:rowOff>121270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77769"/>
          <a:ext cx="698500" cy="5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121270</xdr:rowOff>
    </xdr:from>
    <xdr:to>
      <xdr:col>18</xdr:col>
      <xdr:colOff>177800</xdr:colOff>
      <xdr:row>18</xdr:row>
      <xdr:rowOff>57231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83545"/>
          <a:ext cx="698500" cy="107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92041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166550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8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142799</xdr:rowOff>
    </xdr:from>
    <xdr:to>
      <xdr:col>29</xdr:col>
      <xdr:colOff>177800</xdr:colOff>
      <xdr:row>18</xdr:row>
      <xdr:rowOff>72949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05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114876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7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80863</xdr:rowOff>
    </xdr:from>
    <xdr:to>
      <xdr:col>26</xdr:col>
      <xdr:colOff>101600</xdr:colOff>
      <xdr:row>18</xdr:row>
      <xdr:rowOff>11013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4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167240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29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64694</xdr:rowOff>
    </xdr:from>
    <xdr:to>
      <xdr:col>22</xdr:col>
      <xdr:colOff>165100</xdr:colOff>
      <xdr:row>17</xdr:row>
      <xdr:rowOff>166294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26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151071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1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70470</xdr:rowOff>
    </xdr:from>
    <xdr:to>
      <xdr:col>19</xdr:col>
      <xdr:colOff>38100</xdr:colOff>
      <xdr:row>18</xdr:row>
      <xdr:rowOff>620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32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156847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1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6431</xdr:rowOff>
    </xdr:from>
    <xdr:to>
      <xdr:col>15</xdr:col>
      <xdr:colOff>101600</xdr:colOff>
      <xdr:row>18</xdr:row>
      <xdr:rowOff>108031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40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92808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13386</xdr:rowOff>
    </xdr:from>
    <xdr:to>
      <xdr:col>29</xdr:col>
      <xdr:colOff>127000</xdr:colOff>
      <xdr:row>36</xdr:row>
      <xdr:rowOff>122134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66636"/>
          <a:ext cx="647700" cy="108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13386</xdr:rowOff>
    </xdr:from>
    <xdr:to>
      <xdr:col>26</xdr:col>
      <xdr:colOff>50800</xdr:colOff>
      <xdr:row>36</xdr:row>
      <xdr:rowOff>91861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66636"/>
          <a:ext cx="698500" cy="78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313969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91861</xdr:rowOff>
    </xdr:from>
    <xdr:to>
      <xdr:col>22</xdr:col>
      <xdr:colOff>114300</xdr:colOff>
      <xdr:row>36</xdr:row>
      <xdr:rowOff>97413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45111"/>
          <a:ext cx="698500" cy="5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2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97413</xdr:rowOff>
    </xdr:from>
    <xdr:to>
      <xdr:col>18</xdr:col>
      <xdr:colOff>177800</xdr:colOff>
      <xdr:row>36</xdr:row>
      <xdr:rowOff>98589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50663"/>
          <a:ext cx="698500" cy="1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43273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71334</xdr:rowOff>
    </xdr:from>
    <xdr:to>
      <xdr:col>29</xdr:col>
      <xdr:colOff>177800</xdr:colOff>
      <xdr:row>37</xdr:row>
      <xdr:rowOff>1484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24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43411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96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305486</xdr:rowOff>
    </xdr:from>
    <xdr:to>
      <xdr:col>26</xdr:col>
      <xdr:colOff>101600</xdr:colOff>
      <xdr:row>36</xdr:row>
      <xdr:rowOff>64186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15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48963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02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41061</xdr:rowOff>
    </xdr:from>
    <xdr:to>
      <xdr:col>22</xdr:col>
      <xdr:colOff>165100</xdr:colOff>
      <xdr:row>36</xdr:row>
      <xdr:rowOff>142661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94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127438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8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46613</xdr:rowOff>
    </xdr:from>
    <xdr:to>
      <xdr:col>19</xdr:col>
      <xdr:colOff>38100</xdr:colOff>
      <xdr:row>36</xdr:row>
      <xdr:rowOff>148213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99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132990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8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47789</xdr:rowOff>
    </xdr:from>
    <xdr:to>
      <xdr:col>15</xdr:col>
      <xdr:colOff>101600</xdr:colOff>
      <xdr:row>36</xdr:row>
      <xdr:rowOff>149389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01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134166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8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45,862
44,642
122.85
23,985,049
22,824,866
965,883
12,786,737
14,001,718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7607</xdr:rowOff>
    </xdr:from>
    <xdr:to>
      <xdr:col>24</xdr:col>
      <xdr:colOff>63500</xdr:colOff>
      <xdr:row>36</xdr:row>
      <xdr:rowOff>45314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79807"/>
          <a:ext cx="838200" cy="3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45314</xdr:rowOff>
    </xdr:from>
    <xdr:to>
      <xdr:col>19</xdr:col>
      <xdr:colOff>177800</xdr:colOff>
      <xdr:row>36</xdr:row>
      <xdr:rowOff>73749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17514"/>
          <a:ext cx="889000" cy="2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73749</xdr:rowOff>
    </xdr:from>
    <xdr:to>
      <xdr:col>15</xdr:col>
      <xdr:colOff>50800</xdr:colOff>
      <xdr:row>36</xdr:row>
      <xdr:rowOff>102210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45949"/>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102210</xdr:rowOff>
    </xdr:from>
    <xdr:to>
      <xdr:col>10</xdr:col>
      <xdr:colOff>114300</xdr:colOff>
      <xdr:row>37</xdr:row>
      <xdr:rowOff>63830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74410"/>
          <a:ext cx="889000" cy="13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118457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110126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128257</xdr:rowOff>
    </xdr:from>
    <xdr:to>
      <xdr:col>24</xdr:col>
      <xdr:colOff>114300</xdr:colOff>
      <xdr:row>36</xdr:row>
      <xdr:rowOff>58407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2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106684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165964</xdr:rowOff>
    </xdr:from>
    <xdr:to>
      <xdr:col>20</xdr:col>
      <xdr:colOff>38100</xdr:colOff>
      <xdr:row>36</xdr:row>
      <xdr:rowOff>96114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87241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5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22949</xdr:rowOff>
    </xdr:from>
    <xdr:to>
      <xdr:col>15</xdr:col>
      <xdr:colOff>101600</xdr:colOff>
      <xdr:row>36</xdr:row>
      <xdr:rowOff>124549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9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115676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8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51410</xdr:rowOff>
    </xdr:from>
    <xdr:to>
      <xdr:col>10</xdr:col>
      <xdr:colOff>165100</xdr:colOff>
      <xdr:row>36</xdr:row>
      <xdr:rowOff>153010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144137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1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13030</xdr:rowOff>
    </xdr:from>
    <xdr:to>
      <xdr:col>6</xdr:col>
      <xdr:colOff>38100</xdr:colOff>
      <xdr:row>37</xdr:row>
      <xdr:rowOff>114630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105757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4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128599</xdr:rowOff>
    </xdr:from>
    <xdr:to>
      <xdr:col>24</xdr:col>
      <xdr:colOff>63500</xdr:colOff>
      <xdr:row>57</xdr:row>
      <xdr:rowOff>42847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29799"/>
          <a:ext cx="838200" cy="8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128599</xdr:rowOff>
    </xdr:from>
    <xdr:to>
      <xdr:col>19</xdr:col>
      <xdr:colOff>177800</xdr:colOff>
      <xdr:row>57</xdr:row>
      <xdr:rowOff>78737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29799"/>
          <a:ext cx="889000" cy="12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78737</xdr:rowOff>
    </xdr:from>
    <xdr:to>
      <xdr:col>15</xdr:col>
      <xdr:colOff>50800</xdr:colOff>
      <xdr:row>57</xdr:row>
      <xdr:rowOff>132147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51387"/>
          <a:ext cx="889000" cy="5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86052</xdr:rowOff>
    </xdr:from>
    <xdr:to>
      <xdr:col>10</xdr:col>
      <xdr:colOff>114300</xdr:colOff>
      <xdr:row>57</xdr:row>
      <xdr:rowOff>132147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58702"/>
          <a:ext cx="889000" cy="4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160274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141412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163497</xdr:rowOff>
    </xdr:from>
    <xdr:to>
      <xdr:col>24</xdr:col>
      <xdr:colOff>114300</xdr:colOff>
      <xdr:row>57</xdr:row>
      <xdr:rowOff>93647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6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141924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4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77799</xdr:rowOff>
    </xdr:from>
    <xdr:to>
      <xdr:col>20</xdr:col>
      <xdr:colOff>38100</xdr:colOff>
      <xdr:row>57</xdr:row>
      <xdr:rowOff>7949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7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24476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45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27937</xdr:rowOff>
    </xdr:from>
    <xdr:to>
      <xdr:col>15</xdr:col>
      <xdr:colOff>101600</xdr:colOff>
      <xdr:row>57</xdr:row>
      <xdr:rowOff>129537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0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120664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89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81347</xdr:rowOff>
    </xdr:from>
    <xdr:to>
      <xdr:col>10</xdr:col>
      <xdr:colOff>165100</xdr:colOff>
      <xdr:row>58</xdr:row>
      <xdr:rowOff>11497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5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2624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4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35252</xdr:rowOff>
    </xdr:from>
    <xdr:to>
      <xdr:col>6</xdr:col>
      <xdr:colOff>38100</xdr:colOff>
      <xdr:row>57</xdr:row>
      <xdr:rowOff>136852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153379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8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71486</xdr:rowOff>
    </xdr:from>
    <xdr:to>
      <xdr:col>24</xdr:col>
      <xdr:colOff>63500</xdr:colOff>
      <xdr:row>78</xdr:row>
      <xdr:rowOff>19296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73136"/>
          <a:ext cx="838200" cy="11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71486</xdr:rowOff>
    </xdr:from>
    <xdr:to>
      <xdr:col>19</xdr:col>
      <xdr:colOff>177800</xdr:colOff>
      <xdr:row>77</xdr:row>
      <xdr:rowOff>160959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73136"/>
          <a:ext cx="889000" cy="8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170380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7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160959</xdr:rowOff>
    </xdr:from>
    <xdr:to>
      <xdr:col>15</xdr:col>
      <xdr:colOff>50800</xdr:colOff>
      <xdr:row>77</xdr:row>
      <xdr:rowOff>163978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62609"/>
          <a:ext cx="889000" cy="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151016</xdr:rowOff>
    </xdr:from>
    <xdr:to>
      <xdr:col>10</xdr:col>
      <xdr:colOff>114300</xdr:colOff>
      <xdr:row>77</xdr:row>
      <xdr:rowOff>163978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52666"/>
          <a:ext cx="8890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65178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139946</xdr:rowOff>
    </xdr:from>
    <xdr:to>
      <xdr:col>24</xdr:col>
      <xdr:colOff>114300</xdr:colOff>
      <xdr:row>78</xdr:row>
      <xdr:rowOff>70096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4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59371</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6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20686</xdr:rowOff>
    </xdr:from>
    <xdr:to>
      <xdr:col>20</xdr:col>
      <xdr:colOff>38100</xdr:colOff>
      <xdr:row>77</xdr:row>
      <xdr:rowOff>122286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138813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9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110159</xdr:rowOff>
    </xdr:from>
    <xdr:to>
      <xdr:col>15</xdr:col>
      <xdr:colOff>101600</xdr:colOff>
      <xdr:row>78</xdr:row>
      <xdr:rowOff>40309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1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31436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0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113178</xdr:rowOff>
    </xdr:from>
    <xdr:to>
      <xdr:col>10</xdr:col>
      <xdr:colOff>165100</xdr:colOff>
      <xdr:row>78</xdr:row>
      <xdr:rowOff>43328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34455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100216</xdr:rowOff>
    </xdr:from>
    <xdr:to>
      <xdr:col>6</xdr:col>
      <xdr:colOff>38100</xdr:colOff>
      <xdr:row>78</xdr:row>
      <xdr:rowOff>30366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46893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07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29718</xdr:rowOff>
    </xdr:from>
    <xdr:to>
      <xdr:col>24</xdr:col>
      <xdr:colOff>63500</xdr:colOff>
      <xdr:row>96</xdr:row>
      <xdr:rowOff>30899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88918"/>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29527</xdr:rowOff>
    </xdr:from>
    <xdr:to>
      <xdr:col>19</xdr:col>
      <xdr:colOff>177800</xdr:colOff>
      <xdr:row>96</xdr:row>
      <xdr:rowOff>30899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317277"/>
          <a:ext cx="889000" cy="17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29527</xdr:rowOff>
    </xdr:from>
    <xdr:to>
      <xdr:col>15</xdr:col>
      <xdr:colOff>50800</xdr:colOff>
      <xdr:row>96</xdr:row>
      <xdr:rowOff>168173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317277"/>
          <a:ext cx="889000" cy="3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168173</xdr:rowOff>
    </xdr:from>
    <xdr:to>
      <xdr:col>10</xdr:col>
      <xdr:colOff>114300</xdr:colOff>
      <xdr:row>97</xdr:row>
      <xdr:rowOff>59322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27373"/>
          <a:ext cx="889000" cy="6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129494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147921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150368</xdr:rowOff>
    </xdr:from>
    <xdr:to>
      <xdr:col>24</xdr:col>
      <xdr:colOff>114300</xdr:colOff>
      <xdr:row>96</xdr:row>
      <xdr:rowOff>80518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1795</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28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151549</xdr:rowOff>
    </xdr:from>
    <xdr:to>
      <xdr:col>20</xdr:col>
      <xdr:colOff>38100</xdr:colOff>
      <xdr:row>96</xdr:row>
      <xdr:rowOff>81699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98226</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21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150177</xdr:rowOff>
    </xdr:from>
    <xdr:to>
      <xdr:col>15</xdr:col>
      <xdr:colOff>101600</xdr:colOff>
      <xdr:row>95</xdr:row>
      <xdr:rowOff>80327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2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96854</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04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117373</xdr:rowOff>
    </xdr:from>
    <xdr:to>
      <xdr:col>10</xdr:col>
      <xdr:colOff>165100</xdr:colOff>
      <xdr:row>97</xdr:row>
      <xdr:rowOff>47523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7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64050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3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8522</xdr:rowOff>
    </xdr:from>
    <xdr:to>
      <xdr:col>6</xdr:col>
      <xdr:colOff>38100</xdr:colOff>
      <xdr:row>97</xdr:row>
      <xdr:rowOff>110122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126649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4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53801</xdr:rowOff>
    </xdr:from>
    <xdr:to>
      <xdr:col>54</xdr:col>
      <xdr:colOff>189865</xdr:colOff>
      <xdr:row>39</xdr:row>
      <xdr:rowOff>12283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68751"/>
          <a:ext cx="1270" cy="133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16110</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12283</xdr:rowOff>
    </xdr:from>
    <xdr:to>
      <xdr:col>55</xdr:col>
      <xdr:colOff>88900</xdr:colOff>
      <xdr:row>39</xdr:row>
      <xdr:rowOff>12283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9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53801</xdr:rowOff>
    </xdr:from>
    <xdr:to>
      <xdr:col>55</xdr:col>
      <xdr:colOff>88900</xdr:colOff>
      <xdr:row>31</xdr:row>
      <xdr:rowOff>53801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6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65209</xdr:rowOff>
    </xdr:from>
    <xdr:to>
      <xdr:col>55</xdr:col>
      <xdr:colOff>0</xdr:colOff>
      <xdr:row>37</xdr:row>
      <xdr:rowOff>63489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37409"/>
          <a:ext cx="838200" cy="16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157465</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8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134588</xdr:rowOff>
    </xdr:from>
    <xdr:to>
      <xdr:col>55</xdr:col>
      <xdr:colOff>50800</xdr:colOff>
      <xdr:row>36</xdr:row>
      <xdr:rowOff>64738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3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63489</xdr:rowOff>
    </xdr:from>
    <xdr:to>
      <xdr:col>50</xdr:col>
      <xdr:colOff>114300</xdr:colOff>
      <xdr:row>37</xdr:row>
      <xdr:rowOff>163833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07139"/>
          <a:ext cx="889000" cy="10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120414</xdr:rowOff>
    </xdr:from>
    <xdr:to>
      <xdr:col>50</xdr:col>
      <xdr:colOff>165100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67091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8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121358</xdr:rowOff>
    </xdr:from>
    <xdr:to>
      <xdr:col>45</xdr:col>
      <xdr:colOff>177800</xdr:colOff>
      <xdr:row>37</xdr:row>
      <xdr:rowOff>163833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264858"/>
          <a:ext cx="889000" cy="124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9141</xdr:rowOff>
    </xdr:from>
    <xdr:to>
      <xdr:col>46</xdr:col>
      <xdr:colOff>38100</xdr:colOff>
      <xdr:row>36</xdr:row>
      <xdr:rowOff>110741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127268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121358</xdr:rowOff>
    </xdr:from>
    <xdr:to>
      <xdr:col>41</xdr:col>
      <xdr:colOff>50800</xdr:colOff>
      <xdr:row>37</xdr:row>
      <xdr:rowOff>148648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264858"/>
          <a:ext cx="889000" cy="122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67956</xdr:rowOff>
    </xdr:from>
    <xdr:to>
      <xdr:col>41</xdr:col>
      <xdr:colOff>101600</xdr:colOff>
      <xdr:row>29</xdr:row>
      <xdr:rowOff>169556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14633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147476</xdr:rowOff>
    </xdr:from>
    <xdr:to>
      <xdr:col>36</xdr:col>
      <xdr:colOff>165100</xdr:colOff>
      <xdr:row>37</xdr:row>
      <xdr:rowOff>77626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94153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0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14409</xdr:rowOff>
    </xdr:from>
    <xdr:to>
      <xdr:col>55</xdr:col>
      <xdr:colOff>50800</xdr:colOff>
      <xdr:row>36</xdr:row>
      <xdr:rowOff>116009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8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164286</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6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12689</xdr:rowOff>
    </xdr:from>
    <xdr:to>
      <xdr:col>50</xdr:col>
      <xdr:colOff>165100</xdr:colOff>
      <xdr:row>37</xdr:row>
      <xdr:rowOff>114289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5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105416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44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113034</xdr:rowOff>
    </xdr:from>
    <xdr:to>
      <xdr:col>46</xdr:col>
      <xdr:colOff>38100</xdr:colOff>
      <xdr:row>38</xdr:row>
      <xdr:rowOff>43183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566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34310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4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70558</xdr:rowOff>
    </xdr:from>
    <xdr:to>
      <xdr:col>41</xdr:col>
      <xdr:colOff>101600</xdr:colOff>
      <xdr:row>31</xdr:row>
      <xdr:rowOff>708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21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163285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30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97848</xdr:rowOff>
    </xdr:from>
    <xdr:to>
      <xdr:col>36</xdr:col>
      <xdr:colOff>165100</xdr:colOff>
      <xdr:row>38</xdr:row>
      <xdr:rowOff>27998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4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19125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3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47581</xdr:rowOff>
    </xdr:from>
    <xdr:to>
      <xdr:col>55</xdr:col>
      <xdr:colOff>0</xdr:colOff>
      <xdr:row>57</xdr:row>
      <xdr:rowOff>52153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82023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47581</xdr:rowOff>
    </xdr:from>
    <xdr:to>
      <xdr:col>50</xdr:col>
      <xdr:colOff>114300</xdr:colOff>
      <xdr:row>57</xdr:row>
      <xdr:rowOff>166544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20231"/>
          <a:ext cx="889000" cy="11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64236</xdr:rowOff>
    </xdr:from>
    <xdr:to>
      <xdr:col>45</xdr:col>
      <xdr:colOff>177800</xdr:colOff>
      <xdr:row>57</xdr:row>
      <xdr:rowOff>166544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493986"/>
          <a:ext cx="889000" cy="44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64236</xdr:rowOff>
    </xdr:from>
    <xdr:to>
      <xdr:col>41</xdr:col>
      <xdr:colOff>50800</xdr:colOff>
      <xdr:row>55</xdr:row>
      <xdr:rowOff>76391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493986"/>
          <a:ext cx="889000" cy="1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156501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168035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7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xdr:rowOff>
    </xdr:from>
    <xdr:to>
      <xdr:col>55</xdr:col>
      <xdr:colOff>50800</xdr:colOff>
      <xdr:row>57</xdr:row>
      <xdr:rowOff>102953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7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151230</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5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168231</xdr:rowOff>
    </xdr:from>
    <xdr:to>
      <xdr:col>50</xdr:col>
      <xdr:colOff>165100</xdr:colOff>
      <xdr:row>57</xdr:row>
      <xdr:rowOff>98381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6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89508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86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115744</xdr:rowOff>
    </xdr:from>
    <xdr:to>
      <xdr:col>46</xdr:col>
      <xdr:colOff>38100</xdr:colOff>
      <xdr:row>58</xdr:row>
      <xdr:rowOff>45894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8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37021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8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13436</xdr:rowOff>
    </xdr:from>
    <xdr:to>
      <xdr:col>41</xdr:col>
      <xdr:colOff>101600</xdr:colOff>
      <xdr:row>55</xdr:row>
      <xdr:rowOff>115036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4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131563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21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25591</xdr:rowOff>
    </xdr:from>
    <xdr:to>
      <xdr:col>36</xdr:col>
      <xdr:colOff>165100</xdr:colOff>
      <xdr:row>55</xdr:row>
      <xdr:rowOff>127191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45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143718</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23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153057</xdr:rowOff>
    </xdr:from>
    <xdr:to>
      <xdr:col>55</xdr:col>
      <xdr:colOff>0</xdr:colOff>
      <xdr:row>78</xdr:row>
      <xdr:rowOff>158054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26157"/>
          <a:ext cx="8382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158054</xdr:rowOff>
    </xdr:from>
    <xdr:to>
      <xdr:col>50</xdr:col>
      <xdr:colOff>114300</xdr:colOff>
      <xdr:row>79</xdr:row>
      <xdr:rowOff>39039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31154"/>
          <a:ext cx="889000" cy="5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161102</xdr:rowOff>
    </xdr:from>
    <xdr:to>
      <xdr:col>45</xdr:col>
      <xdr:colOff>177800</xdr:colOff>
      <xdr:row>79</xdr:row>
      <xdr:rowOff>39039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34202"/>
          <a:ext cx="889000" cy="4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161102</xdr:rowOff>
    </xdr:from>
    <xdr:to>
      <xdr:col>41</xdr:col>
      <xdr:colOff>50800</xdr:colOff>
      <xdr:row>79</xdr:row>
      <xdr:rowOff>51003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34202"/>
          <a:ext cx="889000" cy="6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111603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102257</xdr:rowOff>
    </xdr:from>
    <xdr:to>
      <xdr:col>55</xdr:col>
      <xdr:colOff>50800</xdr:colOff>
      <xdr:row>79</xdr:row>
      <xdr:rowOff>32407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7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17184</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9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107254</xdr:rowOff>
    </xdr:from>
    <xdr:to>
      <xdr:col>50</xdr:col>
      <xdr:colOff>165100</xdr:colOff>
      <xdr:row>79</xdr:row>
      <xdr:rowOff>37404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8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28531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7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159689</xdr:rowOff>
    </xdr:from>
    <xdr:to>
      <xdr:col>46</xdr:col>
      <xdr:colOff>38100</xdr:colOff>
      <xdr:row>79</xdr:row>
      <xdr:rowOff>89839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80966</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2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110302</xdr:rowOff>
    </xdr:from>
    <xdr:to>
      <xdr:col>41</xdr:col>
      <xdr:colOff>101600</xdr:colOff>
      <xdr:row>79</xdr:row>
      <xdr:rowOff>40452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8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31579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7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203</xdr:rowOff>
    </xdr:from>
    <xdr:to>
      <xdr:col>36</xdr:col>
      <xdr:colOff>165100</xdr:colOff>
      <xdr:row>79</xdr:row>
      <xdr:rowOff>101803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4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92930</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3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167500</xdr:rowOff>
    </xdr:from>
    <xdr:to>
      <xdr:col>55</xdr:col>
      <xdr:colOff>0</xdr:colOff>
      <xdr:row>96</xdr:row>
      <xdr:rowOff>86792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455250"/>
          <a:ext cx="838200" cy="9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167500</xdr:rowOff>
    </xdr:from>
    <xdr:to>
      <xdr:col>50</xdr:col>
      <xdr:colOff>114300</xdr:colOff>
      <xdr:row>96</xdr:row>
      <xdr:rowOff>154254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455250"/>
          <a:ext cx="889000" cy="15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85259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5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157493</xdr:rowOff>
    </xdr:from>
    <xdr:to>
      <xdr:col>45</xdr:col>
      <xdr:colOff>177800</xdr:colOff>
      <xdr:row>96</xdr:row>
      <xdr:rowOff>154254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5930893"/>
          <a:ext cx="889000" cy="68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32677</xdr:rowOff>
    </xdr:from>
    <xdr:to>
      <xdr:col>41</xdr:col>
      <xdr:colOff>50800</xdr:colOff>
      <xdr:row>92</xdr:row>
      <xdr:rowOff>157493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5806077"/>
          <a:ext cx="88900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50703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0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53179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5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35992</xdr:rowOff>
    </xdr:from>
    <xdr:to>
      <xdr:col>55</xdr:col>
      <xdr:colOff>50800</xdr:colOff>
      <xdr:row>96</xdr:row>
      <xdr:rowOff>137592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4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14419</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47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116700</xdr:rowOff>
    </xdr:from>
    <xdr:to>
      <xdr:col>50</xdr:col>
      <xdr:colOff>165100</xdr:colOff>
      <xdr:row>96</xdr:row>
      <xdr:rowOff>46850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0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63377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1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103454</xdr:rowOff>
    </xdr:from>
    <xdr:to>
      <xdr:col>46</xdr:col>
      <xdr:colOff>38100</xdr:colOff>
      <xdr:row>97</xdr:row>
      <xdr:rowOff>33604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56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24731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6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106693</xdr:rowOff>
    </xdr:from>
    <xdr:to>
      <xdr:col>41</xdr:col>
      <xdr:colOff>101600</xdr:colOff>
      <xdr:row>93</xdr:row>
      <xdr:rowOff>36843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588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53370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565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153327</xdr:rowOff>
    </xdr:from>
    <xdr:to>
      <xdr:col>36</xdr:col>
      <xdr:colOff>165100</xdr:colOff>
      <xdr:row>92</xdr:row>
      <xdr:rowOff>83477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575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100004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553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154559</xdr:rowOff>
    </xdr:from>
    <xdr:to>
      <xdr:col>85</xdr:col>
      <xdr:colOff>127000</xdr:colOff>
      <xdr:row>38</xdr:row>
      <xdr:rowOff>163055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69659"/>
          <a:ext cx="8382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60147</xdr:rowOff>
    </xdr:from>
    <xdr:to>
      <xdr:col>81</xdr:col>
      <xdr:colOff>50800</xdr:colOff>
      <xdr:row>38</xdr:row>
      <xdr:rowOff>154559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575247"/>
          <a:ext cx="889000" cy="9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153530</xdr:rowOff>
    </xdr:from>
    <xdr:to>
      <xdr:col>76</xdr:col>
      <xdr:colOff>114300</xdr:colOff>
      <xdr:row>38</xdr:row>
      <xdr:rowOff>60147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325730"/>
          <a:ext cx="889000" cy="24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102646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1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153530</xdr:rowOff>
    </xdr:from>
    <xdr:to>
      <xdr:col>71</xdr:col>
      <xdr:colOff>177800</xdr:colOff>
      <xdr:row>38</xdr:row>
      <xdr:rowOff>146368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325730"/>
          <a:ext cx="889000" cy="3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12196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52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112255</xdr:rowOff>
    </xdr:from>
    <xdr:to>
      <xdr:col>85</xdr:col>
      <xdr:colOff>177800</xdr:colOff>
      <xdr:row>39</xdr:row>
      <xdr:rowOff>42405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2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27182</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4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103759</xdr:rowOff>
    </xdr:from>
    <xdr:to>
      <xdr:col>81</xdr:col>
      <xdr:colOff>101600</xdr:colOff>
      <xdr:row>39</xdr:row>
      <xdr:rowOff>33909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25036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9347</xdr:rowOff>
    </xdr:from>
    <xdr:to>
      <xdr:col>76</xdr:col>
      <xdr:colOff>165100</xdr:colOff>
      <xdr:row>38</xdr:row>
      <xdr:rowOff>110947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127474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29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102730</xdr:rowOff>
    </xdr:from>
    <xdr:to>
      <xdr:col>72</xdr:col>
      <xdr:colOff>38100</xdr:colOff>
      <xdr:row>37</xdr:row>
      <xdr:rowOff>32880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2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49407</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605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95568</xdr:rowOff>
    </xdr:from>
    <xdr:to>
      <xdr:col>67</xdr:col>
      <xdr:colOff>101600</xdr:colOff>
      <xdr:row>39</xdr:row>
      <xdr:rowOff>25718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1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16845</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0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149937</xdr:rowOff>
    </xdr:from>
    <xdr:to>
      <xdr:col>85</xdr:col>
      <xdr:colOff>127000</xdr:colOff>
      <xdr:row>75</xdr:row>
      <xdr:rowOff>168097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008687"/>
          <a:ext cx="838200" cy="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149937</xdr:rowOff>
    </xdr:from>
    <xdr:to>
      <xdr:col>81</xdr:col>
      <xdr:colOff>50800</xdr:colOff>
      <xdr:row>76</xdr:row>
      <xdr:rowOff>26963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008687"/>
          <a:ext cx="889000" cy="4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26963</xdr:rowOff>
    </xdr:from>
    <xdr:to>
      <xdr:col>76</xdr:col>
      <xdr:colOff>114300</xdr:colOff>
      <xdr:row>76</xdr:row>
      <xdr:rowOff>66636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057163"/>
          <a:ext cx="889000" cy="3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66636</xdr:rowOff>
    </xdr:from>
    <xdr:to>
      <xdr:col>71</xdr:col>
      <xdr:colOff>177800</xdr:colOff>
      <xdr:row>76</xdr:row>
      <xdr:rowOff>88342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096836"/>
          <a:ext cx="889000" cy="2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143476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117297</xdr:rowOff>
    </xdr:from>
    <xdr:to>
      <xdr:col>85</xdr:col>
      <xdr:colOff>177800</xdr:colOff>
      <xdr:row>76</xdr:row>
      <xdr:rowOff>47448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760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95724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5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99137</xdr:rowOff>
    </xdr:from>
    <xdr:to>
      <xdr:col>81</xdr:col>
      <xdr:colOff>101600</xdr:colOff>
      <xdr:row>76</xdr:row>
      <xdr:rowOff>29287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5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20414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0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147613</xdr:rowOff>
    </xdr:from>
    <xdr:to>
      <xdr:col>76</xdr:col>
      <xdr:colOff>165100</xdr:colOff>
      <xdr:row>76</xdr:row>
      <xdr:rowOff>77763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68890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15836</xdr:rowOff>
    </xdr:from>
    <xdr:to>
      <xdr:col>72</xdr:col>
      <xdr:colOff>38100</xdr:colOff>
      <xdr:row>76</xdr:row>
      <xdr:rowOff>117436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4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108563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13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37542</xdr:rowOff>
    </xdr:from>
    <xdr:to>
      <xdr:col>67</xdr:col>
      <xdr:colOff>101600</xdr:colOff>
      <xdr:row>76</xdr:row>
      <xdr:rowOff>139142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6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130269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16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88329</xdr:rowOff>
    </xdr:from>
    <xdr:to>
      <xdr:col>85</xdr:col>
      <xdr:colOff>127000</xdr:colOff>
      <xdr:row>98</xdr:row>
      <xdr:rowOff>106251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890429"/>
          <a:ext cx="8382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76135</xdr:rowOff>
    </xdr:from>
    <xdr:to>
      <xdr:col>81</xdr:col>
      <xdr:colOff>50800</xdr:colOff>
      <xdr:row>98</xdr:row>
      <xdr:rowOff>88329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78235"/>
          <a:ext cx="889000" cy="1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76135</xdr:rowOff>
    </xdr:from>
    <xdr:to>
      <xdr:col>76</xdr:col>
      <xdr:colOff>114300</xdr:colOff>
      <xdr:row>98</xdr:row>
      <xdr:rowOff>127524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78235"/>
          <a:ext cx="889000" cy="5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73886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127392</xdr:rowOff>
    </xdr:from>
    <xdr:to>
      <xdr:col>71</xdr:col>
      <xdr:colOff>177800</xdr:colOff>
      <xdr:row>98</xdr:row>
      <xdr:rowOff>127524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929492"/>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136837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55451</xdr:rowOff>
    </xdr:from>
    <xdr:to>
      <xdr:col>85</xdr:col>
      <xdr:colOff>177800</xdr:colOff>
      <xdr:row>98</xdr:row>
      <xdr:rowOff>157051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5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141828</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7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37529</xdr:rowOff>
    </xdr:from>
    <xdr:to>
      <xdr:col>81</xdr:col>
      <xdr:colOff>101600</xdr:colOff>
      <xdr:row>98</xdr:row>
      <xdr:rowOff>139129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130256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93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25335</xdr:rowOff>
    </xdr:from>
    <xdr:to>
      <xdr:col>76</xdr:col>
      <xdr:colOff>165100</xdr:colOff>
      <xdr:row>98</xdr:row>
      <xdr:rowOff>126935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2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118062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92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76724</xdr:rowOff>
    </xdr:from>
    <xdr:to>
      <xdr:col>72</xdr:col>
      <xdr:colOff>38100</xdr:colOff>
      <xdr:row>99</xdr:row>
      <xdr:rowOff>6874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7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169451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97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76592</xdr:rowOff>
    </xdr:from>
    <xdr:to>
      <xdr:col>67</xdr:col>
      <xdr:colOff>101600</xdr:colOff>
      <xdr:row>99</xdr:row>
      <xdr:rowOff>6742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7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169319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7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67659</xdr:rowOff>
    </xdr:from>
    <xdr:to>
      <xdr:col>116</xdr:col>
      <xdr:colOff>63500</xdr:colOff>
      <xdr:row>38</xdr:row>
      <xdr:rowOff>97964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582759"/>
          <a:ext cx="838200" cy="3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31148</xdr:rowOff>
    </xdr:from>
    <xdr:to>
      <xdr:col>111</xdr:col>
      <xdr:colOff>177800</xdr:colOff>
      <xdr:row>38</xdr:row>
      <xdr:rowOff>67659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546248"/>
          <a:ext cx="889000" cy="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129571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64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31148</xdr:rowOff>
    </xdr:from>
    <xdr:to>
      <xdr:col>107</xdr:col>
      <xdr:colOff>50800</xdr:colOff>
      <xdr:row>39</xdr:row>
      <xdr:rowOff>64654</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546248"/>
          <a:ext cx="889000" cy="20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145966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64654</xdr:rowOff>
    </xdr:from>
    <xdr:to>
      <xdr:col>102</xdr:col>
      <xdr:colOff>114300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751204"/>
          <a:ext cx="889000" cy="3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47164</xdr:rowOff>
    </xdr:from>
    <xdr:to>
      <xdr:col>116</xdr:col>
      <xdr:colOff>114300</xdr:colOff>
      <xdr:row>38</xdr:row>
      <xdr:rowOff>148764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56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25591</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4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16859</xdr:rowOff>
    </xdr:from>
    <xdr:to>
      <xdr:col>112</xdr:col>
      <xdr:colOff>38100</xdr:colOff>
      <xdr:row>38</xdr:row>
      <xdr:rowOff>118459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3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30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151798</xdr:rowOff>
    </xdr:from>
    <xdr:to>
      <xdr:col>107</xdr:col>
      <xdr:colOff>101600</xdr:colOff>
      <xdr:row>38</xdr:row>
      <xdr:rowOff>81948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49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98475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27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13854</xdr:rowOff>
    </xdr:from>
    <xdr:to>
      <xdr:col>102</xdr:col>
      <xdr:colOff>165100</xdr:colOff>
      <xdr:row>39</xdr:row>
      <xdr:rowOff>115454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0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106581</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79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43269</xdr:rowOff>
    </xdr:from>
    <xdr:to>
      <xdr:col>116</xdr:col>
      <xdr:colOff>63500</xdr:colOff>
      <xdr:row>59</xdr:row>
      <xdr:rowOff>43612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58819"/>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51232</xdr:rowOff>
    </xdr:from>
    <xdr:to>
      <xdr:col>111</xdr:col>
      <xdr:colOff>177800</xdr:colOff>
      <xdr:row>59</xdr:row>
      <xdr:rowOff>43269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995332"/>
          <a:ext cx="889000" cy="16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144349</xdr:rowOff>
    </xdr:from>
    <xdr:to>
      <xdr:col>107</xdr:col>
      <xdr:colOff>50800</xdr:colOff>
      <xdr:row>58</xdr:row>
      <xdr:rowOff>51232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9916999"/>
          <a:ext cx="889000" cy="7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144349</xdr:rowOff>
    </xdr:from>
    <xdr:to>
      <xdr:col>102</xdr:col>
      <xdr:colOff>114300</xdr:colOff>
      <xdr:row>57</xdr:row>
      <xdr:rowOff>145796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9916999"/>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31361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164262</xdr:rowOff>
    </xdr:from>
    <xdr:to>
      <xdr:col>116</xdr:col>
      <xdr:colOff>114300</xdr:colOff>
      <xdr:row>59</xdr:row>
      <xdr:rowOff>94412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79189</xdr:rowOff>
    </xdr:from>
    <xdr:ext cx="313932"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232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163919</xdr:rowOff>
    </xdr:from>
    <xdr:to>
      <xdr:col>112</xdr:col>
      <xdr:colOff>38100</xdr:colOff>
      <xdr:row>59</xdr:row>
      <xdr:rowOff>94069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0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85196</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66333" y="10200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432</xdr:rowOff>
    </xdr:from>
    <xdr:to>
      <xdr:col>107</xdr:col>
      <xdr:colOff>101600</xdr:colOff>
      <xdr:row>58</xdr:row>
      <xdr:rowOff>102032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94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93159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03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93549</xdr:rowOff>
    </xdr:from>
    <xdr:to>
      <xdr:col>102</xdr:col>
      <xdr:colOff>165100</xdr:colOff>
      <xdr:row>58</xdr:row>
      <xdr:rowOff>23699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86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40226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64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94996</xdr:rowOff>
    </xdr:from>
    <xdr:to>
      <xdr:col>98</xdr:col>
      <xdr:colOff>38100</xdr:colOff>
      <xdr:row>58</xdr:row>
      <xdr:rowOff>25146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8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41673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64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11094</xdr:rowOff>
    </xdr:from>
    <xdr:to>
      <xdr:col>116</xdr:col>
      <xdr:colOff>63500</xdr:colOff>
      <xdr:row>77</xdr:row>
      <xdr:rowOff>42145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212744"/>
          <a:ext cx="8382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50760</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42145</xdr:rowOff>
    </xdr:from>
    <xdr:to>
      <xdr:col>111</xdr:col>
      <xdr:colOff>177800</xdr:colOff>
      <xdr:row>77</xdr:row>
      <xdr:rowOff>63424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243795"/>
          <a:ext cx="8890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152468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63424</xdr:rowOff>
    </xdr:from>
    <xdr:to>
      <xdr:col>107</xdr:col>
      <xdr:colOff>50800</xdr:colOff>
      <xdr:row>77</xdr:row>
      <xdr:rowOff>64663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265074"/>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162336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64663</xdr:rowOff>
    </xdr:from>
    <xdr:to>
      <xdr:col>102</xdr:col>
      <xdr:colOff>114300</xdr:colOff>
      <xdr:row>77</xdr:row>
      <xdr:rowOff>87618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266313"/>
          <a:ext cx="88900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80763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131744</xdr:rowOff>
    </xdr:from>
    <xdr:to>
      <xdr:col>116</xdr:col>
      <xdr:colOff>114300</xdr:colOff>
      <xdr:row>77</xdr:row>
      <xdr:rowOff>61894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6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110171</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14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162795</xdr:rowOff>
    </xdr:from>
    <xdr:to>
      <xdr:col>112</xdr:col>
      <xdr:colOff>38100</xdr:colOff>
      <xdr:row>77</xdr:row>
      <xdr:rowOff>92945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1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84072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2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12624</xdr:rowOff>
    </xdr:from>
    <xdr:to>
      <xdr:col>107</xdr:col>
      <xdr:colOff>101600</xdr:colOff>
      <xdr:row>77</xdr:row>
      <xdr:rowOff>114224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2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105351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3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13863</xdr:rowOff>
    </xdr:from>
    <xdr:to>
      <xdr:col>102</xdr:col>
      <xdr:colOff>165100</xdr:colOff>
      <xdr:row>77</xdr:row>
      <xdr:rowOff>115463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21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106590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36818</xdr:rowOff>
    </xdr:from>
    <xdr:to>
      <xdr:col>98</xdr:col>
      <xdr:colOff>38100</xdr:colOff>
      <xdr:row>77</xdr:row>
      <xdr:rowOff>138418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2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129545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33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人件費については、適正に職員数を管理し、職員人件費の圧縮を図っていることが、継続的に類似団体平均を下回る要因となっている。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補助費等が大きく増加しているのは低所得世帯支援給付金の増によるものである。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公債費については、起債の抑制方針に基づいて地方債の削減に努めてきた結果、継続的に類似団体平均を下回って推移している。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全体として類似団体平均と同等か下回っているが、今後は学校の統廃合による施設更新などの大規模事業が控えており、普通建設事業費や公債費の上昇が見込まれる。また、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物件費についても類似団体平均を下回ってはいるが、物価高騰により、委託料等</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上昇が見込まれるため、精査を進めていく必要がある。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45,862
44,642
122.85
23,985,049
22,824,866
965,883
12,786,737
14,001,718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126746</xdr:rowOff>
    </xdr:from>
    <xdr:to>
      <xdr:col>24</xdr:col>
      <xdr:colOff>63500</xdr:colOff>
      <xdr:row>36</xdr:row>
      <xdr:rowOff>159131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98946"/>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76725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124841</xdr:rowOff>
    </xdr:from>
    <xdr:to>
      <xdr:col>19</xdr:col>
      <xdr:colOff>177800</xdr:colOff>
      <xdr:row>36</xdr:row>
      <xdr:rowOff>159131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9704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21099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124841</xdr:rowOff>
    </xdr:from>
    <xdr:to>
      <xdr:col>15</xdr:col>
      <xdr:colOff>50800</xdr:colOff>
      <xdr:row>37</xdr:row>
      <xdr:rowOff>36830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97041"/>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113792</xdr:rowOff>
    </xdr:from>
    <xdr:to>
      <xdr:col>10</xdr:col>
      <xdr:colOff>114300</xdr:colOff>
      <xdr:row>37</xdr:row>
      <xdr:rowOff>36830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85992"/>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42435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155211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75946</xdr:rowOff>
    </xdr:from>
    <xdr:to>
      <xdr:col>24</xdr:col>
      <xdr:colOff>114300</xdr:colOff>
      <xdr:row>37</xdr:row>
      <xdr:rowOff>6096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54373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2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108331</xdr:rowOff>
    </xdr:from>
    <xdr:to>
      <xdr:col>20</xdr:col>
      <xdr:colOff>38100</xdr:colOff>
      <xdr:row>37</xdr:row>
      <xdr:rowOff>38481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29608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74041</xdr:rowOff>
    </xdr:from>
    <xdr:to>
      <xdr:col>15</xdr:col>
      <xdr:colOff>101600</xdr:colOff>
      <xdr:row>37</xdr:row>
      <xdr:rowOff>4191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166768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157480</xdr:rowOff>
    </xdr:from>
    <xdr:to>
      <xdr:col>10</xdr:col>
      <xdr:colOff>165100</xdr:colOff>
      <xdr:row>37</xdr:row>
      <xdr:rowOff>87630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78757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62992</xdr:rowOff>
    </xdr:from>
    <xdr:to>
      <xdr:col>6</xdr:col>
      <xdr:colOff>38100</xdr:colOff>
      <xdr:row>36</xdr:row>
      <xdr:rowOff>164592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155719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169879</xdr:rowOff>
    </xdr:from>
    <xdr:to>
      <xdr:col>24</xdr:col>
      <xdr:colOff>63500</xdr:colOff>
      <xdr:row>57</xdr:row>
      <xdr:rowOff>169932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42529"/>
          <a:ext cx="8382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169879</xdr:rowOff>
    </xdr:from>
    <xdr:to>
      <xdr:col>19</xdr:col>
      <xdr:colOff>177800</xdr:colOff>
      <xdr:row>58</xdr:row>
      <xdr:rowOff>11924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42529"/>
          <a:ext cx="889000" cy="1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112436</xdr:rowOff>
    </xdr:from>
    <xdr:to>
      <xdr:col>15</xdr:col>
      <xdr:colOff>50800</xdr:colOff>
      <xdr:row>58</xdr:row>
      <xdr:rowOff>11924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42186"/>
          <a:ext cx="889000" cy="41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112436</xdr:rowOff>
    </xdr:from>
    <xdr:to>
      <xdr:col>10</xdr:col>
      <xdr:colOff>114300</xdr:colOff>
      <xdr:row>58</xdr:row>
      <xdr:rowOff>28414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42186"/>
          <a:ext cx="889000" cy="4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165269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119132</xdr:rowOff>
    </xdr:from>
    <xdr:to>
      <xdr:col>24</xdr:col>
      <xdr:colOff>114300</xdr:colOff>
      <xdr:row>58</xdr:row>
      <xdr:rowOff>49282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34059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0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119079</xdr:rowOff>
    </xdr:from>
    <xdr:to>
      <xdr:col>20</xdr:col>
      <xdr:colOff>38100</xdr:colOff>
      <xdr:row>58</xdr:row>
      <xdr:rowOff>49229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9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40356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8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132574</xdr:rowOff>
    </xdr:from>
    <xdr:to>
      <xdr:col>15</xdr:col>
      <xdr:colOff>101600</xdr:colOff>
      <xdr:row>58</xdr:row>
      <xdr:rowOff>62724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0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53851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9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61636</xdr:rowOff>
    </xdr:from>
    <xdr:to>
      <xdr:col>10</xdr:col>
      <xdr:colOff>165100</xdr:colOff>
      <xdr:row>55</xdr:row>
      <xdr:rowOff>163236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9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154363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8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149064</xdr:rowOff>
    </xdr:from>
    <xdr:to>
      <xdr:col>6</xdr:col>
      <xdr:colOff>38100</xdr:colOff>
      <xdr:row>58</xdr:row>
      <xdr:rowOff>79214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70341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1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106259</xdr:rowOff>
    </xdr:from>
    <xdr:to>
      <xdr:col>24</xdr:col>
      <xdr:colOff>63500</xdr:colOff>
      <xdr:row>77</xdr:row>
      <xdr:rowOff>106302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36459"/>
          <a:ext cx="838200" cy="17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4848</xdr:rowOff>
    </xdr:from>
    <xdr:to>
      <xdr:col>19</xdr:col>
      <xdr:colOff>177800</xdr:colOff>
      <xdr:row>77</xdr:row>
      <xdr:rowOff>106302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06498"/>
          <a:ext cx="889000" cy="10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4848</xdr:rowOff>
    </xdr:from>
    <xdr:to>
      <xdr:col>15</xdr:col>
      <xdr:colOff>50800</xdr:colOff>
      <xdr:row>77</xdr:row>
      <xdr:rowOff>105747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06498"/>
          <a:ext cx="889000" cy="10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105747</xdr:rowOff>
    </xdr:from>
    <xdr:to>
      <xdr:col>10</xdr:col>
      <xdr:colOff>114300</xdr:colOff>
      <xdr:row>78</xdr:row>
      <xdr:rowOff>146483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07397"/>
          <a:ext cx="889000" cy="21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166304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55459</xdr:rowOff>
    </xdr:from>
    <xdr:to>
      <xdr:col>24</xdr:col>
      <xdr:colOff>114300</xdr:colOff>
      <xdr:row>76</xdr:row>
      <xdr:rowOff>157059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8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33886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6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55502</xdr:rowOff>
    </xdr:from>
    <xdr:to>
      <xdr:col>20</xdr:col>
      <xdr:colOff>38100</xdr:colOff>
      <xdr:row>77</xdr:row>
      <xdr:rowOff>157102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5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148229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4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125498</xdr:rowOff>
    </xdr:from>
    <xdr:to>
      <xdr:col>15</xdr:col>
      <xdr:colOff>101600</xdr:colOff>
      <xdr:row>77</xdr:row>
      <xdr:rowOff>55648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5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46775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4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54947</xdr:rowOff>
    </xdr:from>
    <xdr:to>
      <xdr:col>10</xdr:col>
      <xdr:colOff>165100</xdr:colOff>
      <xdr:row>77</xdr:row>
      <xdr:rowOff>156547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147674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4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95683</xdr:rowOff>
    </xdr:from>
    <xdr:to>
      <xdr:col>6</xdr:col>
      <xdr:colOff>38100</xdr:colOff>
      <xdr:row>79</xdr:row>
      <xdr:rowOff>25833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16960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6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80874</xdr:rowOff>
    </xdr:from>
    <xdr:to>
      <xdr:col>24</xdr:col>
      <xdr:colOff>63500</xdr:colOff>
      <xdr:row>95</xdr:row>
      <xdr:rowOff>53823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025724"/>
          <a:ext cx="838200" cy="3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80874</xdr:rowOff>
    </xdr:from>
    <xdr:to>
      <xdr:col>19</xdr:col>
      <xdr:colOff>177800</xdr:colOff>
      <xdr:row>96</xdr:row>
      <xdr:rowOff>48279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025724"/>
          <a:ext cx="889000" cy="48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153815</xdr:rowOff>
    </xdr:from>
    <xdr:to>
      <xdr:col>15</xdr:col>
      <xdr:colOff>50800</xdr:colOff>
      <xdr:row>96</xdr:row>
      <xdr:rowOff>48279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098665"/>
          <a:ext cx="889000" cy="40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153815</xdr:rowOff>
    </xdr:from>
    <xdr:to>
      <xdr:col>10</xdr:col>
      <xdr:colOff>114300</xdr:colOff>
      <xdr:row>94</xdr:row>
      <xdr:rowOff>97523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098665"/>
          <a:ext cx="889000" cy="11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63403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75937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3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3023</xdr:rowOff>
    </xdr:from>
    <xdr:to>
      <xdr:col>24</xdr:col>
      <xdr:colOff>114300</xdr:colOff>
      <xdr:row>95</xdr:row>
      <xdr:rowOff>104623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25900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14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30074</xdr:rowOff>
    </xdr:from>
    <xdr:to>
      <xdr:col>20</xdr:col>
      <xdr:colOff>38100</xdr:colOff>
      <xdr:row>93</xdr:row>
      <xdr:rowOff>131674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97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148201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75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168929</xdr:rowOff>
    </xdr:from>
    <xdr:to>
      <xdr:col>15</xdr:col>
      <xdr:colOff>101600</xdr:colOff>
      <xdr:row>96</xdr:row>
      <xdr:rowOff>99079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5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90206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4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103015</xdr:rowOff>
    </xdr:from>
    <xdr:to>
      <xdr:col>10</xdr:col>
      <xdr:colOff>165100</xdr:colOff>
      <xdr:row>94</xdr:row>
      <xdr:rowOff>33165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04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49692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58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46723</xdr:rowOff>
    </xdr:from>
    <xdr:to>
      <xdr:col>6</xdr:col>
      <xdr:colOff>38100</xdr:colOff>
      <xdr:row>94</xdr:row>
      <xdr:rowOff>148323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1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164850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593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122392</xdr:rowOff>
    </xdr:from>
    <xdr:to>
      <xdr:col>55</xdr:col>
      <xdr:colOff>0</xdr:colOff>
      <xdr:row>37</xdr:row>
      <xdr:rowOff>127943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294592"/>
          <a:ext cx="838200" cy="17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56223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99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127943</xdr:rowOff>
    </xdr:from>
    <xdr:to>
      <xdr:col>50</xdr:col>
      <xdr:colOff>114300</xdr:colOff>
      <xdr:row>37</xdr:row>
      <xdr:rowOff>164846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471593"/>
          <a:ext cx="8890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31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164846</xdr:rowOff>
    </xdr:from>
    <xdr:to>
      <xdr:col>45</xdr:col>
      <xdr:colOff>177800</xdr:colOff>
      <xdr:row>38</xdr:row>
      <xdr:rowOff>14949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508496"/>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14949</xdr:rowOff>
    </xdr:from>
    <xdr:to>
      <xdr:col>41</xdr:col>
      <xdr:colOff>50800</xdr:colOff>
      <xdr:row>38</xdr:row>
      <xdr:rowOff>28012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5300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2593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71592</xdr:rowOff>
    </xdr:from>
    <xdr:to>
      <xdr:col>55</xdr:col>
      <xdr:colOff>50800</xdr:colOff>
      <xdr:row>37</xdr:row>
      <xdr:rowOff>1742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24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94469</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09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77143</xdr:rowOff>
    </xdr:from>
    <xdr:to>
      <xdr:col>50</xdr:col>
      <xdr:colOff>165100</xdr:colOff>
      <xdr:row>38</xdr:row>
      <xdr:rowOff>7293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2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23820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196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114046</xdr:rowOff>
    </xdr:from>
    <xdr:to>
      <xdr:col>46</xdr:col>
      <xdr:colOff>38100</xdr:colOff>
      <xdr:row>38</xdr:row>
      <xdr:rowOff>44196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35323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5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135600</xdr:rowOff>
    </xdr:from>
    <xdr:to>
      <xdr:col>41</xdr:col>
      <xdr:colOff>101600</xdr:colOff>
      <xdr:row>38</xdr:row>
      <xdr:rowOff>65749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792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56876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571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148663</xdr:rowOff>
    </xdr:from>
    <xdr:to>
      <xdr:col>36</xdr:col>
      <xdr:colOff>165100</xdr:colOff>
      <xdr:row>38</xdr:row>
      <xdr:rowOff>78812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923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69939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585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7741</xdr:rowOff>
    </xdr:from>
    <xdr:to>
      <xdr:col>55</xdr:col>
      <xdr:colOff>0</xdr:colOff>
      <xdr:row>58</xdr:row>
      <xdr:rowOff>11455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51841"/>
          <a:ext cx="8382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166275</xdr:rowOff>
    </xdr:from>
    <xdr:to>
      <xdr:col>50</xdr:col>
      <xdr:colOff>114300</xdr:colOff>
      <xdr:row>58</xdr:row>
      <xdr:rowOff>11455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938925"/>
          <a:ext cx="889000" cy="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148920</xdr:rowOff>
    </xdr:from>
    <xdr:to>
      <xdr:col>45</xdr:col>
      <xdr:colOff>177800</xdr:colOff>
      <xdr:row>57</xdr:row>
      <xdr:rowOff>166275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921570"/>
          <a:ext cx="889000" cy="1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148920</xdr:rowOff>
    </xdr:from>
    <xdr:to>
      <xdr:col>41</xdr:col>
      <xdr:colOff>50800</xdr:colOff>
      <xdr:row>58</xdr:row>
      <xdr:rowOff>20866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921570"/>
          <a:ext cx="889000" cy="4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128391</xdr:rowOff>
    </xdr:from>
    <xdr:to>
      <xdr:col>55</xdr:col>
      <xdr:colOff>50800</xdr:colOff>
      <xdr:row>58</xdr:row>
      <xdr:rowOff>58541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0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106818</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132105</xdr:rowOff>
    </xdr:from>
    <xdr:to>
      <xdr:col>50</xdr:col>
      <xdr:colOff>165100</xdr:colOff>
      <xdr:row>58</xdr:row>
      <xdr:rowOff>62255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53382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99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115475</xdr:rowOff>
    </xdr:from>
    <xdr:to>
      <xdr:col>46</xdr:col>
      <xdr:colOff>38100</xdr:colOff>
      <xdr:row>58</xdr:row>
      <xdr:rowOff>45625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36752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98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98120</xdr:rowOff>
    </xdr:from>
    <xdr:to>
      <xdr:col>41</xdr:col>
      <xdr:colOff>101600</xdr:colOff>
      <xdr:row>58</xdr:row>
      <xdr:rowOff>28270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19397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96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141516</xdr:rowOff>
    </xdr:from>
    <xdr:to>
      <xdr:col>36</xdr:col>
      <xdr:colOff>165100</xdr:colOff>
      <xdr:row>58</xdr:row>
      <xdr:rowOff>71666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1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62793</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1000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92838</xdr:rowOff>
    </xdr:from>
    <xdr:to>
      <xdr:col>55</xdr:col>
      <xdr:colOff>0</xdr:colOff>
      <xdr:row>77</xdr:row>
      <xdr:rowOff>122574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123038"/>
          <a:ext cx="838200" cy="20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92838</xdr:rowOff>
    </xdr:from>
    <xdr:to>
      <xdr:col>50</xdr:col>
      <xdr:colOff>114300</xdr:colOff>
      <xdr:row>77</xdr:row>
      <xdr:rowOff>70205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123038"/>
          <a:ext cx="889000" cy="14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4633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55995</xdr:rowOff>
    </xdr:from>
    <xdr:to>
      <xdr:col>45</xdr:col>
      <xdr:colOff>177800</xdr:colOff>
      <xdr:row>77</xdr:row>
      <xdr:rowOff>70205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257645"/>
          <a:ext cx="889000" cy="1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55995</xdr:rowOff>
    </xdr:from>
    <xdr:to>
      <xdr:col>41</xdr:col>
      <xdr:colOff>50800</xdr:colOff>
      <xdr:row>77</xdr:row>
      <xdr:rowOff>83769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57645"/>
          <a:ext cx="889000" cy="2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144746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71774</xdr:rowOff>
    </xdr:from>
    <xdr:to>
      <xdr:col>55</xdr:col>
      <xdr:colOff>50800</xdr:colOff>
      <xdr:row>78</xdr:row>
      <xdr:rowOff>1924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7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50201</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42038</xdr:rowOff>
    </xdr:from>
    <xdr:to>
      <xdr:col>50</xdr:col>
      <xdr:colOff>165100</xdr:colOff>
      <xdr:row>76</xdr:row>
      <xdr:rowOff>143638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07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160164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84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19405</xdr:rowOff>
    </xdr:from>
    <xdr:to>
      <xdr:col>46</xdr:col>
      <xdr:colOff>38100</xdr:colOff>
      <xdr:row>77</xdr:row>
      <xdr:rowOff>121005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112132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31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5195</xdr:rowOff>
    </xdr:from>
    <xdr:to>
      <xdr:col>41</xdr:col>
      <xdr:colOff>101600</xdr:colOff>
      <xdr:row>77</xdr:row>
      <xdr:rowOff>106795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97922</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29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32969</xdr:rowOff>
    </xdr:from>
    <xdr:to>
      <xdr:col>36</xdr:col>
      <xdr:colOff>165100</xdr:colOff>
      <xdr:row>77</xdr:row>
      <xdr:rowOff>134569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151096</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00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34023</xdr:rowOff>
    </xdr:from>
    <xdr:to>
      <xdr:col>55</xdr:col>
      <xdr:colOff>0</xdr:colOff>
      <xdr:row>98</xdr:row>
      <xdr:rowOff>116712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836123"/>
          <a:ext cx="838200" cy="8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34023</xdr:rowOff>
    </xdr:from>
    <xdr:to>
      <xdr:col>50</xdr:col>
      <xdr:colOff>114300</xdr:colOff>
      <xdr:row>98</xdr:row>
      <xdr:rowOff>64669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836123"/>
          <a:ext cx="889000" cy="3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30187</xdr:rowOff>
    </xdr:from>
    <xdr:to>
      <xdr:col>45</xdr:col>
      <xdr:colOff>177800</xdr:colOff>
      <xdr:row>98</xdr:row>
      <xdr:rowOff>64669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832287"/>
          <a:ext cx="889000" cy="3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121552</xdr:rowOff>
    </xdr:from>
    <xdr:to>
      <xdr:col>41</xdr:col>
      <xdr:colOff>50800</xdr:colOff>
      <xdr:row>98</xdr:row>
      <xdr:rowOff>30187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752202"/>
          <a:ext cx="889000" cy="8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64279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8729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65912</xdr:rowOff>
    </xdr:from>
    <xdr:to>
      <xdr:col>55</xdr:col>
      <xdr:colOff>50800</xdr:colOff>
      <xdr:row>98</xdr:row>
      <xdr:rowOff>167512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86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152289</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154673</xdr:rowOff>
    </xdr:from>
    <xdr:to>
      <xdr:col>50</xdr:col>
      <xdr:colOff>165100</xdr:colOff>
      <xdr:row>98</xdr:row>
      <xdr:rowOff>84823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8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75950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7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13869</xdr:rowOff>
    </xdr:from>
    <xdr:to>
      <xdr:col>46</xdr:col>
      <xdr:colOff>38100</xdr:colOff>
      <xdr:row>98</xdr:row>
      <xdr:rowOff>115469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81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106596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90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150837</xdr:rowOff>
    </xdr:from>
    <xdr:to>
      <xdr:col>41</xdr:col>
      <xdr:colOff>101600</xdr:colOff>
      <xdr:row>98</xdr:row>
      <xdr:rowOff>80987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8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72114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7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70752</xdr:rowOff>
    </xdr:from>
    <xdr:to>
      <xdr:col>36</xdr:col>
      <xdr:colOff>165100</xdr:colOff>
      <xdr:row>98</xdr:row>
      <xdr:rowOff>902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0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163479</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64894</xdr:rowOff>
    </xdr:from>
    <xdr:to>
      <xdr:col>85</xdr:col>
      <xdr:colOff>127000</xdr:colOff>
      <xdr:row>38</xdr:row>
      <xdr:rowOff>75932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579994"/>
          <a:ext cx="8382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61029</xdr:rowOff>
    </xdr:from>
    <xdr:to>
      <xdr:col>81</xdr:col>
      <xdr:colOff>50800</xdr:colOff>
      <xdr:row>38</xdr:row>
      <xdr:rowOff>64894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576129"/>
          <a:ext cx="889000" cy="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61029</xdr:rowOff>
    </xdr:from>
    <xdr:to>
      <xdr:col>76</xdr:col>
      <xdr:colOff>114300</xdr:colOff>
      <xdr:row>38</xdr:row>
      <xdr:rowOff>61726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576129"/>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103874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61726</xdr:rowOff>
    </xdr:from>
    <xdr:to>
      <xdr:col>71</xdr:col>
      <xdr:colOff>177800</xdr:colOff>
      <xdr:row>38</xdr:row>
      <xdr:rowOff>72971</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576826"/>
          <a:ext cx="889000" cy="1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110253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25132</xdr:rowOff>
    </xdr:from>
    <xdr:to>
      <xdr:col>85</xdr:col>
      <xdr:colOff>177800</xdr:colOff>
      <xdr:row>38</xdr:row>
      <xdr:rowOff>126732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5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121276</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6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14094</xdr:rowOff>
    </xdr:from>
    <xdr:to>
      <xdr:col>81</xdr:col>
      <xdr:colOff>101600</xdr:colOff>
      <xdr:row>38</xdr:row>
      <xdr:rowOff>115694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2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106821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2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10229</xdr:rowOff>
    </xdr:from>
    <xdr:to>
      <xdr:col>76</xdr:col>
      <xdr:colOff>165100</xdr:colOff>
      <xdr:row>38</xdr:row>
      <xdr:rowOff>111829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2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102956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6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10926</xdr:rowOff>
    </xdr:from>
    <xdr:to>
      <xdr:col>72</xdr:col>
      <xdr:colOff>38100</xdr:colOff>
      <xdr:row>38</xdr:row>
      <xdr:rowOff>112526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2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103653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1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22171</xdr:rowOff>
    </xdr:from>
    <xdr:to>
      <xdr:col>67</xdr:col>
      <xdr:colOff>101600</xdr:colOff>
      <xdr:row>38</xdr:row>
      <xdr:rowOff>123771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3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114898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62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166794</xdr:rowOff>
    </xdr:from>
    <xdr:to>
      <xdr:col>85</xdr:col>
      <xdr:colOff>127000</xdr:colOff>
      <xdr:row>57</xdr:row>
      <xdr:rowOff>22504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596544"/>
          <a:ext cx="838200" cy="19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3167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775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169821</xdr:rowOff>
    </xdr:from>
    <xdr:to>
      <xdr:col>81</xdr:col>
      <xdr:colOff>50800</xdr:colOff>
      <xdr:row>57</xdr:row>
      <xdr:rowOff>22504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9771021"/>
          <a:ext cx="889000" cy="2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157363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68311</xdr:rowOff>
    </xdr:from>
    <xdr:to>
      <xdr:col>76</xdr:col>
      <xdr:colOff>114300</xdr:colOff>
      <xdr:row>56</xdr:row>
      <xdr:rowOff>169821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669511"/>
          <a:ext cx="889000" cy="10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153367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130240</xdr:rowOff>
    </xdr:from>
    <xdr:to>
      <xdr:col>71</xdr:col>
      <xdr:colOff>177800</xdr:colOff>
      <xdr:row>56</xdr:row>
      <xdr:rowOff>68311</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559990"/>
          <a:ext cx="889000" cy="10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137410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115994</xdr:rowOff>
    </xdr:from>
    <xdr:to>
      <xdr:col>85</xdr:col>
      <xdr:colOff>177800</xdr:colOff>
      <xdr:row>56</xdr:row>
      <xdr:rowOff>46144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5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138871</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39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143154</xdr:rowOff>
    </xdr:from>
    <xdr:to>
      <xdr:col>81</xdr:col>
      <xdr:colOff>101600</xdr:colOff>
      <xdr:row>57</xdr:row>
      <xdr:rowOff>73304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7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89831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119021</xdr:rowOff>
    </xdr:from>
    <xdr:to>
      <xdr:col>76</xdr:col>
      <xdr:colOff>165100</xdr:colOff>
      <xdr:row>57</xdr:row>
      <xdr:rowOff>49171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72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65698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49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17511</xdr:rowOff>
    </xdr:from>
    <xdr:to>
      <xdr:col>72</xdr:col>
      <xdr:colOff>38100</xdr:colOff>
      <xdr:row>56</xdr:row>
      <xdr:rowOff>119111</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6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135638</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39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79440</xdr:rowOff>
    </xdr:from>
    <xdr:to>
      <xdr:col>67</xdr:col>
      <xdr:colOff>101600</xdr:colOff>
      <xdr:row>56</xdr:row>
      <xdr:rowOff>9590</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50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26117</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28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154560</xdr:rowOff>
    </xdr:from>
    <xdr:to>
      <xdr:col>85</xdr:col>
      <xdr:colOff>127000</xdr:colOff>
      <xdr:row>78</xdr:row>
      <xdr:rowOff>163055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27660"/>
          <a:ext cx="838200" cy="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60147</xdr:rowOff>
    </xdr:from>
    <xdr:to>
      <xdr:col>81</xdr:col>
      <xdr:colOff>50800</xdr:colOff>
      <xdr:row>78</xdr:row>
      <xdr:rowOff>154560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433247"/>
          <a:ext cx="889000" cy="9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153530</xdr:rowOff>
    </xdr:from>
    <xdr:to>
      <xdr:col>76</xdr:col>
      <xdr:colOff>114300</xdr:colOff>
      <xdr:row>78</xdr:row>
      <xdr:rowOff>60147</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183730"/>
          <a:ext cx="889000" cy="24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102607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4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153530</xdr:rowOff>
    </xdr:from>
    <xdr:to>
      <xdr:col>71</xdr:col>
      <xdr:colOff>177800</xdr:colOff>
      <xdr:row>78</xdr:row>
      <xdr:rowOff>146368</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183730"/>
          <a:ext cx="889000" cy="3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12044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38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112255</xdr:rowOff>
    </xdr:from>
    <xdr:to>
      <xdr:col>85</xdr:col>
      <xdr:colOff>177800</xdr:colOff>
      <xdr:row>79</xdr:row>
      <xdr:rowOff>42405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48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27182</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0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103760</xdr:rowOff>
    </xdr:from>
    <xdr:to>
      <xdr:col>81</xdr:col>
      <xdr:colOff>101600</xdr:colOff>
      <xdr:row>79</xdr:row>
      <xdr:rowOff>33910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47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25037</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56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9347</xdr:rowOff>
    </xdr:from>
    <xdr:to>
      <xdr:col>76</xdr:col>
      <xdr:colOff>165100</xdr:colOff>
      <xdr:row>78</xdr:row>
      <xdr:rowOff>110947</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38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127474</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15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102730</xdr:rowOff>
    </xdr:from>
    <xdr:to>
      <xdr:col>72</xdr:col>
      <xdr:colOff>38100</xdr:colOff>
      <xdr:row>77</xdr:row>
      <xdr:rowOff>32880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1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49407</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36111" y="1290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95568</xdr:rowOff>
    </xdr:from>
    <xdr:to>
      <xdr:col>67</xdr:col>
      <xdr:colOff>101600</xdr:colOff>
      <xdr:row>79</xdr:row>
      <xdr:rowOff>25718</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4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16845</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56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149937</xdr:rowOff>
    </xdr:from>
    <xdr:to>
      <xdr:col>85</xdr:col>
      <xdr:colOff>127000</xdr:colOff>
      <xdr:row>95</xdr:row>
      <xdr:rowOff>168097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437687"/>
          <a:ext cx="838200" cy="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149937</xdr:rowOff>
    </xdr:from>
    <xdr:to>
      <xdr:col>81</xdr:col>
      <xdr:colOff>50800</xdr:colOff>
      <xdr:row>96</xdr:row>
      <xdr:rowOff>26963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437687"/>
          <a:ext cx="889000" cy="4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26963</xdr:rowOff>
    </xdr:from>
    <xdr:to>
      <xdr:col>76</xdr:col>
      <xdr:colOff>114300</xdr:colOff>
      <xdr:row>96</xdr:row>
      <xdr:rowOff>66636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486163"/>
          <a:ext cx="889000" cy="3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66636</xdr:rowOff>
    </xdr:from>
    <xdr:to>
      <xdr:col>71</xdr:col>
      <xdr:colOff>177800</xdr:colOff>
      <xdr:row>96</xdr:row>
      <xdr:rowOff>88342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525836"/>
          <a:ext cx="889000" cy="2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143476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117297</xdr:rowOff>
    </xdr:from>
    <xdr:to>
      <xdr:col>85</xdr:col>
      <xdr:colOff>177800</xdr:colOff>
      <xdr:row>96</xdr:row>
      <xdr:rowOff>47447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4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95724</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38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99137</xdr:rowOff>
    </xdr:from>
    <xdr:to>
      <xdr:col>81</xdr:col>
      <xdr:colOff>101600</xdr:colOff>
      <xdr:row>96</xdr:row>
      <xdr:rowOff>29287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38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20414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47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147613</xdr:rowOff>
    </xdr:from>
    <xdr:to>
      <xdr:col>76</xdr:col>
      <xdr:colOff>165100</xdr:colOff>
      <xdr:row>96</xdr:row>
      <xdr:rowOff>77763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4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68890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5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15836</xdr:rowOff>
    </xdr:from>
    <xdr:to>
      <xdr:col>72</xdr:col>
      <xdr:colOff>38100</xdr:colOff>
      <xdr:row>96</xdr:row>
      <xdr:rowOff>117436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47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108563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56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37542</xdr:rowOff>
    </xdr:from>
    <xdr:to>
      <xdr:col>67</xdr:col>
      <xdr:colOff>101600</xdr:colOff>
      <xdr:row>96</xdr:row>
      <xdr:rowOff>139142</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49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130269</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5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労働費については、勤労青少年ホーム照明器具</a:t>
          </a:r>
          <a:r>
            <a:rPr kumimoji="1" lang="en-US" altLang="ja-JP" sz="1300">
              <a:solidFill>
                <a:schemeClr val="tx1"/>
              </a:solidFill>
              <a:latin typeface="ＭＳ Ｐゴシック" panose="020B0600070205080204" pitchFamily="50" charset="-128"/>
              <a:ea typeface="ＭＳ Ｐゴシック" panose="020B0600070205080204" pitchFamily="50" charset="-128"/>
            </a:rPr>
            <a:t>LED</a:t>
          </a:r>
          <a:r>
            <a:rPr kumimoji="1" lang="ja-JP" altLang="en-US" sz="1300">
              <a:solidFill>
                <a:schemeClr val="tx1"/>
              </a:solidFill>
              <a:latin typeface="ＭＳ Ｐゴシック" panose="020B0600070205080204" pitchFamily="50" charset="-128"/>
              <a:ea typeface="ＭＳ Ｐゴシック" panose="020B0600070205080204" pitchFamily="50" charset="-128"/>
            </a:rPr>
            <a:t>化工事、教育費については東中学校・西中学校・南中学校武道場天井改修・空調設備設置工事によりそれぞれ大幅に増加した。また、教育費については今後も学校の統廃合による長寿命化改修工事等に伴い、増加する見込み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商工費が大幅に減少しているのは、新型コロナウイルス感染症対応地方創生臨時交付金を活用した、未来チケット助成事業補助金の皆減によるものである。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latin typeface="ＭＳ Ｐゴシック" panose="020B0600070205080204" pitchFamily="50" charset="-128"/>
              <a:ea typeface="ＭＳ Ｐゴシック" panose="020B0600070205080204" pitchFamily="50" charset="-128"/>
            </a:rPr>
            <a:t>　公債費は令和４年度からわずかに減少しているが、今後は施設更新等により地方債を活用するため、増加していくことが見込まれる。緊急度・住民ニーズを的確に把握した事業選択により、必要最小限の借入に努め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群馬県富岡市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eaLnBrk="1" fontAlgn="auto" latinLnBrk="0" hangingPunct="1"/>
          <a:r>
            <a:rPr kumimoji="1" lang="ja-JP" altLang="en-US" sz="1400">
              <a:solidFill>
                <a:schemeClr val="tx1"/>
              </a:solidFill>
              <a:latin typeface="ＭＳ ゴシック" pitchFamily="49" charset="-128"/>
              <a:ea typeface="ＭＳ ゴシック" pitchFamily="49" charset="-128"/>
            </a:rPr>
            <a:t>　</a:t>
          </a:r>
          <a:r>
            <a:rPr kumimoji="1" lang="ja-JP"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財政調整基金は、今年度</a:t>
          </a:r>
          <a:r>
            <a:rPr kumimoji="1" lang="ja-JP" altLang="en-US" sz="1300" b="0" i="0" baseline="0">
              <a:solidFill>
                <a:schemeClr val="tx1"/>
              </a:solidFill>
              <a:effectLst/>
              <a:latin typeface="ＭＳ ゴシック" panose="020B0609070205080204" pitchFamily="49" charset="-128"/>
              <a:ea typeface="ＭＳ ゴシック" panose="020B0609070205080204" pitchFamily="49" charset="-128"/>
              <a:cs typeface="+mn-cs"/>
            </a:rPr>
            <a:t>は</a:t>
          </a:r>
          <a:r>
            <a:rPr kumimoji="1" lang="ja-JP"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取崩額</a:t>
          </a:r>
          <a:r>
            <a:rPr kumimoji="1" lang="ja-JP" altLang="en-US" sz="1300" b="0" i="0" baseline="0">
              <a:solidFill>
                <a:schemeClr val="tx1"/>
              </a:solidFill>
              <a:effectLst/>
              <a:latin typeface="ＭＳ ゴシック" panose="020B0609070205080204" pitchFamily="49" charset="-128"/>
              <a:ea typeface="ＭＳ ゴシック" panose="020B0609070205080204" pitchFamily="49" charset="-128"/>
              <a:cs typeface="+mn-cs"/>
            </a:rPr>
            <a:t>が積立額</a:t>
          </a:r>
          <a:r>
            <a:rPr kumimoji="1" lang="ja-JP"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を上回ったことで、前年度に比べ</a:t>
          </a:r>
          <a:r>
            <a:rPr kumimoji="1" lang="ja-JP" altLang="en-US" sz="1300" b="0" i="0" baseline="0">
              <a:solidFill>
                <a:schemeClr val="tx1"/>
              </a:solidFill>
              <a:effectLst/>
              <a:latin typeface="ＭＳ ゴシック" panose="020B0609070205080204" pitchFamily="49" charset="-128"/>
              <a:ea typeface="ＭＳ ゴシック" panose="020B0609070205080204" pitchFamily="49" charset="-128"/>
              <a:cs typeface="+mn-cs"/>
            </a:rPr>
            <a:t>減少している。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　実質収支額</a:t>
          </a:r>
          <a:r>
            <a:rPr kumimoji="1" lang="ja-JP" altLang="en-US" sz="1300" b="0" i="0" baseline="0">
              <a:solidFill>
                <a:schemeClr val="tx1"/>
              </a:solidFill>
              <a:effectLst/>
              <a:latin typeface="ＭＳ ゴシック" panose="020B0609070205080204" pitchFamily="49" charset="-128"/>
              <a:ea typeface="ＭＳ ゴシック" panose="020B0609070205080204" pitchFamily="49" charset="-128"/>
              <a:cs typeface="+mn-cs"/>
            </a:rPr>
            <a:t>に</a:t>
          </a:r>
          <a:r>
            <a:rPr kumimoji="1" lang="ja-JP"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ついては、行財政改革を着実に進めていることから継続的に黒字を確保できて</a:t>
          </a:r>
          <a:r>
            <a:rPr kumimoji="1" lang="ja-JP" altLang="en-US" sz="1300" b="0" i="0" baseline="0">
              <a:solidFill>
                <a:schemeClr val="tx1"/>
              </a:solidFill>
              <a:effectLst/>
              <a:latin typeface="ＭＳ ゴシック" panose="020B0609070205080204" pitchFamily="49" charset="-128"/>
              <a:ea typeface="ＭＳ ゴシック" panose="020B0609070205080204" pitchFamily="49" charset="-128"/>
              <a:cs typeface="+mn-cs"/>
            </a:rPr>
            <a:t>いる。また、今年度実質収支額が増加した要因は、市税や地方消費税交付金の上振れにより、歳入歳出差引額が増加したことによるものである。</a:t>
          </a:r>
          <a:endParaRPr kumimoji="1" lang="en-US" altLang="ja-JP" sz="1300" b="0" i="0" baseline="0">
            <a:solidFill>
              <a:schemeClr val="tx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なお、実質単年度収支においては、財政調整基金の取り崩しが</a:t>
          </a:r>
          <a:r>
            <a:rPr kumimoji="1" lang="ja-JP" altLang="en-US" sz="1300" b="0" i="0" baseline="0">
              <a:solidFill>
                <a:schemeClr val="tx1"/>
              </a:solidFill>
              <a:effectLst/>
              <a:latin typeface="ＭＳ ゴシック" panose="020B0609070205080204" pitchFamily="49" charset="-128"/>
              <a:ea typeface="ＭＳ ゴシック" panose="020B0609070205080204" pitchFamily="49" charset="-128"/>
              <a:cs typeface="+mn-cs"/>
            </a:rPr>
            <a:t>単年度収支よりも大きかったこと</a:t>
          </a:r>
          <a:r>
            <a:rPr kumimoji="1" lang="ja-JP"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から、</a:t>
          </a:r>
          <a:r>
            <a:rPr kumimoji="1" lang="ja-JP" altLang="en-US" sz="1300" b="0" i="0" baseline="0">
              <a:solidFill>
                <a:schemeClr val="tx1"/>
              </a:solidFill>
              <a:effectLst/>
              <a:latin typeface="ＭＳ ゴシック" panose="020B0609070205080204" pitchFamily="49" charset="-128"/>
              <a:ea typeface="ＭＳ ゴシック" panose="020B0609070205080204" pitchFamily="49" charset="-128"/>
              <a:cs typeface="+mn-cs"/>
            </a:rPr>
            <a:t>昨年度から</a:t>
          </a:r>
          <a:r>
            <a:rPr kumimoji="1" lang="ja-JP"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継続してマイナス</a:t>
          </a:r>
          <a:r>
            <a:rPr kumimoji="1" lang="ja-JP" altLang="en-US" sz="1300" b="0" i="0" baseline="0">
              <a:solidFill>
                <a:schemeClr val="tx1"/>
              </a:solidFill>
              <a:effectLst/>
              <a:latin typeface="ＭＳ ゴシック" panose="020B0609070205080204" pitchFamily="49" charset="-128"/>
              <a:ea typeface="ＭＳ ゴシック" panose="020B0609070205080204" pitchFamily="49" charset="-128"/>
              <a:cs typeface="+mn-cs"/>
            </a:rPr>
            <a:t>値</a:t>
          </a:r>
          <a:r>
            <a:rPr kumimoji="1" lang="ja-JP"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群馬県富岡市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baseline="0">
              <a:solidFill>
                <a:schemeClr val="dk1"/>
              </a:solidFill>
              <a:effectLst/>
              <a:latin typeface="ＭＳ ゴシック" pitchFamily="49" charset="-128"/>
              <a:ea typeface="ＭＳ ゴシック" pitchFamily="49" charset="-128"/>
              <a:cs typeface="+mn-cs"/>
            </a:rPr>
            <a:t>　</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水道事業は、経営に必要な経費を給水収益で賄えており、健全な経営状態を維持できている。また、一般会計は、</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歳入歳出差引額が増加</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したため、前年度に比べて黒字額が</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大きくなっている</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介護保険特別会計等の特別会計についても、黒字を維持できている状態である。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今後も黒字を維持していけるよう、引き続き公営企業会計や特別会計においても財政の健全化に努める。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群馬県富岡市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元利償還金は、地方債の新規発行を抑制してきたことから年々減少傾向であったが、ごみ焼却施設延命化事業等の大規模事業の償還が始まったことにより、令和３、４年度は前年度よりも増加している。</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令和５年度は平成</a:t>
          </a:r>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19</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年度臨時財政対策債等の償還終了により、減少した。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base" latinLnBrk="0" hangingPunct="1"/>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公営企業債の元利償還金に対する繰入金、</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組合等が起こした地方債の元利償還金に対する負担金等については、</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償還が進んでいること等により、令和５年度は減少した。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base" latinLnBrk="0" hangingPunct="1"/>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今後については公共施設の老朽化に伴う地方債の借入が増加することが見込まれるため、健全な財政運営に努める。</a:t>
          </a:r>
          <a:endPar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solidFill>
              <a:latin typeface="ＭＳ ゴシック" pitchFamily="49" charset="-128"/>
              <a:ea typeface="ＭＳ ゴシック" pitchFamily="49" charset="-128"/>
            </a:rPr>
            <a:t>　</a:t>
          </a:r>
          <a:r>
            <a:rPr kumimoji="1" lang="ja-JP"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満期一括償還地方債の該当がないため、満期一括償還地方債の償還の財源とする減債基金残高及び積立相当額については計上していない。</a:t>
          </a:r>
          <a:endParaRPr kumimoji="1" lang="ja-JP" altLang="en-US" sz="1300">
            <a:solidFill>
              <a:schemeClr val="tx1"/>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群馬県富岡市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　将来負担額は、一般会計等に係る地方債の現在高が、</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令和２年度に残高のピークを迎えたこと、公営企業や各組合で借入れている大規模事業などに係る地方債が償還終了を迎えたこと</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令和３年度から減少に転じている</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。令和５年度の組合等負担等見込額については、汚水再生処理センター整備事業の影響で大幅に増加している。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充当可能財源は、</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子育て健康プラザの整備等により、</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取り崩しが続き減少している。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基準財政需要額算入見込額は、臨時財政対策債の償還に係る公債費が減ったことにより減少している。　</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充当可能財源等</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は減少したが、将来負担額も減少したため、</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将来負担比率については、</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引き続きマイナス値となっている。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群馬県富岡市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令和４年度は</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子育て健康プラザ整備の財源として、社会資本等整備基金を積立額以上に取り崩したこと等により、基金全体では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百万円の減少となった。</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北部運動公園北ゾーンテニスコート整備工事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の財源として、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スポーツ振興</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基金を取り崩したこと等により、基金全体では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584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百万円の減少となった。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共施設の老朽化等に伴う施設の更新が多く予想されるため、その財源として基金を活用していくこととなるが、緊急度・住民ニーズを的確に把握し、実施事業の取捨選択を行うことで、限られた基金を有効利用していく。</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i="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i="0">
              <a:solidFill>
                <a:schemeClr val="tx1"/>
              </a:solidFill>
              <a:effectLst/>
              <a:latin typeface="ＭＳ Ｐゴシック" panose="020B0600070205080204" pitchFamily="50" charset="-128"/>
              <a:ea typeface="ＭＳ Ｐゴシック" panose="020B0600070205080204" pitchFamily="50" charset="-128"/>
              <a:cs typeface="+mn-cs"/>
            </a:rPr>
            <a:t>社会資本等整備基金：　都市基盤の整備、公共施設の整備その他の市の社会資本等の整備。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i="0">
              <a:solidFill>
                <a:schemeClr val="tx1"/>
              </a:solidFill>
              <a:effectLst/>
              <a:latin typeface="ＭＳ Ｐゴシック" panose="020B0600070205080204" pitchFamily="50" charset="-128"/>
              <a:ea typeface="ＭＳ Ｐゴシック" panose="020B0600070205080204" pitchFamily="50" charset="-128"/>
              <a:cs typeface="+mn-cs"/>
            </a:rPr>
            <a:t>　地域振興基金：　市民の連携強化のための交流活動の推進や地域伝統文化の継承等、地域振興の充実。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i="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300" i="0">
              <a:solidFill>
                <a:schemeClr val="tx1"/>
              </a:solidFill>
              <a:effectLst/>
              <a:latin typeface="ＭＳ Ｐゴシック" panose="020B0600070205080204" pitchFamily="50" charset="-128"/>
              <a:ea typeface="ＭＳ Ｐゴシック" panose="020B0600070205080204" pitchFamily="50" charset="-128"/>
              <a:cs typeface="+mn-cs"/>
            </a:rPr>
            <a:t>富岡製糸場</a:t>
          </a:r>
          <a:r>
            <a:rPr kumimoji="1" lang="ja-JP" altLang="ja-JP" sz="1300" i="0">
              <a:solidFill>
                <a:schemeClr val="tx1"/>
              </a:solidFill>
              <a:effectLst/>
              <a:latin typeface="ＭＳ Ｐゴシック" panose="020B0600070205080204" pitchFamily="50" charset="-128"/>
              <a:ea typeface="ＭＳ Ｐゴシック" panose="020B0600070205080204" pitchFamily="50" charset="-128"/>
              <a:cs typeface="+mn-cs"/>
            </a:rPr>
            <a:t>基金：　富岡製糸場の保存活用及び周辺整備事業。</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i="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300" i="0">
              <a:solidFill>
                <a:schemeClr val="tx1"/>
              </a:solidFill>
              <a:effectLst/>
              <a:latin typeface="ＭＳ Ｐゴシック" panose="020B0600070205080204" pitchFamily="50" charset="-128"/>
              <a:ea typeface="ＭＳ Ｐゴシック" panose="020B0600070205080204" pitchFamily="50" charset="-128"/>
              <a:cs typeface="+mn-cs"/>
            </a:rPr>
            <a:t>職員退職手当基金</a:t>
          </a:r>
          <a:r>
            <a:rPr kumimoji="1" lang="ja-JP" altLang="ja-JP" sz="1300" i="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職員の退職手当。</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i="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300" i="0">
              <a:solidFill>
                <a:schemeClr val="tx1"/>
              </a:solidFill>
              <a:effectLst/>
              <a:latin typeface="ＭＳ Ｐゴシック" panose="020B0600070205080204" pitchFamily="50" charset="-128"/>
              <a:ea typeface="ＭＳ Ｐゴシック" panose="020B0600070205080204" pitchFamily="50" charset="-128"/>
              <a:cs typeface="+mn-cs"/>
            </a:rPr>
            <a:t>国際交流基金</a:t>
          </a:r>
          <a:r>
            <a:rPr kumimoji="1" lang="ja-JP" altLang="ja-JP" sz="1300" i="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i="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国際交流の振興。</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i="0">
              <a:solidFill>
                <a:schemeClr val="tx1"/>
              </a:solidFill>
              <a:effectLst/>
              <a:latin typeface="ＭＳ Ｐゴシック" panose="020B0600070205080204" pitchFamily="50" charset="-128"/>
              <a:ea typeface="ＭＳ Ｐゴシック" panose="020B0600070205080204" pitchFamily="50" charset="-128"/>
              <a:cs typeface="+mn-cs"/>
            </a:rPr>
            <a:t>社会資本等整備基金：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子育て健康プラザ外構等工事や、北部運動公園遊具整備工事</a:t>
          </a:r>
          <a:r>
            <a:rPr kumimoji="1" lang="ja-JP" altLang="ja-JP" sz="1300" i="0">
              <a:solidFill>
                <a:schemeClr val="tx1"/>
              </a:solidFill>
              <a:effectLst/>
              <a:latin typeface="ＭＳ Ｐゴシック" panose="020B0600070205080204" pitchFamily="50" charset="-128"/>
              <a:ea typeface="ＭＳ Ｐゴシック" panose="020B0600070205080204" pitchFamily="50" charset="-128"/>
              <a:cs typeface="+mn-cs"/>
            </a:rPr>
            <a:t>のために、積立額以上の取り崩しを行ったため、残高が減少した。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i="0">
              <a:solidFill>
                <a:schemeClr val="tx1"/>
              </a:solidFill>
              <a:effectLst/>
              <a:latin typeface="ＭＳ Ｐゴシック" panose="020B0600070205080204" pitchFamily="50" charset="-128"/>
              <a:ea typeface="ＭＳ Ｐゴシック" panose="020B0600070205080204" pitchFamily="50" charset="-128"/>
              <a:cs typeface="+mn-cs"/>
            </a:rPr>
            <a:t>　地域振興基金：　</a:t>
          </a:r>
          <a:r>
            <a:rPr kumimoji="1" lang="ja-JP" altLang="en-US" sz="1300" i="0">
              <a:solidFill>
                <a:schemeClr val="tx1"/>
              </a:solidFill>
              <a:effectLst/>
              <a:latin typeface="ＭＳ Ｐゴシック" panose="020B0600070205080204" pitchFamily="50" charset="-128"/>
              <a:ea typeface="ＭＳ Ｐゴシック" panose="020B0600070205080204" pitchFamily="50" charset="-128"/>
              <a:cs typeface="+mn-cs"/>
            </a:rPr>
            <a:t>妙義ふるさと美術館（現：妙義ビジターセンター）空調設備改修工事等</a:t>
          </a:r>
          <a:r>
            <a:rPr kumimoji="1" lang="ja-JP" altLang="ja-JP" sz="1300" i="0">
              <a:solidFill>
                <a:schemeClr val="tx1"/>
              </a:solidFill>
              <a:effectLst/>
              <a:latin typeface="ＭＳ Ｐゴシック" panose="020B0600070205080204" pitchFamily="50" charset="-128"/>
              <a:ea typeface="ＭＳ Ｐゴシック" panose="020B0600070205080204" pitchFamily="50" charset="-128"/>
              <a:cs typeface="+mn-cs"/>
            </a:rPr>
            <a:t>のために取り崩したことにより、残高が減少した。</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i="0">
              <a:solidFill>
                <a:schemeClr val="tx1"/>
              </a:solidFill>
              <a:effectLst/>
              <a:latin typeface="ＭＳ Ｐゴシック" panose="020B0600070205080204" pitchFamily="50" charset="-128"/>
              <a:ea typeface="ＭＳ Ｐゴシック" panose="020B0600070205080204" pitchFamily="50" charset="-128"/>
              <a:cs typeface="+mn-cs"/>
            </a:rPr>
            <a:t>富岡製糸場基金：　富岡製糸場のための寄附金等を積み立てたため、残高が増加した。</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職員退職手当基金：　</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令和４年度に引き続き、</a:t>
          </a:r>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10</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百万円を積み立てたため、残高が増加した。</a:t>
          </a:r>
          <a:endPar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国際交流基金：　国際交流協会への補助金に充当したため、残高が減少した。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i="0">
              <a:solidFill>
                <a:schemeClr val="tx1"/>
              </a:solidFill>
              <a:effectLst/>
              <a:latin typeface="ＭＳ Ｐゴシック" panose="020B0600070205080204" pitchFamily="50" charset="-128"/>
              <a:ea typeface="ＭＳ Ｐゴシック" panose="020B0600070205080204" pitchFamily="50" charset="-128"/>
              <a:cs typeface="+mn-cs"/>
            </a:rPr>
            <a:t>各基金の使途に合致する事業に対し、市の財政状況を勘案しながら活用していく。</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令和４年度について</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、決算剰余金等の積立額が取崩額を上回ったことで、前年度に比べ</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　令和５年度については、決算剰余金等の積立額が前年度と比べ大幅に減少したため、また取崩額が増加したことから減少した。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i="0">
              <a:solidFill>
                <a:schemeClr val="tx1"/>
              </a:solidFill>
              <a:effectLst/>
              <a:latin typeface="ＭＳ Ｐゴシック" panose="020B0600070205080204" pitchFamily="50" charset="-128"/>
              <a:ea typeface="ＭＳ Ｐゴシック" panose="020B0600070205080204" pitchFamily="50" charset="-128"/>
              <a:cs typeface="+mn-cs"/>
            </a:rPr>
            <a:t>財政調整基金の残高は、災害など緊急時に対応可能な残高を確保したうえで運用するように努める。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令和４年度は取り崩しはせず、預金利子の積み立てを行っているため増加している。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令和５年度は、普通交付税の再算定により臨時費目として創設された、臨時財政対策債償還基金費の算出相当額を積み立てたため増加している。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公共施設の老朽化に伴う借り入れにより、公債費が今後増加していく見込みであるため、財政状況に応じて基金の活用を検討していく。</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23985049</v>
      </c>
      <c r="BO4" s="449"/>
      <c r="BP4" s="449"/>
      <c r="BQ4" s="449"/>
      <c r="BR4" s="449"/>
      <c r="BS4" s="449"/>
      <c r="BT4" s="449"/>
      <c r="BU4" s="450"/>
      <c r="BV4" s="448">
        <v>24144054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7.6</v>
      </c>
      <c r="CU4" s="589"/>
      <c r="CV4" s="589"/>
      <c r="CW4" s="589"/>
      <c r="CX4" s="589"/>
      <c r="CY4" s="589"/>
      <c r="CZ4" s="589"/>
      <c r="DA4" s="590"/>
      <c r="DB4" s="588">
        <v>6.6</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22824866</v>
      </c>
      <c r="BO5" s="420"/>
      <c r="BP5" s="420"/>
      <c r="BQ5" s="420"/>
      <c r="BR5" s="420"/>
      <c r="BS5" s="420"/>
      <c r="BT5" s="420"/>
      <c r="BU5" s="421"/>
      <c r="BV5" s="419">
        <v>23176426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96.4</v>
      </c>
      <c r="CU5" s="417"/>
      <c r="CV5" s="417"/>
      <c r="CW5" s="417"/>
      <c r="CX5" s="417"/>
      <c r="CY5" s="417"/>
      <c r="CZ5" s="417"/>
      <c r="DA5" s="418"/>
      <c r="DB5" s="416">
        <v>94.6</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1160183</v>
      </c>
      <c r="BO6" s="420"/>
      <c r="BP6" s="420"/>
      <c r="BQ6" s="420"/>
      <c r="BR6" s="420"/>
      <c r="BS6" s="420"/>
      <c r="BT6" s="420"/>
      <c r="BU6" s="421"/>
      <c r="BV6" s="419">
        <v>967628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97.2</v>
      </c>
      <c r="CU6" s="563"/>
      <c r="CV6" s="563"/>
      <c r="CW6" s="563"/>
      <c r="CX6" s="563"/>
      <c r="CY6" s="563"/>
      <c r="CZ6" s="563"/>
      <c r="DA6" s="564"/>
      <c r="DB6" s="562">
        <v>96.4</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194300</v>
      </c>
      <c r="BO7" s="420"/>
      <c r="BP7" s="420"/>
      <c r="BQ7" s="420"/>
      <c r="BR7" s="420"/>
      <c r="BS7" s="420"/>
      <c r="BT7" s="420"/>
      <c r="BU7" s="421"/>
      <c r="BV7" s="419">
        <v>124964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12786737</v>
      </c>
      <c r="CU7" s="420"/>
      <c r="CV7" s="420"/>
      <c r="CW7" s="420"/>
      <c r="CX7" s="420"/>
      <c r="CY7" s="420"/>
      <c r="CZ7" s="420"/>
      <c r="DA7" s="421"/>
      <c r="DB7" s="419">
        <v>12672854</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965883</v>
      </c>
      <c r="BO8" s="420"/>
      <c r="BP8" s="420"/>
      <c r="BQ8" s="420"/>
      <c r="BR8" s="420"/>
      <c r="BS8" s="420"/>
      <c r="BT8" s="420"/>
      <c r="BU8" s="421"/>
      <c r="BV8" s="419">
        <v>842664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0.62</v>
      </c>
      <c r="CU8" s="523"/>
      <c r="CV8" s="523"/>
      <c r="CW8" s="523"/>
      <c r="CX8" s="523"/>
      <c r="CY8" s="523"/>
      <c r="CZ8" s="523"/>
      <c r="DA8" s="524"/>
      <c r="DB8" s="522">
        <v>0.63</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47446</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123219</v>
      </c>
      <c r="BO9" s="420"/>
      <c r="BP9" s="420"/>
      <c r="BQ9" s="420"/>
      <c r="BR9" s="420"/>
      <c r="BS9" s="420"/>
      <c r="BT9" s="420"/>
      <c r="BU9" s="421"/>
      <c r="BV9" s="419">
        <v>-411649</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12.3</v>
      </c>
      <c r="CU9" s="417"/>
      <c r="CV9" s="417"/>
      <c r="CW9" s="417"/>
      <c r="CX9" s="417"/>
      <c r="CY9" s="417"/>
      <c r="CZ9" s="417"/>
      <c r="DA9" s="418"/>
      <c r="DB9" s="416">
        <v>13.1</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49746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7287</v>
      </c>
      <c r="BO10" s="420"/>
      <c r="BP10" s="420"/>
      <c r="BQ10" s="420"/>
      <c r="BR10" s="420"/>
      <c r="BS10" s="420"/>
      <c r="BT10" s="420"/>
      <c r="BU10" s="421"/>
      <c r="BV10" s="419">
        <v>5999</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2">
      <c r="A12" s="181"/>
      <c r="B12" s="525" t="s">
        <v>122</v>
      </c>
      <c r="C12" s="526"/>
      <c r="D12" s="526"/>
      <c r="E12" s="526"/>
      <c r="F12" s="526"/>
      <c r="G12" s="526"/>
      <c r="H12" s="526"/>
      <c r="I12" s="526"/>
      <c r="J12" s="526"/>
      <c r="K12" s="527"/>
      <c r="L12" s="534" t="s">
        <v>123</v>
      </c>
      <c r="M12" s="535"/>
      <c r="N12" s="535"/>
      <c r="O12" s="535"/>
      <c r="P12" s="535"/>
      <c r="Q12" s="536"/>
      <c r="R12" s="537">
        <v>45862</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127</v>
      </c>
      <c r="AV12" s="478"/>
      <c r="AW12" s="478"/>
      <c r="AX12" s="478"/>
      <c r="AY12" s="433" t="s">
        <v>128</v>
      </c>
      <c r="AZ12" s="434"/>
      <c r="BA12" s="434"/>
      <c r="BB12" s="434"/>
      <c r="BC12" s="434"/>
      <c r="BD12" s="434"/>
      <c r="BE12" s="434"/>
      <c r="BF12" s="434"/>
      <c r="BG12" s="434"/>
      <c r="BH12" s="434"/>
      <c r="BI12" s="434"/>
      <c r="BJ12" s="434"/>
      <c r="BK12" s="434"/>
      <c r="BL12" s="434"/>
      <c r="BM12" s="435"/>
      <c r="BN12" s="419">
        <v>688978</v>
      </c>
      <c r="BO12" s="420"/>
      <c r="BP12" s="420"/>
      <c r="BQ12" s="420"/>
      <c r="BR12" s="420"/>
      <c r="BS12" s="420"/>
      <c r="BT12" s="420"/>
      <c r="BU12" s="421"/>
      <c r="BV12" s="419">
        <v>568589</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44642</v>
      </c>
      <c r="S13" s="507"/>
      <c r="T13" s="507"/>
      <c r="U13" s="507"/>
      <c r="V13" s="508"/>
      <c r="W13" s="509" t="s">
        <v>131</v>
      </c>
      <c r="X13" s="405"/>
      <c r="Y13" s="405"/>
      <c r="Z13" s="405"/>
      <c r="AA13" s="405"/>
      <c r="AB13" s="406"/>
      <c r="AC13" s="372">
        <v>1531</v>
      </c>
      <c r="AD13" s="373"/>
      <c r="AE13" s="373"/>
      <c r="AF13" s="373"/>
      <c r="AG13" s="374"/>
      <c r="AH13" s="372">
        <v>1791</v>
      </c>
      <c r="AI13" s="373"/>
      <c r="AJ13" s="373"/>
      <c r="AK13" s="373"/>
      <c r="AL13" s="432"/>
      <c r="AM13" s="476" t="s">
        <v>132</v>
      </c>
      <c r="AN13" s="376"/>
      <c r="AO13" s="376"/>
      <c r="AP13" s="376"/>
      <c r="AQ13" s="376"/>
      <c r="AR13" s="376"/>
      <c r="AS13" s="376"/>
      <c r="AT13" s="377"/>
      <c r="AU13" s="477" t="s">
        <v>127</v>
      </c>
      <c r="AV13" s="478"/>
      <c r="AW13" s="478"/>
      <c r="AX13" s="478"/>
      <c r="AY13" s="433" t="s">
        <v>133</v>
      </c>
      <c r="AZ13" s="434"/>
      <c r="BA13" s="434"/>
      <c r="BB13" s="434"/>
      <c r="BC13" s="434"/>
      <c r="BD13" s="434"/>
      <c r="BE13" s="434"/>
      <c r="BF13" s="434"/>
      <c r="BG13" s="434"/>
      <c r="BH13" s="434"/>
      <c r="BI13" s="434"/>
      <c r="BJ13" s="434"/>
      <c r="BK13" s="434"/>
      <c r="BL13" s="434"/>
      <c r="BM13" s="435"/>
      <c r="BN13" s="419">
        <v>-558472</v>
      </c>
      <c r="BO13" s="420"/>
      <c r="BP13" s="420"/>
      <c r="BQ13" s="420"/>
      <c r="BR13" s="420"/>
      <c r="BS13" s="420"/>
      <c r="BT13" s="420"/>
      <c r="BU13" s="421"/>
      <c r="BV13" s="419">
        <v>-974239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7.5</v>
      </c>
      <c r="CU13" s="417"/>
      <c r="CV13" s="417"/>
      <c r="CW13" s="417"/>
      <c r="CX13" s="417"/>
      <c r="CY13" s="417"/>
      <c r="CZ13" s="417"/>
      <c r="DA13" s="418"/>
      <c r="DB13" s="416">
        <v>7.7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46427</v>
      </c>
      <c r="S14" s="507"/>
      <c r="T14" s="507"/>
      <c r="U14" s="507"/>
      <c r="V14" s="508"/>
      <c r="W14" s="510"/>
      <c r="X14" s="408"/>
      <c r="Y14" s="408"/>
      <c r="Z14" s="408"/>
      <c r="AA14" s="408"/>
      <c r="AB14" s="409"/>
      <c r="AC14" s="499">
        <v>6.5</v>
      </c>
      <c r="AD14" s="500"/>
      <c r="AE14" s="500"/>
      <c r="AF14" s="500"/>
      <c r="AG14" s="501"/>
      <c r="AH14" s="499">
        <v>7.2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45403</v>
      </c>
      <c r="S15" s="507"/>
      <c r="T15" s="507"/>
      <c r="U15" s="507"/>
      <c r="V15" s="508"/>
      <c r="W15" s="509" t="s">
        <v>137</v>
      </c>
      <c r="X15" s="405"/>
      <c r="Y15" s="405"/>
      <c r="Z15" s="405"/>
      <c r="AA15" s="405"/>
      <c r="AB15" s="406"/>
      <c r="AC15" s="372">
        <v>9343</v>
      </c>
      <c r="AD15" s="373"/>
      <c r="AE15" s="373"/>
      <c r="AF15" s="373"/>
      <c r="AG15" s="374"/>
      <c r="AH15" s="372">
        <v>9825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6846365</v>
      </c>
      <c r="BO15" s="449"/>
      <c r="BP15" s="449"/>
      <c r="BQ15" s="449"/>
      <c r="BR15" s="449"/>
      <c r="BS15" s="449"/>
      <c r="BT15" s="449"/>
      <c r="BU15" s="450"/>
      <c r="BV15" s="448">
        <v>6713559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39.9</v>
      </c>
      <c r="AD16" s="500"/>
      <c r="AE16" s="500"/>
      <c r="AF16" s="500"/>
      <c r="AG16" s="501"/>
      <c r="AH16" s="499">
        <v>39.6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10853669</v>
      </c>
      <c r="BO16" s="420"/>
      <c r="BP16" s="420"/>
      <c r="BQ16" s="420"/>
      <c r="BR16" s="420"/>
      <c r="BS16" s="420"/>
      <c r="BT16" s="420"/>
      <c r="BU16" s="421"/>
      <c r="BV16" s="419">
        <v>10652331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12522</v>
      </c>
      <c r="AD17" s="373"/>
      <c r="AE17" s="373"/>
      <c r="AF17" s="373"/>
      <c r="AG17" s="374"/>
      <c r="AH17" s="372">
        <v>13175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8671289</v>
      </c>
      <c r="BO17" s="420"/>
      <c r="BP17" s="420"/>
      <c r="BQ17" s="420"/>
      <c r="BR17" s="420"/>
      <c r="BS17" s="420"/>
      <c r="BT17" s="420"/>
      <c r="BU17" s="421"/>
      <c r="BV17" s="419">
        <v>8482726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122.85</v>
      </c>
      <c r="M18" s="472"/>
      <c r="N18" s="472"/>
      <c r="O18" s="472"/>
      <c r="P18" s="472"/>
      <c r="Q18" s="472"/>
      <c r="R18" s="473"/>
      <c r="S18" s="473"/>
      <c r="T18" s="473"/>
      <c r="U18" s="473"/>
      <c r="V18" s="474"/>
      <c r="W18" s="490"/>
      <c r="X18" s="491"/>
      <c r="Y18" s="491"/>
      <c r="Z18" s="491"/>
      <c r="AA18" s="491"/>
      <c r="AB18" s="515"/>
      <c r="AC18" s="389">
        <v>53.5</v>
      </c>
      <c r="AD18" s="390"/>
      <c r="AE18" s="390"/>
      <c r="AF18" s="390"/>
      <c r="AG18" s="475"/>
      <c r="AH18" s="389">
        <v>53.1</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12332809</v>
      </c>
      <c r="BO18" s="420"/>
      <c r="BP18" s="420"/>
      <c r="BQ18" s="420"/>
      <c r="BR18" s="420"/>
      <c r="BS18" s="420"/>
      <c r="BT18" s="420"/>
      <c r="BU18" s="421"/>
      <c r="BV18" s="419">
        <v>12429756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386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16564994</v>
      </c>
      <c r="BO19" s="420"/>
      <c r="BP19" s="420"/>
      <c r="BQ19" s="420"/>
      <c r="BR19" s="420"/>
      <c r="BS19" s="420"/>
      <c r="BT19" s="420"/>
      <c r="BU19" s="421"/>
      <c r="BV19" s="419">
        <v>16223634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18514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14001718</v>
      </c>
      <c r="BO22" s="449"/>
      <c r="BP22" s="449"/>
      <c r="BQ22" s="449"/>
      <c r="BR22" s="449"/>
      <c r="BS22" s="449"/>
      <c r="BT22" s="449"/>
      <c r="BU22" s="450"/>
      <c r="BV22" s="448">
        <v>15450428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6201230</v>
      </c>
      <c r="BO23" s="420"/>
      <c r="BP23" s="420"/>
      <c r="BQ23" s="420"/>
      <c r="BR23" s="420"/>
      <c r="BS23" s="420"/>
      <c r="BT23" s="420"/>
      <c r="BU23" s="421"/>
      <c r="BV23" s="419">
        <v>6380543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8900</v>
      </c>
      <c r="R24" s="373"/>
      <c r="S24" s="373"/>
      <c r="T24" s="373"/>
      <c r="U24" s="373"/>
      <c r="V24" s="374"/>
      <c r="W24" s="462"/>
      <c r="X24" s="399"/>
      <c r="Y24" s="400"/>
      <c r="Z24" s="375" t="s">
        <v>162</v>
      </c>
      <c r="AA24" s="376"/>
      <c r="AB24" s="376"/>
      <c r="AC24" s="376"/>
      <c r="AD24" s="376"/>
      <c r="AE24" s="376"/>
      <c r="AF24" s="376"/>
      <c r="AG24" s="377"/>
      <c r="AH24" s="372">
        <v>348</v>
      </c>
      <c r="AI24" s="373"/>
      <c r="AJ24" s="373"/>
      <c r="AK24" s="373"/>
      <c r="AL24" s="374"/>
      <c r="AM24" s="372">
        <v>1074972</v>
      </c>
      <c r="AN24" s="373"/>
      <c r="AO24" s="373"/>
      <c r="AP24" s="373"/>
      <c r="AQ24" s="373"/>
      <c r="AR24" s="374"/>
      <c r="AS24" s="372">
        <v>3089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8300906</v>
      </c>
      <c r="BO24" s="420"/>
      <c r="BP24" s="420"/>
      <c r="BQ24" s="420"/>
      <c r="BR24" s="420"/>
      <c r="BS24" s="420"/>
      <c r="BT24" s="420"/>
      <c r="BU24" s="421"/>
      <c r="BV24" s="419">
        <v>8879156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7300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2047781</v>
      </c>
      <c r="BO25" s="449"/>
      <c r="BP25" s="449"/>
      <c r="BQ25" s="449"/>
      <c r="BR25" s="449"/>
      <c r="BS25" s="449"/>
      <c r="BT25" s="449"/>
      <c r="BU25" s="450"/>
      <c r="BV25" s="448">
        <v>2362750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6600</v>
      </c>
      <c r="R26" s="373"/>
      <c r="S26" s="373"/>
      <c r="T26" s="373"/>
      <c r="U26" s="373"/>
      <c r="V26" s="374"/>
      <c r="W26" s="462"/>
      <c r="X26" s="399"/>
      <c r="Y26" s="400"/>
      <c r="Z26" s="375" t="s">
        <v>168</v>
      </c>
      <c r="AA26" s="430"/>
      <c r="AB26" s="430"/>
      <c r="AC26" s="430"/>
      <c r="AD26" s="430"/>
      <c r="AE26" s="430"/>
      <c r="AF26" s="430"/>
      <c r="AG26" s="431"/>
      <c r="AH26" s="372">
        <v>9</v>
      </c>
      <c r="AI26" s="373"/>
      <c r="AJ26" s="373"/>
      <c r="AK26" s="373"/>
      <c r="AL26" s="374"/>
      <c r="AM26" s="372">
        <v>30213</v>
      </c>
      <c r="AN26" s="373"/>
      <c r="AO26" s="373"/>
      <c r="AP26" s="373"/>
      <c r="AQ26" s="373"/>
      <c r="AR26" s="374"/>
      <c r="AS26" s="372">
        <v>3357</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4350</v>
      </c>
      <c r="R27" s="373"/>
      <c r="S27" s="373"/>
      <c r="T27" s="373"/>
      <c r="U27" s="373"/>
      <c r="V27" s="374"/>
      <c r="W27" s="462"/>
      <c r="X27" s="399"/>
      <c r="Y27" s="400"/>
      <c r="Z27" s="375" t="s">
        <v>171</v>
      </c>
      <c r="AA27" s="376"/>
      <c r="AB27" s="376"/>
      <c r="AC27" s="376"/>
      <c r="AD27" s="376"/>
      <c r="AE27" s="376"/>
      <c r="AF27" s="376"/>
      <c r="AG27" s="377"/>
      <c r="AH27" s="372">
        <v>5</v>
      </c>
      <c r="AI27" s="373"/>
      <c r="AJ27" s="373"/>
      <c r="AK27" s="373"/>
      <c r="AL27" s="374"/>
      <c r="AM27" s="372">
        <v>17945</v>
      </c>
      <c r="AN27" s="373"/>
      <c r="AO27" s="373"/>
      <c r="AP27" s="373"/>
      <c r="AQ27" s="373"/>
      <c r="AR27" s="374"/>
      <c r="AS27" s="372">
        <v>3589</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1325452</v>
      </c>
      <c r="BO27" s="454"/>
      <c r="BP27" s="454"/>
      <c r="BQ27" s="454"/>
      <c r="BR27" s="454"/>
      <c r="BS27" s="454"/>
      <c r="BT27" s="454"/>
      <c r="BU27" s="455"/>
      <c r="BV27" s="453">
        <v>1324398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3900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3244418</v>
      </c>
      <c r="BO28" s="449"/>
      <c r="BP28" s="449"/>
      <c r="BQ28" s="449"/>
      <c r="BR28" s="449"/>
      <c r="BS28" s="449"/>
      <c r="BT28" s="449"/>
      <c r="BU28" s="450"/>
      <c r="BV28" s="448">
        <v>3496109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16</v>
      </c>
      <c r="M29" s="373"/>
      <c r="N29" s="373"/>
      <c r="O29" s="373"/>
      <c r="P29" s="374"/>
      <c r="Q29" s="372">
        <v>3600</v>
      </c>
      <c r="R29" s="373"/>
      <c r="S29" s="373"/>
      <c r="T29" s="373"/>
      <c r="U29" s="373"/>
      <c r="V29" s="374"/>
      <c r="W29" s="463"/>
      <c r="X29" s="464"/>
      <c r="Y29" s="465"/>
      <c r="Z29" s="375" t="s">
        <v>177</v>
      </c>
      <c r="AA29" s="376"/>
      <c r="AB29" s="376"/>
      <c r="AC29" s="376"/>
      <c r="AD29" s="376"/>
      <c r="AE29" s="376"/>
      <c r="AF29" s="376"/>
      <c r="AG29" s="377"/>
      <c r="AH29" s="372">
        <v>353</v>
      </c>
      <c r="AI29" s="373"/>
      <c r="AJ29" s="373"/>
      <c r="AK29" s="373"/>
      <c r="AL29" s="374"/>
      <c r="AM29" s="372">
        <v>1092917</v>
      </c>
      <c r="AN29" s="373"/>
      <c r="AO29" s="373"/>
      <c r="AP29" s="373"/>
      <c r="AQ29" s="373"/>
      <c r="AR29" s="374"/>
      <c r="AS29" s="372">
        <v>3096</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332307</v>
      </c>
      <c r="BO29" s="420"/>
      <c r="BP29" s="420"/>
      <c r="BQ29" s="420"/>
      <c r="BR29" s="420"/>
      <c r="BS29" s="420"/>
      <c r="BT29" s="420"/>
      <c r="BU29" s="421"/>
      <c r="BV29" s="419">
        <v>269258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4072088</v>
      </c>
      <c r="BO30" s="454"/>
      <c r="BP30" s="454"/>
      <c r="BQ30" s="454"/>
      <c r="BR30" s="454"/>
      <c r="BS30" s="454"/>
      <c r="BT30" s="454"/>
      <c r="BU30" s="455"/>
      <c r="BV30" s="453">
        <v>4467981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富岡地域医療企業団</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富岡市土地開発公社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富岡甘楽広域市町村圏振興整備組合</v>
      </c>
      <c r="BZ35" s="368"/>
      <c r="CA35" s="368"/>
      <c r="CB35" s="368"/>
      <c r="CC35" s="368"/>
      <c r="CD35" s="368"/>
      <c r="CE35" s="368"/>
      <c r="CF35" s="368"/>
      <c r="CG35" s="368"/>
      <c r="CH35" s="368"/>
      <c r="CI35" s="368"/>
      <c r="CJ35" s="368"/>
      <c r="CK35" s="368"/>
      <c r="CL35" s="368"/>
      <c r="CM35" s="368"/>
      <c r="CN35" s="181"/>
      <c r="CO35" s="367">
        <f t="shared" ref="CO35:CO43" si="3">IF(CQ35="","",CO34+1)</f>
        <v>14</v>
      </c>
      <c r="CP35" s="367"/>
      <c r="CQ35" s="368" t="str">
        <f>IF('各会計、関係団体の財政状況及び健全化判断比率'!BS8="","",'各会計、関係団体の財政状況及び健全化判断比率'!BS8)</f>
        <v>まちづくり富岡</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群馬県市町村総合事務組合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群馬県後期高齢者医療広域連合（一般会計）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群馬県後期高齢者医療広域連合（事業会計）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群馬県市町村会館管理組合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t7IM1k0w30civdo+QVY2dX0JZQH/IQn5v3Xgujj4Myk6lqhN13UKRZeXAoXHy8KvDtKIuhyr+RLk4Jv9ILU+yA==" saltValue="3wxWhfZ8abz/RE6DRxc8V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6892559</v>
      </c>
      <c r="S5" s="677"/>
      <c r="T5" s="677"/>
      <c r="U5" s="677"/>
      <c r="V5" s="677"/>
      <c r="W5" s="677"/>
      <c r="X5" s="677"/>
      <c r="Y5" s="702"/>
      <c r="Z5" s="715">
        <v>28.7</v>
      </c>
      <c r="AA5" s="715"/>
      <c r="AB5" s="715"/>
      <c r="AC5" s="715"/>
      <c r="AD5" s="716">
        <v>6645024</v>
      </c>
      <c r="AE5" s="716"/>
      <c r="AF5" s="716"/>
      <c r="AG5" s="716"/>
      <c r="AH5" s="716"/>
      <c r="AI5" s="716"/>
      <c r="AJ5" s="716"/>
      <c r="AK5" s="716"/>
      <c r="AL5" s="703">
        <v>52.4</v>
      </c>
      <c r="AM5" s="685"/>
      <c r="AN5" s="685"/>
      <c r="AO5" s="704"/>
      <c r="AP5" s="679" t="s">
        <v>216</v>
      </c>
      <c r="AQ5" s="680"/>
      <c r="AR5" s="680"/>
      <c r="AS5" s="680"/>
      <c r="AT5" s="680"/>
      <c r="AU5" s="680"/>
      <c r="AV5" s="680"/>
      <c r="AW5" s="680"/>
      <c r="AX5" s="680"/>
      <c r="AY5" s="680"/>
      <c r="AZ5" s="680"/>
      <c r="BA5" s="680"/>
      <c r="BB5" s="680"/>
      <c r="BC5" s="680"/>
      <c r="BD5" s="680"/>
      <c r="BE5" s="680"/>
      <c r="BF5" s="681"/>
      <c r="BG5" s="621">
        <v>6637603</v>
      </c>
      <c r="BH5" s="622"/>
      <c r="BI5" s="622"/>
      <c r="BJ5" s="622"/>
      <c r="BK5" s="622"/>
      <c r="BL5" s="622"/>
      <c r="BM5" s="622"/>
      <c r="BN5" s="623"/>
      <c r="BO5" s="659">
        <v>96.3</v>
      </c>
      <c r="BP5" s="659"/>
      <c r="BQ5" s="659"/>
      <c r="BR5" s="659"/>
      <c r="BS5" s="660">
        <v>111992</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233816</v>
      </c>
      <c r="S6" s="622"/>
      <c r="T6" s="622"/>
      <c r="U6" s="622"/>
      <c r="V6" s="622"/>
      <c r="W6" s="622"/>
      <c r="X6" s="622"/>
      <c r="Y6" s="623"/>
      <c r="Z6" s="659">
        <v>1</v>
      </c>
      <c r="AA6" s="659"/>
      <c r="AB6" s="659"/>
      <c r="AC6" s="659"/>
      <c r="AD6" s="660">
        <v>233816</v>
      </c>
      <c r="AE6" s="660"/>
      <c r="AF6" s="660"/>
      <c r="AG6" s="660"/>
      <c r="AH6" s="660"/>
      <c r="AI6" s="660"/>
      <c r="AJ6" s="660"/>
      <c r="AK6" s="660"/>
      <c r="AL6" s="624">
        <v>1.8</v>
      </c>
      <c r="AM6" s="625"/>
      <c r="AN6" s="625"/>
      <c r="AO6" s="661"/>
      <c r="AP6" s="618" t="s">
        <v>221</v>
      </c>
      <c r="AQ6" s="619"/>
      <c r="AR6" s="619"/>
      <c r="AS6" s="619"/>
      <c r="AT6" s="619"/>
      <c r="AU6" s="619"/>
      <c r="AV6" s="619"/>
      <c r="AW6" s="619"/>
      <c r="AX6" s="619"/>
      <c r="AY6" s="619"/>
      <c r="AZ6" s="619"/>
      <c r="BA6" s="619"/>
      <c r="BB6" s="619"/>
      <c r="BC6" s="619"/>
      <c r="BD6" s="619"/>
      <c r="BE6" s="619"/>
      <c r="BF6" s="620"/>
      <c r="BG6" s="621">
        <v>6637603</v>
      </c>
      <c r="BH6" s="622"/>
      <c r="BI6" s="622"/>
      <c r="BJ6" s="622"/>
      <c r="BK6" s="622"/>
      <c r="BL6" s="622"/>
      <c r="BM6" s="622"/>
      <c r="BN6" s="623"/>
      <c r="BO6" s="659">
        <v>96.3</v>
      </c>
      <c r="BP6" s="659"/>
      <c r="BQ6" s="659"/>
      <c r="BR6" s="659"/>
      <c r="BS6" s="660">
        <v>111992</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189579</v>
      </c>
      <c r="CS6" s="622"/>
      <c r="CT6" s="622"/>
      <c r="CU6" s="622"/>
      <c r="CV6" s="622"/>
      <c r="CW6" s="622"/>
      <c r="CX6" s="622"/>
      <c r="CY6" s="623"/>
      <c r="CZ6" s="703">
        <v>0.8</v>
      </c>
      <c r="DA6" s="685"/>
      <c r="DB6" s="685"/>
      <c r="DC6" s="705"/>
      <c r="DD6" s="627" t="s">
        <v>121</v>
      </c>
      <c r="DE6" s="622"/>
      <c r="DF6" s="622"/>
      <c r="DG6" s="622"/>
      <c r="DH6" s="622"/>
      <c r="DI6" s="622"/>
      <c r="DJ6" s="622"/>
      <c r="DK6" s="622"/>
      <c r="DL6" s="622"/>
      <c r="DM6" s="622"/>
      <c r="DN6" s="622"/>
      <c r="DO6" s="622"/>
      <c r="DP6" s="623"/>
      <c r="DQ6" s="627">
        <v>189579</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1864</v>
      </c>
      <c r="S7" s="622"/>
      <c r="T7" s="622"/>
      <c r="U7" s="622"/>
      <c r="V7" s="622"/>
      <c r="W7" s="622"/>
      <c r="X7" s="622"/>
      <c r="Y7" s="623"/>
      <c r="Z7" s="659">
        <v>0</v>
      </c>
      <c r="AA7" s="659"/>
      <c r="AB7" s="659"/>
      <c r="AC7" s="659"/>
      <c r="AD7" s="660">
        <v>1864</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2779257</v>
      </c>
      <c r="BH7" s="622"/>
      <c r="BI7" s="622"/>
      <c r="BJ7" s="622"/>
      <c r="BK7" s="622"/>
      <c r="BL7" s="622"/>
      <c r="BM7" s="622"/>
      <c r="BN7" s="623"/>
      <c r="BO7" s="659">
        <v>40.299999999999997</v>
      </c>
      <c r="BP7" s="659"/>
      <c r="BQ7" s="659"/>
      <c r="BR7" s="659"/>
      <c r="BS7" s="660">
        <v>111992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2617134</v>
      </c>
      <c r="CS7" s="622"/>
      <c r="CT7" s="622"/>
      <c r="CU7" s="622"/>
      <c r="CV7" s="622"/>
      <c r="CW7" s="622"/>
      <c r="CX7" s="622"/>
      <c r="CY7" s="623"/>
      <c r="CZ7" s="659">
        <v>11.5</v>
      </c>
      <c r="DA7" s="659"/>
      <c r="DB7" s="659"/>
      <c r="DC7" s="659"/>
      <c r="DD7" s="627">
        <v>43840</v>
      </c>
      <c r="DE7" s="622"/>
      <c r="DF7" s="622"/>
      <c r="DG7" s="622"/>
      <c r="DH7" s="622"/>
      <c r="DI7" s="622"/>
      <c r="DJ7" s="622"/>
      <c r="DK7" s="622"/>
      <c r="DL7" s="622"/>
      <c r="DM7" s="622"/>
      <c r="DN7" s="622"/>
      <c r="DO7" s="622"/>
      <c r="DP7" s="623"/>
      <c r="DQ7" s="627">
        <v>2348129</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34812</v>
      </c>
      <c r="S8" s="622"/>
      <c r="T8" s="622"/>
      <c r="U8" s="622"/>
      <c r="V8" s="622"/>
      <c r="W8" s="622"/>
      <c r="X8" s="622"/>
      <c r="Y8" s="623"/>
      <c r="Z8" s="659">
        <v>0.1</v>
      </c>
      <c r="AA8" s="659"/>
      <c r="AB8" s="659"/>
      <c r="AC8" s="659"/>
      <c r="AD8" s="660">
        <v>34812</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85363</v>
      </c>
      <c r="BH8" s="622"/>
      <c r="BI8" s="622"/>
      <c r="BJ8" s="622"/>
      <c r="BK8" s="622"/>
      <c r="BL8" s="622"/>
      <c r="BM8" s="622"/>
      <c r="BN8" s="623"/>
      <c r="BO8" s="659">
        <v>1.2</v>
      </c>
      <c r="BP8" s="659"/>
      <c r="BQ8" s="659"/>
      <c r="BR8" s="659"/>
      <c r="BS8" s="660" t="s">
        <v>121</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7639311</v>
      </c>
      <c r="CS8" s="622"/>
      <c r="CT8" s="622"/>
      <c r="CU8" s="622"/>
      <c r="CV8" s="622"/>
      <c r="CW8" s="622"/>
      <c r="CX8" s="622"/>
      <c r="CY8" s="623"/>
      <c r="CZ8" s="659">
        <v>33.5</v>
      </c>
      <c r="DA8" s="659"/>
      <c r="DB8" s="659"/>
      <c r="DC8" s="659"/>
      <c r="DD8" s="627">
        <v>216026</v>
      </c>
      <c r="DE8" s="622"/>
      <c r="DF8" s="622"/>
      <c r="DG8" s="622"/>
      <c r="DH8" s="622"/>
      <c r="DI8" s="622"/>
      <c r="DJ8" s="622"/>
      <c r="DK8" s="622"/>
      <c r="DL8" s="622"/>
      <c r="DM8" s="622"/>
      <c r="DN8" s="622"/>
      <c r="DO8" s="622"/>
      <c r="DP8" s="623"/>
      <c r="DQ8" s="627">
        <v>4027338</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43947</v>
      </c>
      <c r="S9" s="622"/>
      <c r="T9" s="622"/>
      <c r="U9" s="622"/>
      <c r="V9" s="622"/>
      <c r="W9" s="622"/>
      <c r="X9" s="622"/>
      <c r="Y9" s="623"/>
      <c r="Z9" s="659">
        <v>0.2</v>
      </c>
      <c r="AA9" s="659"/>
      <c r="AB9" s="659"/>
      <c r="AC9" s="659"/>
      <c r="AD9" s="660">
        <v>43947</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2230059</v>
      </c>
      <c r="BH9" s="622"/>
      <c r="BI9" s="622"/>
      <c r="BJ9" s="622"/>
      <c r="BK9" s="622"/>
      <c r="BL9" s="622"/>
      <c r="BM9" s="622"/>
      <c r="BN9" s="623"/>
      <c r="BO9" s="659">
        <v>32.4</v>
      </c>
      <c r="BP9" s="659"/>
      <c r="BQ9" s="659"/>
      <c r="BR9" s="659"/>
      <c r="BS9" s="660" t="s">
        <v>121</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2545685</v>
      </c>
      <c r="CS9" s="622"/>
      <c r="CT9" s="622"/>
      <c r="CU9" s="622"/>
      <c r="CV9" s="622"/>
      <c r="CW9" s="622"/>
      <c r="CX9" s="622"/>
      <c r="CY9" s="623"/>
      <c r="CZ9" s="659">
        <v>11.2</v>
      </c>
      <c r="DA9" s="659"/>
      <c r="DB9" s="659"/>
      <c r="DC9" s="659"/>
      <c r="DD9" s="627">
        <v>326423</v>
      </c>
      <c r="DE9" s="622"/>
      <c r="DF9" s="622"/>
      <c r="DG9" s="622"/>
      <c r="DH9" s="622"/>
      <c r="DI9" s="622"/>
      <c r="DJ9" s="622"/>
      <c r="DK9" s="622"/>
      <c r="DL9" s="622"/>
      <c r="DM9" s="622"/>
      <c r="DN9" s="622"/>
      <c r="DO9" s="622"/>
      <c r="DP9" s="623"/>
      <c r="DQ9" s="627">
        <v>1941618</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171838</v>
      </c>
      <c r="BH10" s="622"/>
      <c r="BI10" s="622"/>
      <c r="BJ10" s="622"/>
      <c r="BK10" s="622"/>
      <c r="BL10" s="622"/>
      <c r="BM10" s="622"/>
      <c r="BN10" s="623"/>
      <c r="BO10" s="659">
        <v>2.5</v>
      </c>
      <c r="BP10" s="659"/>
      <c r="BQ10" s="659"/>
      <c r="BR10" s="659"/>
      <c r="BS10" s="660">
        <v>28621</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68913</v>
      </c>
      <c r="CS10" s="622"/>
      <c r="CT10" s="622"/>
      <c r="CU10" s="622"/>
      <c r="CV10" s="622"/>
      <c r="CW10" s="622"/>
      <c r="CX10" s="622"/>
      <c r="CY10" s="623"/>
      <c r="CZ10" s="659">
        <v>0.3</v>
      </c>
      <c r="DA10" s="659"/>
      <c r="DB10" s="659"/>
      <c r="DC10" s="659"/>
      <c r="DD10" s="627">
        <v>26720</v>
      </c>
      <c r="DE10" s="622"/>
      <c r="DF10" s="622"/>
      <c r="DG10" s="622"/>
      <c r="DH10" s="622"/>
      <c r="DI10" s="622"/>
      <c r="DJ10" s="622"/>
      <c r="DK10" s="622"/>
      <c r="DL10" s="622"/>
      <c r="DM10" s="622"/>
      <c r="DN10" s="622"/>
      <c r="DO10" s="622"/>
      <c r="DP10" s="623"/>
      <c r="DQ10" s="627">
        <v>43621</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1233373</v>
      </c>
      <c r="S11" s="622"/>
      <c r="T11" s="622"/>
      <c r="U11" s="622"/>
      <c r="V11" s="622"/>
      <c r="W11" s="622"/>
      <c r="X11" s="622"/>
      <c r="Y11" s="623"/>
      <c r="Z11" s="624">
        <v>5.0999999999999996</v>
      </c>
      <c r="AA11" s="625"/>
      <c r="AB11" s="625"/>
      <c r="AC11" s="626"/>
      <c r="AD11" s="627">
        <v>1233373</v>
      </c>
      <c r="AE11" s="622"/>
      <c r="AF11" s="622"/>
      <c r="AG11" s="622"/>
      <c r="AH11" s="622"/>
      <c r="AI11" s="622"/>
      <c r="AJ11" s="622"/>
      <c r="AK11" s="623"/>
      <c r="AL11" s="624">
        <v>9.6999999999999993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291997</v>
      </c>
      <c r="BH11" s="622"/>
      <c r="BI11" s="622"/>
      <c r="BJ11" s="622"/>
      <c r="BK11" s="622"/>
      <c r="BL11" s="622"/>
      <c r="BM11" s="622"/>
      <c r="BN11" s="623"/>
      <c r="BO11" s="659">
        <v>4.2</v>
      </c>
      <c r="BP11" s="659"/>
      <c r="BQ11" s="659"/>
      <c r="BR11" s="659"/>
      <c r="BS11" s="660">
        <v>83371</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501114</v>
      </c>
      <c r="CS11" s="622"/>
      <c r="CT11" s="622"/>
      <c r="CU11" s="622"/>
      <c r="CV11" s="622"/>
      <c r="CW11" s="622"/>
      <c r="CX11" s="622"/>
      <c r="CY11" s="623"/>
      <c r="CZ11" s="659">
        <v>2.2000000000000002</v>
      </c>
      <c r="DA11" s="659"/>
      <c r="DB11" s="659"/>
      <c r="DC11" s="659"/>
      <c r="DD11" s="627">
        <v>72571</v>
      </c>
      <c r="DE11" s="622"/>
      <c r="DF11" s="622"/>
      <c r="DG11" s="622"/>
      <c r="DH11" s="622"/>
      <c r="DI11" s="622"/>
      <c r="DJ11" s="622"/>
      <c r="DK11" s="622"/>
      <c r="DL11" s="622"/>
      <c r="DM11" s="622"/>
      <c r="DN11" s="622"/>
      <c r="DO11" s="622"/>
      <c r="DP11" s="623"/>
      <c r="DQ11" s="627">
        <v>391099</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102259</v>
      </c>
      <c r="S12" s="622"/>
      <c r="T12" s="622"/>
      <c r="U12" s="622"/>
      <c r="V12" s="622"/>
      <c r="W12" s="622"/>
      <c r="X12" s="622"/>
      <c r="Y12" s="623"/>
      <c r="Z12" s="659">
        <v>0.4</v>
      </c>
      <c r="AA12" s="659"/>
      <c r="AB12" s="659"/>
      <c r="AC12" s="659"/>
      <c r="AD12" s="660">
        <v>102259</v>
      </c>
      <c r="AE12" s="660"/>
      <c r="AF12" s="660"/>
      <c r="AG12" s="660"/>
      <c r="AH12" s="660"/>
      <c r="AI12" s="660"/>
      <c r="AJ12" s="660"/>
      <c r="AK12" s="660"/>
      <c r="AL12" s="624">
        <v>0.8</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3358090</v>
      </c>
      <c r="BH12" s="622"/>
      <c r="BI12" s="622"/>
      <c r="BJ12" s="622"/>
      <c r="BK12" s="622"/>
      <c r="BL12" s="622"/>
      <c r="BM12" s="622"/>
      <c r="BN12" s="623"/>
      <c r="BO12" s="659">
        <v>48.7</v>
      </c>
      <c r="BP12" s="659"/>
      <c r="BQ12" s="659"/>
      <c r="BR12" s="659"/>
      <c r="BS12" s="660" t="s">
        <v>121</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637422</v>
      </c>
      <c r="CS12" s="622"/>
      <c r="CT12" s="622"/>
      <c r="CU12" s="622"/>
      <c r="CV12" s="622"/>
      <c r="CW12" s="622"/>
      <c r="CX12" s="622"/>
      <c r="CY12" s="623"/>
      <c r="CZ12" s="659">
        <v>2.8</v>
      </c>
      <c r="DA12" s="659"/>
      <c r="DB12" s="659"/>
      <c r="DC12" s="659"/>
      <c r="DD12" s="627">
        <v>113799</v>
      </c>
      <c r="DE12" s="622"/>
      <c r="DF12" s="622"/>
      <c r="DG12" s="622"/>
      <c r="DH12" s="622"/>
      <c r="DI12" s="622"/>
      <c r="DJ12" s="622"/>
      <c r="DK12" s="622"/>
      <c r="DL12" s="622"/>
      <c r="DM12" s="622"/>
      <c r="DN12" s="622"/>
      <c r="DO12" s="622"/>
      <c r="DP12" s="623"/>
      <c r="DQ12" s="627">
        <v>413091</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3347573</v>
      </c>
      <c r="BH13" s="622"/>
      <c r="BI13" s="622"/>
      <c r="BJ13" s="622"/>
      <c r="BK13" s="622"/>
      <c r="BL13" s="622"/>
      <c r="BM13" s="622"/>
      <c r="BN13" s="623"/>
      <c r="BO13" s="659">
        <v>48.6</v>
      </c>
      <c r="BP13" s="659"/>
      <c r="BQ13" s="659"/>
      <c r="BR13" s="659"/>
      <c r="BS13" s="660" t="s">
        <v>121</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1734022</v>
      </c>
      <c r="CS13" s="622"/>
      <c r="CT13" s="622"/>
      <c r="CU13" s="622"/>
      <c r="CV13" s="622"/>
      <c r="CW13" s="622"/>
      <c r="CX13" s="622"/>
      <c r="CY13" s="623"/>
      <c r="CZ13" s="659">
        <v>7.6</v>
      </c>
      <c r="DA13" s="659"/>
      <c r="DB13" s="659"/>
      <c r="DC13" s="659"/>
      <c r="DD13" s="627">
        <v>866469</v>
      </c>
      <c r="DE13" s="622"/>
      <c r="DF13" s="622"/>
      <c r="DG13" s="622"/>
      <c r="DH13" s="622"/>
      <c r="DI13" s="622"/>
      <c r="DJ13" s="622"/>
      <c r="DK13" s="622"/>
      <c r="DL13" s="622"/>
      <c r="DM13" s="622"/>
      <c r="DN13" s="622"/>
      <c r="DO13" s="622"/>
      <c r="DP13" s="623"/>
      <c r="DQ13" s="627">
        <v>1083874</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1749</v>
      </c>
      <c r="S14" s="622"/>
      <c r="T14" s="622"/>
      <c r="U14" s="622"/>
      <c r="V14" s="622"/>
      <c r="W14" s="622"/>
      <c r="X14" s="622"/>
      <c r="Y14" s="623"/>
      <c r="Z14" s="659">
        <v>0</v>
      </c>
      <c r="AA14" s="659"/>
      <c r="AB14" s="659"/>
      <c r="AC14" s="659"/>
      <c r="AD14" s="660">
        <v>1749</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193623</v>
      </c>
      <c r="BH14" s="622"/>
      <c r="BI14" s="622"/>
      <c r="BJ14" s="622"/>
      <c r="BK14" s="622"/>
      <c r="BL14" s="622"/>
      <c r="BM14" s="622"/>
      <c r="BN14" s="623"/>
      <c r="BO14" s="659">
        <v>2.8</v>
      </c>
      <c r="BP14" s="659"/>
      <c r="BQ14" s="659"/>
      <c r="BR14" s="659"/>
      <c r="BS14" s="660" t="s">
        <v>121</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818982</v>
      </c>
      <c r="CS14" s="622"/>
      <c r="CT14" s="622"/>
      <c r="CU14" s="622"/>
      <c r="CV14" s="622"/>
      <c r="CW14" s="622"/>
      <c r="CX14" s="622"/>
      <c r="CY14" s="623"/>
      <c r="CZ14" s="659">
        <v>3.6</v>
      </c>
      <c r="DA14" s="659"/>
      <c r="DB14" s="659"/>
      <c r="DC14" s="659"/>
      <c r="DD14" s="627" t="s">
        <v>121</v>
      </c>
      <c r="DE14" s="622"/>
      <c r="DF14" s="622"/>
      <c r="DG14" s="622"/>
      <c r="DH14" s="622"/>
      <c r="DI14" s="622"/>
      <c r="DJ14" s="622"/>
      <c r="DK14" s="622"/>
      <c r="DL14" s="622"/>
      <c r="DM14" s="622"/>
      <c r="DN14" s="622"/>
      <c r="DO14" s="622"/>
      <c r="DP14" s="623"/>
      <c r="DQ14" s="627">
        <v>818982</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306633</v>
      </c>
      <c r="BH15" s="622"/>
      <c r="BI15" s="622"/>
      <c r="BJ15" s="622"/>
      <c r="BK15" s="622"/>
      <c r="BL15" s="622"/>
      <c r="BM15" s="622"/>
      <c r="BN15" s="623"/>
      <c r="BO15" s="659">
        <v>4.4000000000000004</v>
      </c>
      <c r="BP15" s="659"/>
      <c r="BQ15" s="659"/>
      <c r="BR15" s="659"/>
      <c r="BS15" s="660" t="s">
        <v>121</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3979034</v>
      </c>
      <c r="CS15" s="622"/>
      <c r="CT15" s="622"/>
      <c r="CU15" s="622"/>
      <c r="CV15" s="622"/>
      <c r="CW15" s="622"/>
      <c r="CX15" s="622"/>
      <c r="CY15" s="623"/>
      <c r="CZ15" s="659">
        <v>17.399999999999999</v>
      </c>
      <c r="DA15" s="659"/>
      <c r="DB15" s="659"/>
      <c r="DC15" s="659"/>
      <c r="DD15" s="627">
        <v>1070001</v>
      </c>
      <c r="DE15" s="622"/>
      <c r="DF15" s="622"/>
      <c r="DG15" s="622"/>
      <c r="DH15" s="622"/>
      <c r="DI15" s="622"/>
      <c r="DJ15" s="622"/>
      <c r="DK15" s="622"/>
      <c r="DL15" s="622"/>
      <c r="DM15" s="622"/>
      <c r="DN15" s="622"/>
      <c r="DO15" s="622"/>
      <c r="DP15" s="623"/>
      <c r="DQ15" s="627">
        <v>2149946</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32831</v>
      </c>
      <c r="S16" s="622"/>
      <c r="T16" s="622"/>
      <c r="U16" s="622"/>
      <c r="V16" s="622"/>
      <c r="W16" s="622"/>
      <c r="X16" s="622"/>
      <c r="Y16" s="623"/>
      <c r="Z16" s="659">
        <v>0.1</v>
      </c>
      <c r="AA16" s="659"/>
      <c r="AB16" s="659"/>
      <c r="AC16" s="659"/>
      <c r="AD16" s="660">
        <v>32831</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63613</v>
      </c>
      <c r="CS16" s="622"/>
      <c r="CT16" s="622"/>
      <c r="CU16" s="622"/>
      <c r="CV16" s="622"/>
      <c r="CW16" s="622"/>
      <c r="CX16" s="622"/>
      <c r="CY16" s="623"/>
      <c r="CZ16" s="659">
        <v>0.3</v>
      </c>
      <c r="DA16" s="659"/>
      <c r="DB16" s="659"/>
      <c r="DC16" s="659"/>
      <c r="DD16" s="627" t="s">
        <v>121</v>
      </c>
      <c r="DE16" s="622"/>
      <c r="DF16" s="622"/>
      <c r="DG16" s="622"/>
      <c r="DH16" s="622"/>
      <c r="DI16" s="622"/>
      <c r="DJ16" s="622"/>
      <c r="DK16" s="622"/>
      <c r="DL16" s="622"/>
      <c r="DM16" s="622"/>
      <c r="DN16" s="622"/>
      <c r="DO16" s="622"/>
      <c r="DP16" s="623"/>
      <c r="DQ16" s="627">
        <v>1924</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133452</v>
      </c>
      <c r="S17" s="622"/>
      <c r="T17" s="622"/>
      <c r="U17" s="622"/>
      <c r="V17" s="622"/>
      <c r="W17" s="622"/>
      <c r="X17" s="622"/>
      <c r="Y17" s="623"/>
      <c r="Z17" s="659">
        <v>0.6</v>
      </c>
      <c r="AA17" s="659"/>
      <c r="AB17" s="659"/>
      <c r="AC17" s="659"/>
      <c r="AD17" s="660">
        <v>133452</v>
      </c>
      <c r="AE17" s="660"/>
      <c r="AF17" s="660"/>
      <c r="AG17" s="660"/>
      <c r="AH17" s="660"/>
      <c r="AI17" s="660"/>
      <c r="AJ17" s="660"/>
      <c r="AK17" s="660"/>
      <c r="AL17" s="624">
        <v>1.1000000000000001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2030057</v>
      </c>
      <c r="CS17" s="622"/>
      <c r="CT17" s="622"/>
      <c r="CU17" s="622"/>
      <c r="CV17" s="622"/>
      <c r="CW17" s="622"/>
      <c r="CX17" s="622"/>
      <c r="CY17" s="623"/>
      <c r="CZ17" s="659">
        <v>8.9</v>
      </c>
      <c r="DA17" s="659"/>
      <c r="DB17" s="659"/>
      <c r="DC17" s="659"/>
      <c r="DD17" s="627" t="s">
        <v>121</v>
      </c>
      <c r="DE17" s="622"/>
      <c r="DF17" s="622"/>
      <c r="DG17" s="622"/>
      <c r="DH17" s="622"/>
      <c r="DI17" s="622"/>
      <c r="DJ17" s="622"/>
      <c r="DK17" s="622"/>
      <c r="DL17" s="622"/>
      <c r="DM17" s="622"/>
      <c r="DN17" s="622"/>
      <c r="DO17" s="622"/>
      <c r="DP17" s="623"/>
      <c r="DQ17" s="627">
        <v>2030057</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71839</v>
      </c>
      <c r="S18" s="622"/>
      <c r="T18" s="622"/>
      <c r="U18" s="622"/>
      <c r="V18" s="622"/>
      <c r="W18" s="622"/>
      <c r="X18" s="622"/>
      <c r="Y18" s="623"/>
      <c r="Z18" s="659">
        <v>0.3</v>
      </c>
      <c r="AA18" s="659"/>
      <c r="AB18" s="659"/>
      <c r="AC18" s="659"/>
      <c r="AD18" s="660">
        <v>71839</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39604</v>
      </c>
      <c r="S19" s="622"/>
      <c r="T19" s="622"/>
      <c r="U19" s="622"/>
      <c r="V19" s="622"/>
      <c r="W19" s="622"/>
      <c r="X19" s="622"/>
      <c r="Y19" s="623"/>
      <c r="Z19" s="659">
        <v>0.2</v>
      </c>
      <c r="AA19" s="659"/>
      <c r="AB19" s="659"/>
      <c r="AC19" s="659"/>
      <c r="AD19" s="660">
        <v>39604</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254956</v>
      </c>
      <c r="BH19" s="622"/>
      <c r="BI19" s="622"/>
      <c r="BJ19" s="622"/>
      <c r="BK19" s="622"/>
      <c r="BL19" s="622"/>
      <c r="BM19" s="622"/>
      <c r="BN19" s="623"/>
      <c r="BO19" s="659">
        <v>3.7</v>
      </c>
      <c r="BP19" s="659"/>
      <c r="BQ19" s="659"/>
      <c r="BR19" s="659"/>
      <c r="BS19" s="660" t="s">
        <v>121</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v>32235</v>
      </c>
      <c r="S20" s="622"/>
      <c r="T20" s="622"/>
      <c r="U20" s="622"/>
      <c r="V20" s="622"/>
      <c r="W20" s="622"/>
      <c r="X20" s="622"/>
      <c r="Y20" s="623"/>
      <c r="Z20" s="659">
        <v>0.1</v>
      </c>
      <c r="AA20" s="659"/>
      <c r="AB20" s="659"/>
      <c r="AC20" s="659"/>
      <c r="AD20" s="660">
        <v>32235</v>
      </c>
      <c r="AE20" s="660"/>
      <c r="AF20" s="660"/>
      <c r="AG20" s="660"/>
      <c r="AH20" s="660"/>
      <c r="AI20" s="660"/>
      <c r="AJ20" s="660"/>
      <c r="AK20" s="660"/>
      <c r="AL20" s="624">
        <v>0.3</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254956</v>
      </c>
      <c r="BH20" s="622"/>
      <c r="BI20" s="622"/>
      <c r="BJ20" s="622"/>
      <c r="BK20" s="622"/>
      <c r="BL20" s="622"/>
      <c r="BM20" s="622"/>
      <c r="BN20" s="623"/>
      <c r="BO20" s="659">
        <v>3.7</v>
      </c>
      <c r="BP20" s="659"/>
      <c r="BQ20" s="659"/>
      <c r="BR20" s="659"/>
      <c r="BS20" s="660" t="s">
        <v>121</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22824866</v>
      </c>
      <c r="CS20" s="622"/>
      <c r="CT20" s="622"/>
      <c r="CU20" s="622"/>
      <c r="CV20" s="622"/>
      <c r="CW20" s="622"/>
      <c r="CX20" s="622"/>
      <c r="CY20" s="623"/>
      <c r="CZ20" s="659">
        <v>100</v>
      </c>
      <c r="DA20" s="659"/>
      <c r="DB20" s="659"/>
      <c r="DC20" s="659"/>
      <c r="DD20" s="627">
        <v>2735849</v>
      </c>
      <c r="DE20" s="622"/>
      <c r="DF20" s="622"/>
      <c r="DG20" s="622"/>
      <c r="DH20" s="622"/>
      <c r="DI20" s="622"/>
      <c r="DJ20" s="622"/>
      <c r="DK20" s="622"/>
      <c r="DL20" s="622"/>
      <c r="DM20" s="622"/>
      <c r="DN20" s="622"/>
      <c r="DO20" s="622"/>
      <c r="DP20" s="623"/>
      <c r="DQ20" s="627">
        <v>15439258</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4694737</v>
      </c>
      <c r="S21" s="622"/>
      <c r="T21" s="622"/>
      <c r="U21" s="622"/>
      <c r="V21" s="622"/>
      <c r="W21" s="622"/>
      <c r="X21" s="622"/>
      <c r="Y21" s="623"/>
      <c r="Z21" s="659">
        <v>19.600000000000001</v>
      </c>
      <c r="AA21" s="659"/>
      <c r="AB21" s="659"/>
      <c r="AC21" s="659"/>
      <c r="AD21" s="660">
        <v>4007304</v>
      </c>
      <c r="AE21" s="660"/>
      <c r="AF21" s="660"/>
      <c r="AG21" s="660"/>
      <c r="AH21" s="660"/>
      <c r="AI21" s="660"/>
      <c r="AJ21" s="660"/>
      <c r="AK21" s="660"/>
      <c r="AL21" s="624">
        <v>31.6</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7421</v>
      </c>
      <c r="BH21" s="622"/>
      <c r="BI21" s="622"/>
      <c r="BJ21" s="622"/>
      <c r="BK21" s="622"/>
      <c r="BL21" s="622"/>
      <c r="BM21" s="622"/>
      <c r="BN21" s="623"/>
      <c r="BO21" s="659">
        <v>0.1</v>
      </c>
      <c r="BP21" s="659"/>
      <c r="BQ21" s="659"/>
      <c r="BR21" s="659"/>
      <c r="BS21" s="660" t="s">
        <v>121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4007304</v>
      </c>
      <c r="S22" s="622"/>
      <c r="T22" s="622"/>
      <c r="U22" s="622"/>
      <c r="V22" s="622"/>
      <c r="W22" s="622"/>
      <c r="X22" s="622"/>
      <c r="Y22" s="623"/>
      <c r="Z22" s="659">
        <v>16.7</v>
      </c>
      <c r="AA22" s="659"/>
      <c r="AB22" s="659"/>
      <c r="AC22" s="659"/>
      <c r="AD22" s="660">
        <v>4007304</v>
      </c>
      <c r="AE22" s="660"/>
      <c r="AF22" s="660"/>
      <c r="AG22" s="660"/>
      <c r="AH22" s="660"/>
      <c r="AI22" s="660"/>
      <c r="AJ22" s="660"/>
      <c r="AK22" s="660"/>
      <c r="AL22" s="624">
        <v>31.6</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687433</v>
      </c>
      <c r="S23" s="622"/>
      <c r="T23" s="622"/>
      <c r="U23" s="622"/>
      <c r="V23" s="622"/>
      <c r="W23" s="622"/>
      <c r="X23" s="622"/>
      <c r="Y23" s="623"/>
      <c r="Z23" s="659">
        <v>2.9</v>
      </c>
      <c r="AA23" s="659"/>
      <c r="AB23" s="659"/>
      <c r="AC23" s="659"/>
      <c r="AD23" s="660" t="s">
        <v>121</v>
      </c>
      <c r="AE23" s="660"/>
      <c r="AF23" s="660"/>
      <c r="AG23" s="660"/>
      <c r="AH23" s="660"/>
      <c r="AI23" s="660"/>
      <c r="AJ23" s="660"/>
      <c r="AK23" s="660"/>
      <c r="AL23" s="624" t="s">
        <v>121</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247535</v>
      </c>
      <c r="BH23" s="622"/>
      <c r="BI23" s="622"/>
      <c r="BJ23" s="622"/>
      <c r="BK23" s="622"/>
      <c r="BL23" s="622"/>
      <c r="BM23" s="622"/>
      <c r="BN23" s="623"/>
      <c r="BO23" s="659">
        <v>3.6</v>
      </c>
      <c r="BP23" s="659"/>
      <c r="BQ23" s="659"/>
      <c r="BR23" s="659"/>
      <c r="BS23" s="660" t="s">
        <v>121</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10058715</v>
      </c>
      <c r="CS24" s="677"/>
      <c r="CT24" s="677"/>
      <c r="CU24" s="677"/>
      <c r="CV24" s="677"/>
      <c r="CW24" s="677"/>
      <c r="CX24" s="677"/>
      <c r="CY24" s="702"/>
      <c r="CZ24" s="703">
        <v>44.1</v>
      </c>
      <c r="DA24" s="685"/>
      <c r="DB24" s="685"/>
      <c r="DC24" s="705"/>
      <c r="DD24" s="701">
        <v>6634951</v>
      </c>
      <c r="DE24" s="677"/>
      <c r="DF24" s="677"/>
      <c r="DG24" s="677"/>
      <c r="DH24" s="677"/>
      <c r="DI24" s="677"/>
      <c r="DJ24" s="677"/>
      <c r="DK24" s="702"/>
      <c r="DL24" s="701">
        <v>6326467</v>
      </c>
      <c r="DM24" s="677"/>
      <c r="DN24" s="677"/>
      <c r="DO24" s="677"/>
      <c r="DP24" s="677"/>
      <c r="DQ24" s="677"/>
      <c r="DR24" s="677"/>
      <c r="DS24" s="677"/>
      <c r="DT24" s="677"/>
      <c r="DU24" s="677"/>
      <c r="DV24" s="702"/>
      <c r="DW24" s="703">
        <v>49.5</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13477238</v>
      </c>
      <c r="S25" s="622"/>
      <c r="T25" s="622"/>
      <c r="U25" s="622"/>
      <c r="V25" s="622"/>
      <c r="W25" s="622"/>
      <c r="X25" s="622"/>
      <c r="Y25" s="623"/>
      <c r="Z25" s="659">
        <v>56.2</v>
      </c>
      <c r="AA25" s="659"/>
      <c r="AB25" s="659"/>
      <c r="AC25" s="659"/>
      <c r="AD25" s="660">
        <v>12542270</v>
      </c>
      <c r="AE25" s="660"/>
      <c r="AF25" s="660"/>
      <c r="AG25" s="660"/>
      <c r="AH25" s="660"/>
      <c r="AI25" s="660"/>
      <c r="AJ25" s="660"/>
      <c r="AK25" s="660"/>
      <c r="AL25" s="624">
        <v>98.9</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3366323</v>
      </c>
      <c r="CS25" s="634"/>
      <c r="CT25" s="634"/>
      <c r="CU25" s="634"/>
      <c r="CV25" s="634"/>
      <c r="CW25" s="634"/>
      <c r="CX25" s="634"/>
      <c r="CY25" s="635"/>
      <c r="CZ25" s="624">
        <v>14.7</v>
      </c>
      <c r="DA25" s="636"/>
      <c r="DB25" s="636"/>
      <c r="DC25" s="637"/>
      <c r="DD25" s="627">
        <v>3132846</v>
      </c>
      <c r="DE25" s="634"/>
      <c r="DF25" s="634"/>
      <c r="DG25" s="634"/>
      <c r="DH25" s="634"/>
      <c r="DI25" s="634"/>
      <c r="DJ25" s="634"/>
      <c r="DK25" s="635"/>
      <c r="DL25" s="627">
        <v>3030305</v>
      </c>
      <c r="DM25" s="634"/>
      <c r="DN25" s="634"/>
      <c r="DO25" s="634"/>
      <c r="DP25" s="634"/>
      <c r="DQ25" s="634"/>
      <c r="DR25" s="634"/>
      <c r="DS25" s="634"/>
      <c r="DT25" s="634"/>
      <c r="DU25" s="634"/>
      <c r="DV25" s="635"/>
      <c r="DW25" s="624">
        <v>23.7</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5186</v>
      </c>
      <c r="S26" s="622"/>
      <c r="T26" s="622"/>
      <c r="U26" s="622"/>
      <c r="V26" s="622"/>
      <c r="W26" s="622"/>
      <c r="X26" s="622"/>
      <c r="Y26" s="623"/>
      <c r="Z26" s="659">
        <v>0</v>
      </c>
      <c r="AA26" s="659"/>
      <c r="AB26" s="659"/>
      <c r="AC26" s="659"/>
      <c r="AD26" s="660">
        <v>5186</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1903491</v>
      </c>
      <c r="CS26" s="622"/>
      <c r="CT26" s="622"/>
      <c r="CU26" s="622"/>
      <c r="CV26" s="622"/>
      <c r="CW26" s="622"/>
      <c r="CX26" s="622"/>
      <c r="CY26" s="623"/>
      <c r="CZ26" s="624">
        <v>8.3000000000000007</v>
      </c>
      <c r="DA26" s="636"/>
      <c r="DB26" s="636"/>
      <c r="DC26" s="637"/>
      <c r="DD26" s="627">
        <v>1772292</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111976</v>
      </c>
      <c r="S27" s="622"/>
      <c r="T27" s="622"/>
      <c r="U27" s="622"/>
      <c r="V27" s="622"/>
      <c r="W27" s="622"/>
      <c r="X27" s="622"/>
      <c r="Y27" s="623"/>
      <c r="Z27" s="659">
        <v>0.5</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6892559</v>
      </c>
      <c r="BH27" s="622"/>
      <c r="BI27" s="622"/>
      <c r="BJ27" s="622"/>
      <c r="BK27" s="622"/>
      <c r="BL27" s="622"/>
      <c r="BM27" s="622"/>
      <c r="BN27" s="623"/>
      <c r="BO27" s="659">
        <v>100</v>
      </c>
      <c r="BP27" s="659"/>
      <c r="BQ27" s="659"/>
      <c r="BR27" s="659"/>
      <c r="BS27" s="660">
        <v>111992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4662335</v>
      </c>
      <c r="CS27" s="634"/>
      <c r="CT27" s="634"/>
      <c r="CU27" s="634"/>
      <c r="CV27" s="634"/>
      <c r="CW27" s="634"/>
      <c r="CX27" s="634"/>
      <c r="CY27" s="635"/>
      <c r="CZ27" s="624">
        <v>20.399999999999999</v>
      </c>
      <c r="DA27" s="636"/>
      <c r="DB27" s="636"/>
      <c r="DC27" s="637"/>
      <c r="DD27" s="627">
        <v>1472048</v>
      </c>
      <c r="DE27" s="634"/>
      <c r="DF27" s="634"/>
      <c r="DG27" s="634"/>
      <c r="DH27" s="634"/>
      <c r="DI27" s="634"/>
      <c r="DJ27" s="634"/>
      <c r="DK27" s="635"/>
      <c r="DL27" s="627">
        <v>1266105</v>
      </c>
      <c r="DM27" s="634"/>
      <c r="DN27" s="634"/>
      <c r="DO27" s="634"/>
      <c r="DP27" s="634"/>
      <c r="DQ27" s="634"/>
      <c r="DR27" s="634"/>
      <c r="DS27" s="634"/>
      <c r="DT27" s="634"/>
      <c r="DU27" s="634"/>
      <c r="DV27" s="635"/>
      <c r="DW27" s="624">
        <v>9.9</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416535</v>
      </c>
      <c r="S28" s="622"/>
      <c r="T28" s="622"/>
      <c r="U28" s="622"/>
      <c r="V28" s="622"/>
      <c r="W28" s="622"/>
      <c r="X28" s="622"/>
      <c r="Y28" s="623"/>
      <c r="Z28" s="659">
        <v>1.7</v>
      </c>
      <c r="AA28" s="659"/>
      <c r="AB28" s="659"/>
      <c r="AC28" s="659"/>
      <c r="AD28" s="660">
        <v>47758</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2030057</v>
      </c>
      <c r="CS28" s="622"/>
      <c r="CT28" s="622"/>
      <c r="CU28" s="622"/>
      <c r="CV28" s="622"/>
      <c r="CW28" s="622"/>
      <c r="CX28" s="622"/>
      <c r="CY28" s="623"/>
      <c r="CZ28" s="624">
        <v>8.9</v>
      </c>
      <c r="DA28" s="636"/>
      <c r="DB28" s="636"/>
      <c r="DC28" s="637"/>
      <c r="DD28" s="627">
        <v>2030057</v>
      </c>
      <c r="DE28" s="622"/>
      <c r="DF28" s="622"/>
      <c r="DG28" s="622"/>
      <c r="DH28" s="622"/>
      <c r="DI28" s="622"/>
      <c r="DJ28" s="622"/>
      <c r="DK28" s="623"/>
      <c r="DL28" s="627">
        <v>2030057</v>
      </c>
      <c r="DM28" s="622"/>
      <c r="DN28" s="622"/>
      <c r="DO28" s="622"/>
      <c r="DP28" s="622"/>
      <c r="DQ28" s="622"/>
      <c r="DR28" s="622"/>
      <c r="DS28" s="622"/>
      <c r="DT28" s="622"/>
      <c r="DU28" s="622"/>
      <c r="DV28" s="623"/>
      <c r="DW28" s="624">
        <v>15.9</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98159</v>
      </c>
      <c r="S29" s="622"/>
      <c r="T29" s="622"/>
      <c r="U29" s="622"/>
      <c r="V29" s="622"/>
      <c r="W29" s="622"/>
      <c r="X29" s="622"/>
      <c r="Y29" s="623"/>
      <c r="Z29" s="659">
        <v>0.4</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2030057</v>
      </c>
      <c r="CS29" s="634"/>
      <c r="CT29" s="634"/>
      <c r="CU29" s="634"/>
      <c r="CV29" s="634"/>
      <c r="CW29" s="634"/>
      <c r="CX29" s="634"/>
      <c r="CY29" s="635"/>
      <c r="CZ29" s="624">
        <v>8.9</v>
      </c>
      <c r="DA29" s="636"/>
      <c r="DB29" s="636"/>
      <c r="DC29" s="637"/>
      <c r="DD29" s="627">
        <v>2030057</v>
      </c>
      <c r="DE29" s="634"/>
      <c r="DF29" s="634"/>
      <c r="DG29" s="634"/>
      <c r="DH29" s="634"/>
      <c r="DI29" s="634"/>
      <c r="DJ29" s="634"/>
      <c r="DK29" s="635"/>
      <c r="DL29" s="627">
        <v>2030057</v>
      </c>
      <c r="DM29" s="634"/>
      <c r="DN29" s="634"/>
      <c r="DO29" s="634"/>
      <c r="DP29" s="634"/>
      <c r="DQ29" s="634"/>
      <c r="DR29" s="634"/>
      <c r="DS29" s="634"/>
      <c r="DT29" s="634"/>
      <c r="DU29" s="634"/>
      <c r="DV29" s="635"/>
      <c r="DW29" s="624">
        <v>15.9</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4305972</v>
      </c>
      <c r="S30" s="622"/>
      <c r="T30" s="622"/>
      <c r="U30" s="622"/>
      <c r="V30" s="622"/>
      <c r="W30" s="622"/>
      <c r="X30" s="622"/>
      <c r="Y30" s="623"/>
      <c r="Z30" s="659">
        <v>18</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1978010</v>
      </c>
      <c r="CS30" s="622"/>
      <c r="CT30" s="622"/>
      <c r="CU30" s="622"/>
      <c r="CV30" s="622"/>
      <c r="CW30" s="622"/>
      <c r="CX30" s="622"/>
      <c r="CY30" s="623"/>
      <c r="CZ30" s="624">
        <v>8.6999999999999993</v>
      </c>
      <c r="DA30" s="636"/>
      <c r="DB30" s="636"/>
      <c r="DC30" s="637"/>
      <c r="DD30" s="627">
        <v>1978010</v>
      </c>
      <c r="DE30" s="622"/>
      <c r="DF30" s="622"/>
      <c r="DG30" s="622"/>
      <c r="DH30" s="622"/>
      <c r="DI30" s="622"/>
      <c r="DJ30" s="622"/>
      <c r="DK30" s="623"/>
      <c r="DL30" s="627">
        <v>1978010</v>
      </c>
      <c r="DM30" s="622"/>
      <c r="DN30" s="622"/>
      <c r="DO30" s="622"/>
      <c r="DP30" s="622"/>
      <c r="DQ30" s="622"/>
      <c r="DR30" s="622"/>
      <c r="DS30" s="622"/>
      <c r="DT30" s="622"/>
      <c r="DU30" s="622"/>
      <c r="DV30" s="623"/>
      <c r="DW30" s="624">
        <v>15.5</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99.7</v>
      </c>
      <c r="BH31" s="684"/>
      <c r="BI31" s="684"/>
      <c r="BJ31" s="684"/>
      <c r="BK31" s="684"/>
      <c r="BL31" s="684"/>
      <c r="BM31" s="685">
        <v>99.2</v>
      </c>
      <c r="BN31" s="684"/>
      <c r="BO31" s="684"/>
      <c r="BP31" s="684"/>
      <c r="BQ31" s="686"/>
      <c r="BR31" s="683">
        <v>99.7</v>
      </c>
      <c r="BS31" s="684"/>
      <c r="BT31" s="684"/>
      <c r="BU31" s="684"/>
      <c r="BV31" s="684"/>
      <c r="BW31" s="684"/>
      <c r="BX31" s="685">
        <v>99.2</v>
      </c>
      <c r="BY31" s="684"/>
      <c r="BZ31" s="684"/>
      <c r="CA31" s="684"/>
      <c r="CB31" s="686"/>
      <c r="CD31" s="642"/>
      <c r="CE31" s="643"/>
      <c r="CF31" s="618" t="s">
        <v>300</v>
      </c>
      <c r="CG31" s="619"/>
      <c r="CH31" s="619"/>
      <c r="CI31" s="619"/>
      <c r="CJ31" s="619"/>
      <c r="CK31" s="619"/>
      <c r="CL31" s="619"/>
      <c r="CM31" s="619"/>
      <c r="CN31" s="619"/>
      <c r="CO31" s="619"/>
      <c r="CP31" s="619"/>
      <c r="CQ31" s="620"/>
      <c r="CR31" s="621">
        <v>52047</v>
      </c>
      <c r="CS31" s="634"/>
      <c r="CT31" s="634"/>
      <c r="CU31" s="634"/>
      <c r="CV31" s="634"/>
      <c r="CW31" s="634"/>
      <c r="CX31" s="634"/>
      <c r="CY31" s="635"/>
      <c r="CZ31" s="624">
        <v>0.2</v>
      </c>
      <c r="DA31" s="636"/>
      <c r="DB31" s="636"/>
      <c r="DC31" s="637"/>
      <c r="DD31" s="627">
        <v>52047</v>
      </c>
      <c r="DE31" s="634"/>
      <c r="DF31" s="634"/>
      <c r="DG31" s="634"/>
      <c r="DH31" s="634"/>
      <c r="DI31" s="634"/>
      <c r="DJ31" s="634"/>
      <c r="DK31" s="635"/>
      <c r="DL31" s="627">
        <v>52047</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1811455</v>
      </c>
      <c r="S32" s="622"/>
      <c r="T32" s="622"/>
      <c r="U32" s="622"/>
      <c r="V32" s="622"/>
      <c r="W32" s="622"/>
      <c r="X32" s="622"/>
      <c r="Y32" s="623"/>
      <c r="Z32" s="659">
        <v>7.6</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0"/>
      <c r="AU32" s="214" t="s">
        <v>302</v>
      </c>
      <c r="AX32" s="618" t="s">
        <v>303</v>
      </c>
      <c r="AY32" s="619"/>
      <c r="AZ32" s="619"/>
      <c r="BA32" s="619"/>
      <c r="BB32" s="619"/>
      <c r="BC32" s="619"/>
      <c r="BD32" s="619"/>
      <c r="BE32" s="619"/>
      <c r="BF32" s="620"/>
      <c r="BG32" s="692">
        <v>99.5</v>
      </c>
      <c r="BH32" s="634"/>
      <c r="BI32" s="634"/>
      <c r="BJ32" s="634"/>
      <c r="BK32" s="634"/>
      <c r="BL32" s="634"/>
      <c r="BM32" s="625">
        <v>99.1</v>
      </c>
      <c r="BN32" s="634"/>
      <c r="BO32" s="634"/>
      <c r="BP32" s="634"/>
      <c r="BQ32" s="657"/>
      <c r="BR32" s="692">
        <v>99.6</v>
      </c>
      <c r="BS32" s="634"/>
      <c r="BT32" s="634"/>
      <c r="BU32" s="634"/>
      <c r="BV32" s="634"/>
      <c r="BW32" s="634"/>
      <c r="BX32" s="625">
        <v>99.2</v>
      </c>
      <c r="BY32" s="634"/>
      <c r="BZ32" s="634"/>
      <c r="CA32" s="634"/>
      <c r="CB32" s="657"/>
      <c r="CD32" s="644"/>
      <c r="CE32" s="645"/>
      <c r="CF32" s="618" t="s">
        <v>304</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493085</v>
      </c>
      <c r="S33" s="622"/>
      <c r="T33" s="622"/>
      <c r="U33" s="622"/>
      <c r="V33" s="622"/>
      <c r="W33" s="622"/>
      <c r="X33" s="622"/>
      <c r="Y33" s="623"/>
      <c r="Z33" s="659">
        <v>2.1</v>
      </c>
      <c r="AA33" s="659"/>
      <c r="AB33" s="659"/>
      <c r="AC33" s="659"/>
      <c r="AD33" s="660">
        <v>48975</v>
      </c>
      <c r="AE33" s="660"/>
      <c r="AF33" s="660"/>
      <c r="AG33" s="660"/>
      <c r="AH33" s="660"/>
      <c r="AI33" s="660"/>
      <c r="AJ33" s="660"/>
      <c r="AK33" s="660"/>
      <c r="AL33" s="624">
        <v>0.4</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99.8</v>
      </c>
      <c r="BH33" s="606"/>
      <c r="BI33" s="606"/>
      <c r="BJ33" s="606"/>
      <c r="BK33" s="606"/>
      <c r="BL33" s="606"/>
      <c r="BM33" s="652">
        <v>99.1</v>
      </c>
      <c r="BN33" s="606"/>
      <c r="BO33" s="606"/>
      <c r="BP33" s="606"/>
      <c r="BQ33" s="669"/>
      <c r="BR33" s="682">
        <v>99.8</v>
      </c>
      <c r="BS33" s="606"/>
      <c r="BT33" s="606"/>
      <c r="BU33" s="606"/>
      <c r="BV33" s="606"/>
      <c r="BW33" s="606"/>
      <c r="BX33" s="652">
        <v>99.2</v>
      </c>
      <c r="BY33" s="606"/>
      <c r="BZ33" s="606"/>
      <c r="CA33" s="606"/>
      <c r="CB33" s="669"/>
      <c r="CD33" s="618" t="s">
        <v>307</v>
      </c>
      <c r="CE33" s="619"/>
      <c r="CF33" s="619"/>
      <c r="CG33" s="619"/>
      <c r="CH33" s="619"/>
      <c r="CI33" s="619"/>
      <c r="CJ33" s="619"/>
      <c r="CK33" s="619"/>
      <c r="CL33" s="619"/>
      <c r="CM33" s="619"/>
      <c r="CN33" s="619"/>
      <c r="CO33" s="619"/>
      <c r="CP33" s="619"/>
      <c r="CQ33" s="620"/>
      <c r="CR33" s="621">
        <v>9966689</v>
      </c>
      <c r="CS33" s="634"/>
      <c r="CT33" s="634"/>
      <c r="CU33" s="634"/>
      <c r="CV33" s="634"/>
      <c r="CW33" s="634"/>
      <c r="CX33" s="634"/>
      <c r="CY33" s="635"/>
      <c r="CZ33" s="624">
        <v>43.7</v>
      </c>
      <c r="DA33" s="636"/>
      <c r="DB33" s="636"/>
      <c r="DC33" s="637"/>
      <c r="DD33" s="627">
        <v>8054535</v>
      </c>
      <c r="DE33" s="634"/>
      <c r="DF33" s="634"/>
      <c r="DG33" s="634"/>
      <c r="DH33" s="634"/>
      <c r="DI33" s="634"/>
      <c r="DJ33" s="634"/>
      <c r="DK33" s="635"/>
      <c r="DL33" s="627">
        <v>6006342</v>
      </c>
      <c r="DM33" s="634"/>
      <c r="DN33" s="634"/>
      <c r="DO33" s="634"/>
      <c r="DP33" s="634"/>
      <c r="DQ33" s="634"/>
      <c r="DR33" s="634"/>
      <c r="DS33" s="634"/>
      <c r="DT33" s="634"/>
      <c r="DU33" s="634"/>
      <c r="DV33" s="635"/>
      <c r="DW33" s="624">
        <v>47</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364672</v>
      </c>
      <c r="S34" s="622"/>
      <c r="T34" s="622"/>
      <c r="U34" s="622"/>
      <c r="V34" s="622"/>
      <c r="W34" s="622"/>
      <c r="X34" s="622"/>
      <c r="Y34" s="623"/>
      <c r="Z34" s="659">
        <v>1.5</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3638770</v>
      </c>
      <c r="CS34" s="622"/>
      <c r="CT34" s="622"/>
      <c r="CU34" s="622"/>
      <c r="CV34" s="622"/>
      <c r="CW34" s="622"/>
      <c r="CX34" s="622"/>
      <c r="CY34" s="623"/>
      <c r="CZ34" s="624">
        <v>15.9</v>
      </c>
      <c r="DA34" s="636"/>
      <c r="DB34" s="636"/>
      <c r="DC34" s="637"/>
      <c r="DD34" s="627">
        <v>2522002</v>
      </c>
      <c r="DE34" s="622"/>
      <c r="DF34" s="622"/>
      <c r="DG34" s="622"/>
      <c r="DH34" s="622"/>
      <c r="DI34" s="622"/>
      <c r="DJ34" s="622"/>
      <c r="DK34" s="623"/>
      <c r="DL34" s="627">
        <v>2319175</v>
      </c>
      <c r="DM34" s="622"/>
      <c r="DN34" s="622"/>
      <c r="DO34" s="622"/>
      <c r="DP34" s="622"/>
      <c r="DQ34" s="622"/>
      <c r="DR34" s="622"/>
      <c r="DS34" s="622"/>
      <c r="DT34" s="622"/>
      <c r="DU34" s="622"/>
      <c r="DV34" s="623"/>
      <c r="DW34" s="624">
        <v>18.100000000000001</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1350064</v>
      </c>
      <c r="S35" s="622"/>
      <c r="T35" s="622"/>
      <c r="U35" s="622"/>
      <c r="V35" s="622"/>
      <c r="W35" s="622"/>
      <c r="X35" s="622"/>
      <c r="Y35" s="623"/>
      <c r="Z35" s="659">
        <v>5.6</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241553</v>
      </c>
      <c r="CS35" s="634"/>
      <c r="CT35" s="634"/>
      <c r="CU35" s="634"/>
      <c r="CV35" s="634"/>
      <c r="CW35" s="634"/>
      <c r="CX35" s="634"/>
      <c r="CY35" s="635"/>
      <c r="CZ35" s="624">
        <v>1.1000000000000001</v>
      </c>
      <c r="DA35" s="636"/>
      <c r="DB35" s="636"/>
      <c r="DC35" s="637"/>
      <c r="DD35" s="627">
        <v>191584</v>
      </c>
      <c r="DE35" s="634"/>
      <c r="DF35" s="634"/>
      <c r="DG35" s="634"/>
      <c r="DH35" s="634"/>
      <c r="DI35" s="634"/>
      <c r="DJ35" s="634"/>
      <c r="DK35" s="635"/>
      <c r="DL35" s="627">
        <v>191584</v>
      </c>
      <c r="DM35" s="634"/>
      <c r="DN35" s="634"/>
      <c r="DO35" s="634"/>
      <c r="DP35" s="634"/>
      <c r="DQ35" s="634"/>
      <c r="DR35" s="634"/>
      <c r="DS35" s="634"/>
      <c r="DT35" s="634"/>
      <c r="DU35" s="634"/>
      <c r="DV35" s="635"/>
      <c r="DW35" s="624">
        <v>1.5</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537629</v>
      </c>
      <c r="S36" s="622"/>
      <c r="T36" s="622"/>
      <c r="U36" s="622"/>
      <c r="V36" s="622"/>
      <c r="W36" s="622"/>
      <c r="X36" s="622"/>
      <c r="Y36" s="623"/>
      <c r="Z36" s="659">
        <v>2.2000000000000002</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2907709</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44415</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3684705</v>
      </c>
      <c r="CS36" s="622"/>
      <c r="CT36" s="622"/>
      <c r="CU36" s="622"/>
      <c r="CV36" s="622"/>
      <c r="CW36" s="622"/>
      <c r="CX36" s="622"/>
      <c r="CY36" s="623"/>
      <c r="CZ36" s="624">
        <v>16.100000000000001</v>
      </c>
      <c r="DA36" s="636"/>
      <c r="DB36" s="636"/>
      <c r="DC36" s="637"/>
      <c r="DD36" s="627">
        <v>3346526</v>
      </c>
      <c r="DE36" s="622"/>
      <c r="DF36" s="622"/>
      <c r="DG36" s="622"/>
      <c r="DH36" s="622"/>
      <c r="DI36" s="622"/>
      <c r="DJ36" s="622"/>
      <c r="DK36" s="623"/>
      <c r="DL36" s="627">
        <v>1817597</v>
      </c>
      <c r="DM36" s="622"/>
      <c r="DN36" s="622"/>
      <c r="DO36" s="622"/>
      <c r="DP36" s="622"/>
      <c r="DQ36" s="622"/>
      <c r="DR36" s="622"/>
      <c r="DS36" s="622"/>
      <c r="DT36" s="622"/>
      <c r="DU36" s="622"/>
      <c r="DV36" s="623"/>
      <c r="DW36" s="624">
        <v>14.2</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483778</v>
      </c>
      <c r="S37" s="622"/>
      <c r="T37" s="622"/>
      <c r="U37" s="622"/>
      <c r="V37" s="622"/>
      <c r="W37" s="622"/>
      <c r="X37" s="622"/>
      <c r="Y37" s="623"/>
      <c r="Z37" s="659">
        <v>2</v>
      </c>
      <c r="AA37" s="659"/>
      <c r="AB37" s="659"/>
      <c r="AC37" s="659"/>
      <c r="AD37" s="660">
        <v>39171</v>
      </c>
      <c r="AE37" s="660"/>
      <c r="AF37" s="660"/>
      <c r="AG37" s="660"/>
      <c r="AH37" s="660"/>
      <c r="AI37" s="660"/>
      <c r="AJ37" s="660"/>
      <c r="AK37" s="660"/>
      <c r="AL37" s="624">
        <v>0.3</v>
      </c>
      <c r="AM37" s="625"/>
      <c r="AN37" s="625"/>
      <c r="AO37" s="661"/>
      <c r="AQ37" s="654" t="s">
        <v>319</v>
      </c>
      <c r="AR37" s="655"/>
      <c r="AS37" s="655"/>
      <c r="AT37" s="655"/>
      <c r="AU37" s="655"/>
      <c r="AV37" s="655"/>
      <c r="AW37" s="655"/>
      <c r="AX37" s="655"/>
      <c r="AY37" s="656"/>
      <c r="AZ37" s="621">
        <v>413275</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10740</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1060364</v>
      </c>
      <c r="CS37" s="634"/>
      <c r="CT37" s="634"/>
      <c r="CU37" s="634"/>
      <c r="CV37" s="634"/>
      <c r="CW37" s="634"/>
      <c r="CX37" s="634"/>
      <c r="CY37" s="635"/>
      <c r="CZ37" s="624">
        <v>4.5999999999999996</v>
      </c>
      <c r="DA37" s="636"/>
      <c r="DB37" s="636"/>
      <c r="DC37" s="637"/>
      <c r="DD37" s="627">
        <v>1060364</v>
      </c>
      <c r="DE37" s="634"/>
      <c r="DF37" s="634"/>
      <c r="DG37" s="634"/>
      <c r="DH37" s="634"/>
      <c r="DI37" s="634"/>
      <c r="DJ37" s="634"/>
      <c r="DK37" s="635"/>
      <c r="DL37" s="627">
        <v>1045380</v>
      </c>
      <c r="DM37" s="634"/>
      <c r="DN37" s="634"/>
      <c r="DO37" s="634"/>
      <c r="DP37" s="634"/>
      <c r="DQ37" s="634"/>
      <c r="DR37" s="634"/>
      <c r="DS37" s="634"/>
      <c r="DT37" s="634"/>
      <c r="DU37" s="634"/>
      <c r="DV37" s="635"/>
      <c r="DW37" s="624">
        <v>8.1999999999999993</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529300</v>
      </c>
      <c r="S38" s="622"/>
      <c r="T38" s="622"/>
      <c r="U38" s="622"/>
      <c r="V38" s="622"/>
      <c r="W38" s="622"/>
      <c r="X38" s="622"/>
      <c r="Y38" s="623"/>
      <c r="Z38" s="659">
        <v>2.2000000000000002</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380335</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6129</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1823078</v>
      </c>
      <c r="CS38" s="622"/>
      <c r="CT38" s="622"/>
      <c r="CU38" s="622"/>
      <c r="CV38" s="622"/>
      <c r="CW38" s="622"/>
      <c r="CX38" s="622"/>
      <c r="CY38" s="623"/>
      <c r="CZ38" s="624">
        <v>8</v>
      </c>
      <c r="DA38" s="636"/>
      <c r="DB38" s="636"/>
      <c r="DC38" s="637"/>
      <c r="DD38" s="627">
        <v>1471859</v>
      </c>
      <c r="DE38" s="622"/>
      <c r="DF38" s="622"/>
      <c r="DG38" s="622"/>
      <c r="DH38" s="622"/>
      <c r="DI38" s="622"/>
      <c r="DJ38" s="622"/>
      <c r="DK38" s="623"/>
      <c r="DL38" s="627">
        <v>1435927</v>
      </c>
      <c r="DM38" s="622"/>
      <c r="DN38" s="622"/>
      <c r="DO38" s="622"/>
      <c r="DP38" s="622"/>
      <c r="DQ38" s="622"/>
      <c r="DR38" s="622"/>
      <c r="DS38" s="622"/>
      <c r="DT38" s="622"/>
      <c r="DU38" s="622"/>
      <c r="DV38" s="623"/>
      <c r="DW38" s="624">
        <v>11.2</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v>291021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9473</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335528</v>
      </c>
      <c r="CS39" s="634"/>
      <c r="CT39" s="634"/>
      <c r="CU39" s="634"/>
      <c r="CV39" s="634"/>
      <c r="CW39" s="634"/>
      <c r="CX39" s="634"/>
      <c r="CY39" s="635"/>
      <c r="CZ39" s="624">
        <v>1.5</v>
      </c>
      <c r="DA39" s="636"/>
      <c r="DB39" s="636"/>
      <c r="DC39" s="637"/>
      <c r="DD39" s="627">
        <v>280505</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108100</v>
      </c>
      <c r="S40" s="622"/>
      <c r="T40" s="622"/>
      <c r="U40" s="622"/>
      <c r="V40" s="622"/>
      <c r="W40" s="622"/>
      <c r="X40" s="622"/>
      <c r="Y40" s="623"/>
      <c r="Z40" s="659">
        <v>0.5</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t="s">
        <v>121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243055</v>
      </c>
      <c r="CS40" s="622"/>
      <c r="CT40" s="622"/>
      <c r="CU40" s="622"/>
      <c r="CV40" s="622"/>
      <c r="CW40" s="622"/>
      <c r="CX40" s="622"/>
      <c r="CY40" s="623"/>
      <c r="CZ40" s="624">
        <v>1.1000000000000001</v>
      </c>
      <c r="DA40" s="636"/>
      <c r="DB40" s="636"/>
      <c r="DC40" s="637"/>
      <c r="DD40" s="627">
        <v>242059</v>
      </c>
      <c r="DE40" s="622"/>
      <c r="DF40" s="622"/>
      <c r="DG40" s="622"/>
      <c r="DH40" s="622"/>
      <c r="DI40" s="622"/>
      <c r="DJ40" s="622"/>
      <c r="DK40" s="623"/>
      <c r="DL40" s="627">
        <v>242059</v>
      </c>
      <c r="DM40" s="622"/>
      <c r="DN40" s="622"/>
      <c r="DO40" s="622"/>
      <c r="DP40" s="622"/>
      <c r="DQ40" s="622"/>
      <c r="DR40" s="622"/>
      <c r="DS40" s="622"/>
      <c r="DT40" s="622"/>
      <c r="DU40" s="622"/>
      <c r="DV40" s="623"/>
      <c r="DW40" s="624">
        <v>1.9</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23985049</v>
      </c>
      <c r="S41" s="646"/>
      <c r="T41" s="646"/>
      <c r="U41" s="646"/>
      <c r="V41" s="646"/>
      <c r="W41" s="646"/>
      <c r="X41" s="646"/>
      <c r="Y41" s="649"/>
      <c r="Z41" s="650">
        <v>100</v>
      </c>
      <c r="AA41" s="650"/>
      <c r="AB41" s="650"/>
      <c r="AC41" s="650"/>
      <c r="AD41" s="651">
        <v>12683360</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369665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1453413</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358</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2799462</v>
      </c>
      <c r="CS42" s="634"/>
      <c r="CT42" s="634"/>
      <c r="CU42" s="634"/>
      <c r="CV42" s="634"/>
      <c r="CW42" s="634"/>
      <c r="CX42" s="634"/>
      <c r="CY42" s="635"/>
      <c r="CZ42" s="624">
        <v>12.3</v>
      </c>
      <c r="DA42" s="636"/>
      <c r="DB42" s="636"/>
      <c r="DC42" s="637"/>
      <c r="DD42" s="627">
        <v>749772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89432</v>
      </c>
      <c r="CS43" s="634"/>
      <c r="CT43" s="634"/>
      <c r="CU43" s="634"/>
      <c r="CV43" s="634"/>
      <c r="CW43" s="634"/>
      <c r="CX43" s="634"/>
      <c r="CY43" s="635"/>
      <c r="CZ43" s="624">
        <v>0.4</v>
      </c>
      <c r="DA43" s="636"/>
      <c r="DB43" s="636"/>
      <c r="DC43" s="637"/>
      <c r="DD43" s="627">
        <v>80887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2735849</v>
      </c>
      <c r="CS44" s="622"/>
      <c r="CT44" s="622"/>
      <c r="CU44" s="622"/>
      <c r="CV44" s="622"/>
      <c r="CW44" s="622"/>
      <c r="CX44" s="622"/>
      <c r="CY44" s="623"/>
      <c r="CZ44" s="624">
        <v>12</v>
      </c>
      <c r="DA44" s="625"/>
      <c r="DB44" s="625"/>
      <c r="DC44" s="626"/>
      <c r="DD44" s="627">
        <v>747848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1335169</v>
      </c>
      <c r="CS45" s="634"/>
      <c r="CT45" s="634"/>
      <c r="CU45" s="634"/>
      <c r="CV45" s="634"/>
      <c r="CW45" s="634"/>
      <c r="CX45" s="634"/>
      <c r="CY45" s="635"/>
      <c r="CZ45" s="624">
        <v>5.8</v>
      </c>
      <c r="DA45" s="636"/>
      <c r="DB45" s="636"/>
      <c r="DC45" s="637"/>
      <c r="DD45" s="627">
        <v>105981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1368599</v>
      </c>
      <c r="CS46" s="622"/>
      <c r="CT46" s="622"/>
      <c r="CU46" s="622"/>
      <c r="CV46" s="622"/>
      <c r="CW46" s="622"/>
      <c r="CX46" s="622"/>
      <c r="CY46" s="623"/>
      <c r="CZ46" s="624">
        <v>6</v>
      </c>
      <c r="DA46" s="625"/>
      <c r="DB46" s="625"/>
      <c r="DC46" s="626"/>
      <c r="DD46" s="627">
        <v>613386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63613</v>
      </c>
      <c r="CS47" s="634"/>
      <c r="CT47" s="634"/>
      <c r="CU47" s="634"/>
      <c r="CV47" s="634"/>
      <c r="CW47" s="634"/>
      <c r="CX47" s="634"/>
      <c r="CY47" s="635"/>
      <c r="CZ47" s="624">
        <v>0.3</v>
      </c>
      <c r="DA47" s="636"/>
      <c r="DB47" s="636"/>
      <c r="DC47" s="637"/>
      <c r="DD47" s="627">
        <v>1924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22824866</v>
      </c>
      <c r="CS49" s="606"/>
      <c r="CT49" s="606"/>
      <c r="CU49" s="606"/>
      <c r="CV49" s="606"/>
      <c r="CW49" s="606"/>
      <c r="CX49" s="606"/>
      <c r="CY49" s="607"/>
      <c r="CZ49" s="608">
        <v>100</v>
      </c>
      <c r="DA49" s="609"/>
      <c r="DB49" s="609"/>
      <c r="DC49" s="610"/>
      <c r="DD49" s="611">
        <v>15439258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gBIVEBYEZksw4mQNs2N7HHPXNwnYrg5fsxwxd5cpD1qX/VY0DA07tQv+vxb4ZkJZJ95O4x5V7wGxthjtLdzwVQ==" saltValue="Ze5RRyEooE4AGCjqoaEyY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23985</v>
      </c>
      <c r="R7" s="1103"/>
      <c r="S7" s="1103"/>
      <c r="T7" s="1103"/>
      <c r="U7" s="1103"/>
      <c r="V7" s="1103">
        <v>22825</v>
      </c>
      <c r="W7" s="1103"/>
      <c r="X7" s="1103"/>
      <c r="Y7" s="1103"/>
      <c r="Z7" s="1103"/>
      <c r="AA7" s="1103">
        <v>1160</v>
      </c>
      <c r="AB7" s="1103"/>
      <c r="AC7" s="1103"/>
      <c r="AD7" s="1103"/>
      <c r="AE7" s="1104"/>
      <c r="AF7" s="1105">
        <v>966</v>
      </c>
      <c r="AG7" s="1106"/>
      <c r="AH7" s="1106"/>
      <c r="AI7" s="1106"/>
      <c r="AJ7" s="1107"/>
      <c r="AK7" s="1108">
        <v>1350</v>
      </c>
      <c r="AL7" s="1109"/>
      <c r="AM7" s="1109"/>
      <c r="AN7" s="1109"/>
      <c r="AO7" s="1109"/>
      <c r="AP7" s="1109">
        <v>14002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553</v>
      </c>
      <c r="BS7" s="1099" t="s">
        <v>551</v>
      </c>
      <c r="BT7" s="1100"/>
      <c r="BU7" s="1100"/>
      <c r="BV7" s="1100"/>
      <c r="BW7" s="1100"/>
      <c r="BX7" s="1100"/>
      <c r="BY7" s="1100"/>
      <c r="BZ7" s="1100"/>
      <c r="CA7" s="1100"/>
      <c r="CB7" s="1100"/>
      <c r="CC7" s="1100"/>
      <c r="CD7" s="1100"/>
      <c r="CE7" s="1100"/>
      <c r="CF7" s="1100"/>
      <c r="CG7" s="1112"/>
      <c r="CH7" s="1096">
        <v>2</v>
      </c>
      <c r="CI7" s="1097"/>
      <c r="CJ7" s="1097"/>
      <c r="CK7" s="1097"/>
      <c r="CL7" s="1098"/>
      <c r="CM7" s="1096">
        <v>393</v>
      </c>
      <c r="CN7" s="1097"/>
      <c r="CO7" s="1097"/>
      <c r="CP7" s="1097"/>
      <c r="CQ7" s="1098"/>
      <c r="CR7" s="1096">
        <v>5</v>
      </c>
      <c r="CS7" s="1097"/>
      <c r="CT7" s="1097"/>
      <c r="CU7" s="1097"/>
      <c r="CV7" s="1098"/>
      <c r="CW7" s="1096" t="s">
        <v>554</v>
      </c>
      <c r="CX7" s="1097"/>
      <c r="CY7" s="1097"/>
      <c r="CZ7" s="1097"/>
      <c r="DA7" s="1098"/>
      <c r="DB7" s="1096">
        <v>27</v>
      </c>
      <c r="DC7" s="1097"/>
      <c r="DD7" s="1097"/>
      <c r="DE7" s="1097"/>
      <c r="DF7" s="1098"/>
      <c r="DG7" s="1096">
        <v>177</v>
      </c>
      <c r="DH7" s="1097"/>
      <c r="DI7" s="1097"/>
      <c r="DJ7" s="1097"/>
      <c r="DK7" s="1098"/>
      <c r="DL7" s="1096" t="s">
        <v>554</v>
      </c>
      <c r="DM7" s="1097"/>
      <c r="DN7" s="1097"/>
      <c r="DO7" s="1097"/>
      <c r="DP7" s="1098"/>
      <c r="DQ7" s="1096" t="s">
        <v>554</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552</v>
      </c>
      <c r="BT8" s="993"/>
      <c r="BU8" s="993"/>
      <c r="BV8" s="993"/>
      <c r="BW8" s="993"/>
      <c r="BX8" s="993"/>
      <c r="BY8" s="993"/>
      <c r="BZ8" s="993"/>
      <c r="CA8" s="993"/>
      <c r="CB8" s="993"/>
      <c r="CC8" s="993"/>
      <c r="CD8" s="993"/>
      <c r="CE8" s="993"/>
      <c r="CF8" s="993"/>
      <c r="CG8" s="1014"/>
      <c r="CH8" s="989">
        <v>0</v>
      </c>
      <c r="CI8" s="990"/>
      <c r="CJ8" s="990"/>
      <c r="CK8" s="990"/>
      <c r="CL8" s="991"/>
      <c r="CM8" s="989">
        <v>65</v>
      </c>
      <c r="CN8" s="990"/>
      <c r="CO8" s="990"/>
      <c r="CP8" s="990"/>
      <c r="CQ8" s="991"/>
      <c r="CR8" s="989">
        <v>9</v>
      </c>
      <c r="CS8" s="990"/>
      <c r="CT8" s="990"/>
      <c r="CU8" s="990"/>
      <c r="CV8" s="991"/>
      <c r="CW8" s="989" t="s">
        <v>563</v>
      </c>
      <c r="CX8" s="990"/>
      <c r="CY8" s="990"/>
      <c r="CZ8" s="990"/>
      <c r="DA8" s="991"/>
      <c r="DB8" s="989" t="s">
        <v>563</v>
      </c>
      <c r="DC8" s="990"/>
      <c r="DD8" s="990"/>
      <c r="DE8" s="990"/>
      <c r="DF8" s="991"/>
      <c r="DG8" s="989" t="s">
        <v>563</v>
      </c>
      <c r="DH8" s="990"/>
      <c r="DI8" s="990"/>
      <c r="DJ8" s="990"/>
      <c r="DK8" s="991"/>
      <c r="DL8" s="989" t="s">
        <v>563</v>
      </c>
      <c r="DM8" s="990"/>
      <c r="DN8" s="990"/>
      <c r="DO8" s="990"/>
      <c r="DP8" s="991"/>
      <c r="DQ8" s="989" t="s">
        <v>563</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966</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4942</v>
      </c>
      <c r="R28" s="1051"/>
      <c r="S28" s="1051"/>
      <c r="T28" s="1051"/>
      <c r="U28" s="1051"/>
      <c r="V28" s="1051">
        <v>4897</v>
      </c>
      <c r="W28" s="1051"/>
      <c r="X28" s="1051"/>
      <c r="Y28" s="1051"/>
      <c r="Z28" s="1051"/>
      <c r="AA28" s="1051">
        <v>44</v>
      </c>
      <c r="AB28" s="1051"/>
      <c r="AC28" s="1051"/>
      <c r="AD28" s="1051"/>
      <c r="AE28" s="1052"/>
      <c r="AF28" s="1053">
        <v>44</v>
      </c>
      <c r="AG28" s="1051"/>
      <c r="AH28" s="1051"/>
      <c r="AI28" s="1051"/>
      <c r="AJ28" s="1054"/>
      <c r="AK28" s="1042">
        <v>490</v>
      </c>
      <c r="AL28" s="1043"/>
      <c r="AM28" s="1043"/>
      <c r="AN28" s="1043"/>
      <c r="AO28" s="1043"/>
      <c r="AP28" s="1043" t="s">
        <v>562</v>
      </c>
      <c r="AQ28" s="1043"/>
      <c r="AR28" s="1043"/>
      <c r="AS28" s="1043"/>
      <c r="AT28" s="1043"/>
      <c r="AU28" s="1043" t="s">
        <v>562</v>
      </c>
      <c r="AV28" s="1043"/>
      <c r="AW28" s="1043"/>
      <c r="AX28" s="1043"/>
      <c r="AY28" s="1043"/>
      <c r="AZ28" s="1044" t="s">
        <v>562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4811</v>
      </c>
      <c r="R29" s="1039"/>
      <c r="S29" s="1039"/>
      <c r="T29" s="1039"/>
      <c r="U29" s="1039"/>
      <c r="V29" s="1039">
        <v>4716</v>
      </c>
      <c r="W29" s="1039"/>
      <c r="X29" s="1039"/>
      <c r="Y29" s="1039"/>
      <c r="Z29" s="1039"/>
      <c r="AA29" s="1039">
        <v>95</v>
      </c>
      <c r="AB29" s="1039"/>
      <c r="AC29" s="1039"/>
      <c r="AD29" s="1039"/>
      <c r="AE29" s="1040"/>
      <c r="AF29" s="1035">
        <v>95</v>
      </c>
      <c r="AG29" s="1036"/>
      <c r="AH29" s="1036"/>
      <c r="AI29" s="1036"/>
      <c r="AJ29" s="1037"/>
      <c r="AK29" s="980">
        <v>729</v>
      </c>
      <c r="AL29" s="971"/>
      <c r="AM29" s="971"/>
      <c r="AN29" s="971"/>
      <c r="AO29" s="971"/>
      <c r="AP29" s="971" t="s">
        <v>562</v>
      </c>
      <c r="AQ29" s="971"/>
      <c r="AR29" s="971"/>
      <c r="AS29" s="971"/>
      <c r="AT29" s="971"/>
      <c r="AU29" s="971" t="s">
        <v>562</v>
      </c>
      <c r="AV29" s="971"/>
      <c r="AW29" s="971"/>
      <c r="AX29" s="971"/>
      <c r="AY29" s="971"/>
      <c r="AZ29" s="1041" t="s">
        <v>562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754</v>
      </c>
      <c r="R30" s="1039"/>
      <c r="S30" s="1039"/>
      <c r="T30" s="1039"/>
      <c r="U30" s="1039"/>
      <c r="V30" s="1039">
        <v>746</v>
      </c>
      <c r="W30" s="1039"/>
      <c r="X30" s="1039"/>
      <c r="Y30" s="1039"/>
      <c r="Z30" s="1039"/>
      <c r="AA30" s="1039">
        <v>8</v>
      </c>
      <c r="AB30" s="1039"/>
      <c r="AC30" s="1039"/>
      <c r="AD30" s="1039"/>
      <c r="AE30" s="1040"/>
      <c r="AF30" s="1035">
        <v>8</v>
      </c>
      <c r="AG30" s="1036"/>
      <c r="AH30" s="1036"/>
      <c r="AI30" s="1036"/>
      <c r="AJ30" s="1037"/>
      <c r="AK30" s="980">
        <v>200</v>
      </c>
      <c r="AL30" s="971"/>
      <c r="AM30" s="971"/>
      <c r="AN30" s="971"/>
      <c r="AO30" s="971"/>
      <c r="AP30" s="971" t="s">
        <v>562</v>
      </c>
      <c r="AQ30" s="971"/>
      <c r="AR30" s="971"/>
      <c r="AS30" s="971"/>
      <c r="AT30" s="971"/>
      <c r="AU30" s="971" t="s">
        <v>562</v>
      </c>
      <c r="AV30" s="971"/>
      <c r="AW30" s="971"/>
      <c r="AX30" s="971"/>
      <c r="AY30" s="971"/>
      <c r="AZ30" s="1041" t="s">
        <v>562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1209</v>
      </c>
      <c r="R31" s="1039"/>
      <c r="S31" s="1039"/>
      <c r="T31" s="1039"/>
      <c r="U31" s="1039"/>
      <c r="V31" s="1039">
        <v>994</v>
      </c>
      <c r="W31" s="1039"/>
      <c r="X31" s="1039"/>
      <c r="Y31" s="1039"/>
      <c r="Z31" s="1039"/>
      <c r="AA31" s="1039">
        <v>214</v>
      </c>
      <c r="AB31" s="1039"/>
      <c r="AC31" s="1039"/>
      <c r="AD31" s="1039"/>
      <c r="AE31" s="1040"/>
      <c r="AF31" s="1035">
        <v>1972</v>
      </c>
      <c r="AG31" s="1036"/>
      <c r="AH31" s="1036"/>
      <c r="AI31" s="1036"/>
      <c r="AJ31" s="1037"/>
      <c r="AK31" s="980">
        <v>63</v>
      </c>
      <c r="AL31" s="971"/>
      <c r="AM31" s="971"/>
      <c r="AN31" s="971"/>
      <c r="AO31" s="971"/>
      <c r="AP31" s="971">
        <v>2130</v>
      </c>
      <c r="AQ31" s="971"/>
      <c r="AR31" s="971"/>
      <c r="AS31" s="971"/>
      <c r="AT31" s="971"/>
      <c r="AU31" s="971">
        <v>283</v>
      </c>
      <c r="AV31" s="971"/>
      <c r="AW31" s="971"/>
      <c r="AX31" s="971"/>
      <c r="AY31" s="971"/>
      <c r="AZ31" s="1041" t="s">
        <v>562</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393</v>
      </c>
      <c r="C32" s="1031"/>
      <c r="D32" s="1031"/>
      <c r="E32" s="1031"/>
      <c r="F32" s="1031"/>
      <c r="G32" s="1031"/>
      <c r="H32" s="1031"/>
      <c r="I32" s="1031"/>
      <c r="J32" s="1031"/>
      <c r="K32" s="1031"/>
      <c r="L32" s="1031"/>
      <c r="M32" s="1031"/>
      <c r="N32" s="1031"/>
      <c r="O32" s="1031"/>
      <c r="P32" s="1032"/>
      <c r="Q32" s="1038">
        <v>665</v>
      </c>
      <c r="R32" s="1039"/>
      <c r="S32" s="1039"/>
      <c r="T32" s="1039"/>
      <c r="U32" s="1039"/>
      <c r="V32" s="1039">
        <v>649</v>
      </c>
      <c r="W32" s="1039"/>
      <c r="X32" s="1039"/>
      <c r="Y32" s="1039"/>
      <c r="Z32" s="1039"/>
      <c r="AA32" s="1039">
        <v>16</v>
      </c>
      <c r="AB32" s="1039"/>
      <c r="AC32" s="1039"/>
      <c r="AD32" s="1039"/>
      <c r="AE32" s="1040"/>
      <c r="AF32" s="1035">
        <v>297</v>
      </c>
      <c r="AG32" s="1036"/>
      <c r="AH32" s="1036"/>
      <c r="AI32" s="1036"/>
      <c r="AJ32" s="1037"/>
      <c r="AK32" s="980">
        <v>380</v>
      </c>
      <c r="AL32" s="971"/>
      <c r="AM32" s="971"/>
      <c r="AN32" s="971"/>
      <c r="AO32" s="971"/>
      <c r="AP32" s="971">
        <v>2044</v>
      </c>
      <c r="AQ32" s="971"/>
      <c r="AR32" s="971"/>
      <c r="AS32" s="971"/>
      <c r="AT32" s="971"/>
      <c r="AU32" s="971">
        <v>1707</v>
      </c>
      <c r="AV32" s="971"/>
      <c r="AW32" s="971"/>
      <c r="AX32" s="971"/>
      <c r="AY32" s="971"/>
      <c r="AZ32" s="1041" t="s">
        <v>562</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2417</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397</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555</v>
      </c>
      <c r="C68" s="986"/>
      <c r="D68" s="986"/>
      <c r="E68" s="986"/>
      <c r="F68" s="986"/>
      <c r="G68" s="986"/>
      <c r="H68" s="986"/>
      <c r="I68" s="986"/>
      <c r="J68" s="986"/>
      <c r="K68" s="986"/>
      <c r="L68" s="986"/>
      <c r="M68" s="986"/>
      <c r="N68" s="986"/>
      <c r="O68" s="986"/>
      <c r="P68" s="987"/>
      <c r="Q68" s="988">
        <v>10785</v>
      </c>
      <c r="R68" s="982"/>
      <c r="S68" s="982"/>
      <c r="T68" s="982"/>
      <c r="U68" s="982"/>
      <c r="V68" s="982">
        <v>11245</v>
      </c>
      <c r="W68" s="982"/>
      <c r="X68" s="982"/>
      <c r="Y68" s="982"/>
      <c r="Z68" s="982"/>
      <c r="AA68" s="982">
        <v>-460</v>
      </c>
      <c r="AB68" s="982"/>
      <c r="AC68" s="982"/>
      <c r="AD68" s="982"/>
      <c r="AE68" s="982"/>
      <c r="AF68" s="982">
        <v>5106</v>
      </c>
      <c r="AG68" s="982"/>
      <c r="AH68" s="982"/>
      <c r="AI68" s="982"/>
      <c r="AJ68" s="982"/>
      <c r="AK68" s="982" t="s">
        <v>561</v>
      </c>
      <c r="AL68" s="982"/>
      <c r="AM68" s="982"/>
      <c r="AN68" s="982"/>
      <c r="AO68" s="982"/>
      <c r="AP68" s="982">
        <v>3762</v>
      </c>
      <c r="AQ68" s="982"/>
      <c r="AR68" s="982"/>
      <c r="AS68" s="982"/>
      <c r="AT68" s="982"/>
      <c r="AU68" s="982">
        <v>1903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556</v>
      </c>
      <c r="C69" s="975"/>
      <c r="D69" s="975"/>
      <c r="E69" s="975"/>
      <c r="F69" s="975"/>
      <c r="G69" s="975"/>
      <c r="H69" s="975"/>
      <c r="I69" s="975"/>
      <c r="J69" s="975"/>
      <c r="K69" s="975"/>
      <c r="L69" s="975"/>
      <c r="M69" s="975"/>
      <c r="N69" s="975"/>
      <c r="O69" s="975"/>
      <c r="P69" s="976"/>
      <c r="Q69" s="977">
        <v>5076</v>
      </c>
      <c r="R69" s="971"/>
      <c r="S69" s="971"/>
      <c r="T69" s="971"/>
      <c r="U69" s="971"/>
      <c r="V69" s="971">
        <v>5023</v>
      </c>
      <c r="W69" s="971"/>
      <c r="X69" s="971"/>
      <c r="Y69" s="971"/>
      <c r="Z69" s="971"/>
      <c r="AA69" s="971">
        <v>53</v>
      </c>
      <c r="AB69" s="971"/>
      <c r="AC69" s="971"/>
      <c r="AD69" s="971"/>
      <c r="AE69" s="971"/>
      <c r="AF69" s="971">
        <v>46</v>
      </c>
      <c r="AG69" s="971"/>
      <c r="AH69" s="971"/>
      <c r="AI69" s="971"/>
      <c r="AJ69" s="971"/>
      <c r="AK69" s="971">
        <v>266</v>
      </c>
      <c r="AL69" s="971"/>
      <c r="AM69" s="971"/>
      <c r="AN69" s="971"/>
      <c r="AO69" s="971"/>
      <c r="AP69" s="971">
        <v>3229</v>
      </c>
      <c r="AQ69" s="971"/>
      <c r="AR69" s="971"/>
      <c r="AS69" s="971"/>
      <c r="AT69" s="971"/>
      <c r="AU69" s="971">
        <v>2403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557</v>
      </c>
      <c r="C70" s="975"/>
      <c r="D70" s="975"/>
      <c r="E70" s="975"/>
      <c r="F70" s="975"/>
      <c r="G70" s="975"/>
      <c r="H70" s="975"/>
      <c r="I70" s="975"/>
      <c r="J70" s="975"/>
      <c r="K70" s="975"/>
      <c r="L70" s="975"/>
      <c r="M70" s="975"/>
      <c r="N70" s="975"/>
      <c r="O70" s="975"/>
      <c r="P70" s="976"/>
      <c r="Q70" s="977">
        <v>4231</v>
      </c>
      <c r="R70" s="971"/>
      <c r="S70" s="971"/>
      <c r="T70" s="971"/>
      <c r="U70" s="971"/>
      <c r="V70" s="971">
        <v>3817</v>
      </c>
      <c r="W70" s="971"/>
      <c r="X70" s="971"/>
      <c r="Y70" s="971"/>
      <c r="Z70" s="971"/>
      <c r="AA70" s="971">
        <v>414</v>
      </c>
      <c r="AB70" s="971"/>
      <c r="AC70" s="971"/>
      <c r="AD70" s="971"/>
      <c r="AE70" s="971"/>
      <c r="AF70" s="971">
        <v>414</v>
      </c>
      <c r="AG70" s="971"/>
      <c r="AH70" s="971"/>
      <c r="AI70" s="971"/>
      <c r="AJ70" s="971"/>
      <c r="AK70" s="971" t="s">
        <v>562</v>
      </c>
      <c r="AL70" s="971"/>
      <c r="AM70" s="971"/>
      <c r="AN70" s="971"/>
      <c r="AO70" s="971"/>
      <c r="AP70" s="971" t="s">
        <v>562</v>
      </c>
      <c r="AQ70" s="971"/>
      <c r="AR70" s="971"/>
      <c r="AS70" s="971"/>
      <c r="AT70" s="971"/>
      <c r="AU70" s="971" t="s">
        <v>562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558</v>
      </c>
      <c r="C71" s="975"/>
      <c r="D71" s="975"/>
      <c r="E71" s="975"/>
      <c r="F71" s="975"/>
      <c r="G71" s="975"/>
      <c r="H71" s="975"/>
      <c r="I71" s="975"/>
      <c r="J71" s="975"/>
      <c r="K71" s="975"/>
      <c r="L71" s="975"/>
      <c r="M71" s="975"/>
      <c r="N71" s="975"/>
      <c r="O71" s="975"/>
      <c r="P71" s="976"/>
      <c r="Q71" s="977">
        <v>141</v>
      </c>
      <c r="R71" s="971"/>
      <c r="S71" s="971"/>
      <c r="T71" s="971"/>
      <c r="U71" s="971"/>
      <c r="V71" s="971">
        <v>131</v>
      </c>
      <c r="W71" s="971"/>
      <c r="X71" s="971"/>
      <c r="Y71" s="971"/>
      <c r="Z71" s="971"/>
      <c r="AA71" s="971">
        <v>10</v>
      </c>
      <c r="AB71" s="971"/>
      <c r="AC71" s="971"/>
      <c r="AD71" s="971"/>
      <c r="AE71" s="971"/>
      <c r="AF71" s="971">
        <v>10</v>
      </c>
      <c r="AG71" s="971"/>
      <c r="AH71" s="971"/>
      <c r="AI71" s="971"/>
      <c r="AJ71" s="971"/>
      <c r="AK71" s="971">
        <v>5</v>
      </c>
      <c r="AL71" s="971"/>
      <c r="AM71" s="971"/>
      <c r="AN71" s="971"/>
      <c r="AO71" s="971"/>
      <c r="AP71" s="971" t="s">
        <v>562</v>
      </c>
      <c r="AQ71" s="971"/>
      <c r="AR71" s="971"/>
      <c r="AS71" s="971"/>
      <c r="AT71" s="971"/>
      <c r="AU71" s="971" t="s">
        <v>562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559</v>
      </c>
      <c r="C72" s="975"/>
      <c r="D72" s="975"/>
      <c r="E72" s="975"/>
      <c r="F72" s="975"/>
      <c r="G72" s="975"/>
      <c r="H72" s="975"/>
      <c r="I72" s="975"/>
      <c r="J72" s="975"/>
      <c r="K72" s="975"/>
      <c r="L72" s="975"/>
      <c r="M72" s="975"/>
      <c r="N72" s="975"/>
      <c r="O72" s="975"/>
      <c r="P72" s="976"/>
      <c r="Q72" s="977">
        <v>265484</v>
      </c>
      <c r="R72" s="971"/>
      <c r="S72" s="971"/>
      <c r="T72" s="971"/>
      <c r="U72" s="971"/>
      <c r="V72" s="971">
        <v>260529</v>
      </c>
      <c r="W72" s="971"/>
      <c r="X72" s="971"/>
      <c r="Y72" s="971"/>
      <c r="Z72" s="971"/>
      <c r="AA72" s="971">
        <v>4955</v>
      </c>
      <c r="AB72" s="971"/>
      <c r="AC72" s="971"/>
      <c r="AD72" s="971"/>
      <c r="AE72" s="971"/>
      <c r="AF72" s="971">
        <v>4502</v>
      </c>
      <c r="AG72" s="971"/>
      <c r="AH72" s="971"/>
      <c r="AI72" s="971"/>
      <c r="AJ72" s="971"/>
      <c r="AK72" s="971">
        <v>2205</v>
      </c>
      <c r="AL72" s="971"/>
      <c r="AM72" s="971"/>
      <c r="AN72" s="971"/>
      <c r="AO72" s="971"/>
      <c r="AP72" s="971" t="s">
        <v>562</v>
      </c>
      <c r="AQ72" s="971"/>
      <c r="AR72" s="971"/>
      <c r="AS72" s="971"/>
      <c r="AT72" s="971"/>
      <c r="AU72" s="971" t="s">
        <v>562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560</v>
      </c>
      <c r="C73" s="975"/>
      <c r="D73" s="975"/>
      <c r="E73" s="975"/>
      <c r="F73" s="975"/>
      <c r="G73" s="975"/>
      <c r="H73" s="975"/>
      <c r="I73" s="975"/>
      <c r="J73" s="975"/>
      <c r="K73" s="975"/>
      <c r="L73" s="975"/>
      <c r="M73" s="975"/>
      <c r="N73" s="975"/>
      <c r="O73" s="975"/>
      <c r="P73" s="976"/>
      <c r="Q73" s="977">
        <v>176</v>
      </c>
      <c r="R73" s="971"/>
      <c r="S73" s="971"/>
      <c r="T73" s="971"/>
      <c r="U73" s="971"/>
      <c r="V73" s="971">
        <v>142</v>
      </c>
      <c r="W73" s="971"/>
      <c r="X73" s="971"/>
      <c r="Y73" s="971"/>
      <c r="Z73" s="971"/>
      <c r="AA73" s="971">
        <v>34</v>
      </c>
      <c r="AB73" s="971"/>
      <c r="AC73" s="971"/>
      <c r="AD73" s="971"/>
      <c r="AE73" s="971"/>
      <c r="AF73" s="971">
        <v>34</v>
      </c>
      <c r="AG73" s="971"/>
      <c r="AH73" s="971"/>
      <c r="AI73" s="971"/>
      <c r="AJ73" s="971"/>
      <c r="AK73" s="971">
        <v>19</v>
      </c>
      <c r="AL73" s="971"/>
      <c r="AM73" s="971"/>
      <c r="AN73" s="971"/>
      <c r="AO73" s="971"/>
      <c r="AP73" s="971" t="s">
        <v>562</v>
      </c>
      <c r="AQ73" s="971"/>
      <c r="AR73" s="971"/>
      <c r="AS73" s="971"/>
      <c r="AT73" s="971"/>
      <c r="AU73" s="971" t="s">
        <v>562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2">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1969079</v>
      </c>
      <c r="AB110" s="889"/>
      <c r="AC110" s="889"/>
      <c r="AD110" s="889"/>
      <c r="AE110" s="890"/>
      <c r="AF110" s="891">
        <v>2121435</v>
      </c>
      <c r="AG110" s="889"/>
      <c r="AH110" s="889"/>
      <c r="AI110" s="889"/>
      <c r="AJ110" s="890"/>
      <c r="AK110" s="891">
        <v>2030057</v>
      </c>
      <c r="AL110" s="889"/>
      <c r="AM110" s="889"/>
      <c r="AN110" s="889"/>
      <c r="AO110" s="890"/>
      <c r="AP110" s="892">
        <v>18.399999999999999</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16636052</v>
      </c>
      <c r="BR110" s="842"/>
      <c r="BS110" s="842"/>
      <c r="BT110" s="842"/>
      <c r="BU110" s="842"/>
      <c r="BV110" s="842">
        <v>15450428</v>
      </c>
      <c r="BW110" s="842"/>
      <c r="BX110" s="842"/>
      <c r="BY110" s="842"/>
      <c r="BZ110" s="842"/>
      <c r="CA110" s="842">
        <v>14001718</v>
      </c>
      <c r="CB110" s="842"/>
      <c r="CC110" s="842"/>
      <c r="CD110" s="842"/>
      <c r="CE110" s="842"/>
      <c r="CF110" s="866">
        <v>127.1</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2">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t="s">
        <v>121</v>
      </c>
      <c r="BR111" s="817"/>
      <c r="BS111" s="817"/>
      <c r="BT111" s="817"/>
      <c r="BU111" s="817"/>
      <c r="BV111" s="817" t="s">
        <v>121</v>
      </c>
      <c r="BW111" s="817"/>
      <c r="BX111" s="817"/>
      <c r="BY111" s="817"/>
      <c r="BZ111" s="817"/>
      <c r="CA111" s="817" t="s">
        <v>121</v>
      </c>
      <c r="CB111" s="817"/>
      <c r="CC111" s="817"/>
      <c r="CD111" s="817"/>
      <c r="CE111" s="817"/>
      <c r="CF111" s="875" t="s">
        <v>121</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2">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2716897</v>
      </c>
      <c r="BR112" s="817"/>
      <c r="BS112" s="817"/>
      <c r="BT112" s="817"/>
      <c r="BU112" s="817"/>
      <c r="BV112" s="817">
        <v>2418342</v>
      </c>
      <c r="BW112" s="817"/>
      <c r="BX112" s="817"/>
      <c r="BY112" s="817"/>
      <c r="BZ112" s="817"/>
      <c r="CA112" s="817">
        <v>1990298</v>
      </c>
      <c r="CB112" s="817"/>
      <c r="CC112" s="817"/>
      <c r="CD112" s="817"/>
      <c r="CE112" s="817"/>
      <c r="CF112" s="875">
        <v>18.100000000000001</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2">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406124</v>
      </c>
      <c r="AB113" s="919"/>
      <c r="AC113" s="919"/>
      <c r="AD113" s="919"/>
      <c r="AE113" s="920"/>
      <c r="AF113" s="921">
        <v>364803</v>
      </c>
      <c r="AG113" s="919"/>
      <c r="AH113" s="919"/>
      <c r="AI113" s="919"/>
      <c r="AJ113" s="920"/>
      <c r="AK113" s="921">
        <v>306480</v>
      </c>
      <c r="AL113" s="919"/>
      <c r="AM113" s="919"/>
      <c r="AN113" s="919"/>
      <c r="AO113" s="920"/>
      <c r="AP113" s="922">
        <v>2.8</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2687878</v>
      </c>
      <c r="BR113" s="817"/>
      <c r="BS113" s="817"/>
      <c r="BT113" s="817"/>
      <c r="BU113" s="817"/>
      <c r="BV113" s="817">
        <v>2674915</v>
      </c>
      <c r="BW113" s="817"/>
      <c r="BX113" s="817"/>
      <c r="BY113" s="817"/>
      <c r="BZ113" s="817"/>
      <c r="CA113" s="817">
        <v>4306018</v>
      </c>
      <c r="CB113" s="817"/>
      <c r="CC113" s="817"/>
      <c r="CD113" s="817"/>
      <c r="CE113" s="817"/>
      <c r="CF113" s="875">
        <v>39.1</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2">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359505</v>
      </c>
      <c r="AB114" s="780"/>
      <c r="AC114" s="780"/>
      <c r="AD114" s="780"/>
      <c r="AE114" s="781"/>
      <c r="AF114" s="782">
        <v>432411</v>
      </c>
      <c r="AG114" s="780"/>
      <c r="AH114" s="780"/>
      <c r="AI114" s="780"/>
      <c r="AJ114" s="781"/>
      <c r="AK114" s="782">
        <v>360700</v>
      </c>
      <c r="AL114" s="780"/>
      <c r="AM114" s="780"/>
      <c r="AN114" s="780"/>
      <c r="AO114" s="781"/>
      <c r="AP114" s="824">
        <v>3.3</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2562346</v>
      </c>
      <c r="BR114" s="817"/>
      <c r="BS114" s="817"/>
      <c r="BT114" s="817"/>
      <c r="BU114" s="817"/>
      <c r="BV114" s="817">
        <v>2568899</v>
      </c>
      <c r="BW114" s="817"/>
      <c r="BX114" s="817"/>
      <c r="BY114" s="817"/>
      <c r="BZ114" s="817"/>
      <c r="CA114" s="817">
        <v>2595685</v>
      </c>
      <c r="CB114" s="817"/>
      <c r="CC114" s="817"/>
      <c r="CD114" s="817"/>
      <c r="CE114" s="817"/>
      <c r="CF114" s="875">
        <v>23.6</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2">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121</v>
      </c>
      <c r="AB115" s="919"/>
      <c r="AC115" s="919"/>
      <c r="AD115" s="919"/>
      <c r="AE115" s="920"/>
      <c r="AF115" s="921" t="s">
        <v>121</v>
      </c>
      <c r="AG115" s="919"/>
      <c r="AH115" s="919"/>
      <c r="AI115" s="919"/>
      <c r="AJ115" s="920"/>
      <c r="AK115" s="921" t="s">
        <v>121</v>
      </c>
      <c r="AL115" s="919"/>
      <c r="AM115" s="919"/>
      <c r="AN115" s="919"/>
      <c r="AO115" s="920"/>
      <c r="AP115" s="922" t="s">
        <v>121</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2">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2734708</v>
      </c>
      <c r="AB117" s="903"/>
      <c r="AC117" s="903"/>
      <c r="AD117" s="903"/>
      <c r="AE117" s="904"/>
      <c r="AF117" s="905">
        <v>2918649</v>
      </c>
      <c r="AG117" s="903"/>
      <c r="AH117" s="903"/>
      <c r="AI117" s="903"/>
      <c r="AJ117" s="904"/>
      <c r="AK117" s="905">
        <v>2697237</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2">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2">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24603173</v>
      </c>
      <c r="BR119" s="845"/>
      <c r="BS119" s="845"/>
      <c r="BT119" s="845"/>
      <c r="BU119" s="845"/>
      <c r="BV119" s="845">
        <v>23112584</v>
      </c>
      <c r="BW119" s="845"/>
      <c r="BX119" s="845"/>
      <c r="BY119" s="845"/>
      <c r="BZ119" s="845"/>
      <c r="CA119" s="845">
        <v>22893719</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2">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8876464</v>
      </c>
      <c r="BR120" s="842"/>
      <c r="BS120" s="842"/>
      <c r="BT120" s="842"/>
      <c r="BU120" s="842"/>
      <c r="BV120" s="842">
        <v>8522521</v>
      </c>
      <c r="BW120" s="842"/>
      <c r="BX120" s="842"/>
      <c r="BY120" s="842"/>
      <c r="BZ120" s="842"/>
      <c r="CA120" s="842">
        <v>7845599</v>
      </c>
      <c r="CB120" s="842"/>
      <c r="CC120" s="842"/>
      <c r="CD120" s="842"/>
      <c r="CE120" s="842"/>
      <c r="CF120" s="866">
        <v>71.2</v>
      </c>
      <c r="CG120" s="867"/>
      <c r="CH120" s="867"/>
      <c r="CI120" s="867"/>
      <c r="CJ120" s="867"/>
      <c r="CK120" s="868" t="s">
        <v>444</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2382096</v>
      </c>
      <c r="DH120" s="842"/>
      <c r="DI120" s="842"/>
      <c r="DJ120" s="842"/>
      <c r="DK120" s="842"/>
      <c r="DL120" s="842">
        <v>2113459</v>
      </c>
      <c r="DM120" s="842"/>
      <c r="DN120" s="842"/>
      <c r="DO120" s="842"/>
      <c r="DP120" s="842"/>
      <c r="DQ120" s="842">
        <v>1706987</v>
      </c>
      <c r="DR120" s="842"/>
      <c r="DS120" s="842"/>
      <c r="DT120" s="842"/>
      <c r="DU120" s="842"/>
      <c r="DV120" s="843">
        <v>15.5</v>
      </c>
      <c r="DW120" s="843"/>
      <c r="DX120" s="843"/>
      <c r="DY120" s="843"/>
      <c r="DZ120" s="844"/>
    </row>
    <row r="121" spans="1:130" s="230" customFormat="1" ht="26.25" customHeight="1" x14ac:dyDescent="0.2">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794463</v>
      </c>
      <c r="BR121" s="817"/>
      <c r="BS121" s="817"/>
      <c r="BT121" s="817"/>
      <c r="BU121" s="817"/>
      <c r="BV121" s="817">
        <v>1045184</v>
      </c>
      <c r="BW121" s="817"/>
      <c r="BX121" s="817"/>
      <c r="BY121" s="817"/>
      <c r="BZ121" s="817"/>
      <c r="CA121" s="817">
        <v>1000668</v>
      </c>
      <c r="CB121" s="817"/>
      <c r="CC121" s="817"/>
      <c r="CD121" s="817"/>
      <c r="CE121" s="817"/>
      <c r="CF121" s="875">
        <v>9.1</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v>334801</v>
      </c>
      <c r="DH121" s="817"/>
      <c r="DI121" s="817"/>
      <c r="DJ121" s="817"/>
      <c r="DK121" s="817"/>
      <c r="DL121" s="817">
        <v>304883</v>
      </c>
      <c r="DM121" s="817"/>
      <c r="DN121" s="817"/>
      <c r="DO121" s="817"/>
      <c r="DP121" s="817"/>
      <c r="DQ121" s="817">
        <v>283311</v>
      </c>
      <c r="DR121" s="817"/>
      <c r="DS121" s="817"/>
      <c r="DT121" s="817"/>
      <c r="DU121" s="817"/>
      <c r="DV121" s="794">
        <v>2.6</v>
      </c>
      <c r="DW121" s="794"/>
      <c r="DX121" s="794"/>
      <c r="DY121" s="794"/>
      <c r="DZ121" s="795"/>
    </row>
    <row r="122" spans="1:130" s="230" customFormat="1" ht="26.25" customHeight="1" x14ac:dyDescent="0.2">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19149036</v>
      </c>
      <c r="BR122" s="845"/>
      <c r="BS122" s="845"/>
      <c r="BT122" s="845"/>
      <c r="BU122" s="845"/>
      <c r="BV122" s="845">
        <v>18137773</v>
      </c>
      <c r="BW122" s="845"/>
      <c r="BX122" s="845"/>
      <c r="BY122" s="845"/>
      <c r="BZ122" s="845"/>
      <c r="CA122" s="845">
        <v>17859459</v>
      </c>
      <c r="CB122" s="845"/>
      <c r="CC122" s="845"/>
      <c r="CD122" s="845"/>
      <c r="CE122" s="845"/>
      <c r="CF122" s="846">
        <v>162.1</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2">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28819963</v>
      </c>
      <c r="BR123" s="833"/>
      <c r="BS123" s="833"/>
      <c r="BT123" s="833"/>
      <c r="BU123" s="833"/>
      <c r="BV123" s="833">
        <v>27705478</v>
      </c>
      <c r="BW123" s="833"/>
      <c r="BX123" s="833"/>
      <c r="BY123" s="833"/>
      <c r="BZ123" s="833"/>
      <c r="CA123" s="833">
        <v>26705726</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5">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121</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2">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5">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2">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5">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198484</v>
      </c>
      <c r="AB128" s="801"/>
      <c r="AC128" s="801"/>
      <c r="AD128" s="801"/>
      <c r="AE128" s="802"/>
      <c r="AF128" s="803">
        <v>198396</v>
      </c>
      <c r="AG128" s="801"/>
      <c r="AH128" s="801"/>
      <c r="AI128" s="801"/>
      <c r="AJ128" s="802"/>
      <c r="AK128" s="803">
        <v>177612</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121</v>
      </c>
      <c r="BG128" s="787"/>
      <c r="BH128" s="787"/>
      <c r="BI128" s="787"/>
      <c r="BJ128" s="787"/>
      <c r="BK128" s="787"/>
      <c r="BL128" s="810"/>
      <c r="BM128" s="786">
        <v>12.97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12948945</v>
      </c>
      <c r="AB129" s="780"/>
      <c r="AC129" s="780"/>
      <c r="AD129" s="780"/>
      <c r="AE129" s="781"/>
      <c r="AF129" s="782">
        <v>12672854</v>
      </c>
      <c r="AG129" s="780"/>
      <c r="AH129" s="780"/>
      <c r="AI129" s="780"/>
      <c r="AJ129" s="781"/>
      <c r="AK129" s="782">
        <v>12786737</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121</v>
      </c>
      <c r="BG129" s="771"/>
      <c r="BH129" s="771"/>
      <c r="BI129" s="771"/>
      <c r="BJ129" s="771"/>
      <c r="BK129" s="771"/>
      <c r="BL129" s="772"/>
      <c r="BM129" s="770">
        <v>17.97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1721556</v>
      </c>
      <c r="AB130" s="780"/>
      <c r="AC130" s="780"/>
      <c r="AD130" s="780"/>
      <c r="AE130" s="781"/>
      <c r="AF130" s="782">
        <v>1804298</v>
      </c>
      <c r="AG130" s="780"/>
      <c r="AH130" s="780"/>
      <c r="AI130" s="780"/>
      <c r="AJ130" s="781"/>
      <c r="AK130" s="782">
        <v>1767534</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7.5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11227389</v>
      </c>
      <c r="AB131" s="764"/>
      <c r="AC131" s="764"/>
      <c r="AD131" s="764"/>
      <c r="AE131" s="765"/>
      <c r="AF131" s="766">
        <v>10868556</v>
      </c>
      <c r="AG131" s="764"/>
      <c r="AH131" s="764"/>
      <c r="AI131" s="764"/>
      <c r="AJ131" s="765"/>
      <c r="AK131" s="766">
        <v>11019203</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7.2560770809999999</v>
      </c>
      <c r="AB132" s="745"/>
      <c r="AC132" s="745"/>
      <c r="AD132" s="745"/>
      <c r="AE132" s="746"/>
      <c r="AF132" s="747">
        <v>8.4275684829999999</v>
      </c>
      <c r="AG132" s="745"/>
      <c r="AH132" s="745"/>
      <c r="AI132" s="745"/>
      <c r="AJ132" s="746"/>
      <c r="AK132" s="747">
        <v>6.8252758389999997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7.6</v>
      </c>
      <c r="AB133" s="724"/>
      <c r="AC133" s="724"/>
      <c r="AD133" s="724"/>
      <c r="AE133" s="725"/>
      <c r="AF133" s="723">
        <v>7.7</v>
      </c>
      <c r="AG133" s="724"/>
      <c r="AH133" s="724"/>
      <c r="AI133" s="724"/>
      <c r="AJ133" s="725"/>
      <c r="AK133" s="723">
        <v>7.5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5EL5g1tgveQG56lwxphhYrobJnkfc93/Yw8peir5fRuHmeek1mYBeeLuspHzFBL7RFgTB61ksPPiO7l+E4uaw==" saltValue="KICLRc8ANBQgc/lEoRxuj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XufXbCXnTZwih4NXPysaXdN4OEk/c04koM93gftmOwPNSWElWqceywra93V3jzFf6yuWVbgrWV/Os7Xy+Fti6Q==" saltValue="CBT1Zv7aDTIbmYn8xdvTYg==" spinCount="100000" sheet="1" objects="1" scenarios="1"/>
  <dataConsolidate/>
  <phoneticPr fontId="2"/>
  <printOptions horizontalCentered="1" verticalCentered="1"/>
  <pageMargins left="0" right="0" top="0" bottom="0" header="0" footer="0"/>
  <pageSetup paperSize="8" scale="6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3y/ioKH9zgdW3plDkI/ehJ5MfKRXjZbRASXQcVyVvt9PcKIEqO9FXXK2hysna33gyWv+a7JqZyce6z8wcG8M+w==" saltValue="Gu0QXybLxKrjcX1o3YiqY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3366323</v>
      </c>
      <c r="AP9" s="281">
        <v>73401</v>
      </c>
      <c r="AQ9" s="282">
        <v>90328</v>
      </c>
      <c r="AR9" s="283">
        <v>-18.7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267915</v>
      </c>
      <c r="AP10" s="284">
        <v>5842</v>
      </c>
      <c r="AQ10" s="285">
        <v>7878</v>
      </c>
      <c r="AR10" s="286">
        <v>-25.8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v>29873</v>
      </c>
      <c r="AP11" s="284">
        <v>651</v>
      </c>
      <c r="AQ11" s="285">
        <v>2111</v>
      </c>
      <c r="AR11" s="286">
        <v>-69.2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486</v>
      </c>
      <c r="AP12" s="284" t="s">
        <v>486</v>
      </c>
      <c r="AQ12" s="285">
        <v>26</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133440</v>
      </c>
      <c r="AP13" s="284">
        <v>2910</v>
      </c>
      <c r="AQ13" s="285">
        <v>2999</v>
      </c>
      <c r="AR13" s="286">
        <v>-3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89432</v>
      </c>
      <c r="AP14" s="284">
        <v>1950</v>
      </c>
      <c r="AQ14" s="285">
        <v>1839</v>
      </c>
      <c r="AR14" s="286">
        <v>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-160449</v>
      </c>
      <c r="AP15" s="284">
        <v>-3499</v>
      </c>
      <c r="AQ15" s="285">
        <v>-5426</v>
      </c>
      <c r="AR15" s="286">
        <v>-35.5</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3726534</v>
      </c>
      <c r="AP16" s="284">
        <v>81255</v>
      </c>
      <c r="AQ16" s="285">
        <v>99756</v>
      </c>
      <c r="AR16" s="286">
        <v>-18.5</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7.7</v>
      </c>
      <c r="AP21" s="298">
        <v>9.01</v>
      </c>
      <c r="AQ21" s="299">
        <v>-1.31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99</v>
      </c>
      <c r="AP22" s="303">
        <v>97.5</v>
      </c>
      <c r="AQ22" s="304">
        <v>1.5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2030057</v>
      </c>
      <c r="AP32" s="312">
        <v>44264</v>
      </c>
      <c r="AQ32" s="313">
        <v>56025</v>
      </c>
      <c r="AR32" s="314">
        <v>-21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486</v>
      </c>
      <c r="AP34" s="312" t="s">
        <v>486</v>
      </c>
      <c r="AQ34" s="313" t="s">
        <v>486</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306480</v>
      </c>
      <c r="AP35" s="312">
        <v>6683</v>
      </c>
      <c r="AQ35" s="313">
        <v>18604</v>
      </c>
      <c r="AR35" s="314">
        <v>-64.099999999999994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360700</v>
      </c>
      <c r="AP36" s="312">
        <v>7865</v>
      </c>
      <c r="AQ36" s="313">
        <v>2667</v>
      </c>
      <c r="AR36" s="314">
        <v>194.9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t="s">
        <v>486</v>
      </c>
      <c r="AP37" s="312" t="s">
        <v>486</v>
      </c>
      <c r="AQ37" s="313">
        <v>441</v>
      </c>
      <c r="AR37" s="314" t="s">
        <v>486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486</v>
      </c>
      <c r="AP38" s="315" t="s">
        <v>486</v>
      </c>
      <c r="AQ38" s="316">
        <v>6</v>
      </c>
      <c r="AR38" s="304" t="s">
        <v>486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-177612</v>
      </c>
      <c r="AP39" s="312">
        <v>-3873</v>
      </c>
      <c r="AQ39" s="313">
        <v>-4261</v>
      </c>
      <c r="AR39" s="314">
        <v>-9.1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-1767534</v>
      </c>
      <c r="AP40" s="312">
        <v>-38540</v>
      </c>
      <c r="AQ40" s="313">
        <v>-49695</v>
      </c>
      <c r="AR40" s="314">
        <v>-22.4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752091</v>
      </c>
      <c r="AP41" s="312">
        <v>16399</v>
      </c>
      <c r="AQ41" s="313">
        <v>23786</v>
      </c>
      <c r="AR41" s="314">
        <v>-31.1</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5235198</v>
      </c>
      <c r="AN51" s="334">
        <v>108443</v>
      </c>
      <c r="AO51" s="335">
        <v>24.8</v>
      </c>
      <c r="AP51" s="336">
        <v>74581</v>
      </c>
      <c r="AQ51" s="337">
        <v>7</v>
      </c>
      <c r="AR51" s="338">
        <v>17.8</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2574529</v>
      </c>
      <c r="AN52" s="342">
        <v>53329</v>
      </c>
      <c r="AO52" s="343">
        <v>47.7</v>
      </c>
      <c r="AP52" s="344">
        <v>41563</v>
      </c>
      <c r="AQ52" s="345">
        <v>6.8</v>
      </c>
      <c r="AR52" s="346">
        <v>40.9</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5267696</v>
      </c>
      <c r="AN53" s="334">
        <v>110304</v>
      </c>
      <c r="AO53" s="335">
        <v>1.7</v>
      </c>
      <c r="AP53" s="336">
        <v>76347</v>
      </c>
      <c r="AQ53" s="337">
        <v>2.4</v>
      </c>
      <c r="AR53" s="338">
        <v>-0.7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3375883</v>
      </c>
      <c r="AN54" s="342">
        <v>70690</v>
      </c>
      <c r="AO54" s="343">
        <v>32.6</v>
      </c>
      <c r="AP54" s="344">
        <v>41762</v>
      </c>
      <c r="AQ54" s="345">
        <v>0.5</v>
      </c>
      <c r="AR54" s="346">
        <v>32.1</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1981466</v>
      </c>
      <c r="AN55" s="334">
        <v>42140</v>
      </c>
      <c r="AO55" s="335">
        <v>-61.8</v>
      </c>
      <c r="AP55" s="336">
        <v>69604</v>
      </c>
      <c r="AQ55" s="337">
        <v>-8.8000000000000007</v>
      </c>
      <c r="AR55" s="338">
        <v>-53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1118890</v>
      </c>
      <c r="AN56" s="342">
        <v>23796</v>
      </c>
      <c r="AO56" s="343">
        <v>-66.3</v>
      </c>
      <c r="AP56" s="344">
        <v>36247</v>
      </c>
      <c r="AQ56" s="345">
        <v>-13.2</v>
      </c>
      <c r="AR56" s="346">
        <v>-53.1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2802070</v>
      </c>
      <c r="AN57" s="334">
        <v>60354</v>
      </c>
      <c r="AO57" s="335">
        <v>43.2</v>
      </c>
      <c r="AP57" s="336">
        <v>68410</v>
      </c>
      <c r="AQ57" s="337">
        <v>-1.7</v>
      </c>
      <c r="AR57" s="338">
        <v>44.9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1972615</v>
      </c>
      <c r="AN58" s="342">
        <v>42489</v>
      </c>
      <c r="AO58" s="343">
        <v>78.599999999999994</v>
      </c>
      <c r="AP58" s="344">
        <v>35086</v>
      </c>
      <c r="AQ58" s="345">
        <v>-3.2</v>
      </c>
      <c r="AR58" s="346">
        <v>81.8</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2735849</v>
      </c>
      <c r="AN59" s="334">
        <v>59654</v>
      </c>
      <c r="AO59" s="335">
        <v>-1.2</v>
      </c>
      <c r="AP59" s="336">
        <v>73019</v>
      </c>
      <c r="AQ59" s="337">
        <v>6.7</v>
      </c>
      <c r="AR59" s="338">
        <v>-7.9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1368599</v>
      </c>
      <c r="AN60" s="342">
        <v>29842</v>
      </c>
      <c r="AO60" s="343">
        <v>-29.8</v>
      </c>
      <c r="AP60" s="344">
        <v>39427</v>
      </c>
      <c r="AQ60" s="345">
        <v>12.4</v>
      </c>
      <c r="AR60" s="346">
        <v>-42.2</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3604456</v>
      </c>
      <c r="AN61" s="349">
        <v>76179</v>
      </c>
      <c r="AO61" s="350">
        <v>1.3</v>
      </c>
      <c r="AP61" s="351">
        <v>72392</v>
      </c>
      <c r="AQ61" s="352">
        <v>1.1000000000000001</v>
      </c>
      <c r="AR61" s="338">
        <v>0.2</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2082103</v>
      </c>
      <c r="AN62" s="342">
        <v>44029</v>
      </c>
      <c r="AO62" s="343">
        <v>12.6</v>
      </c>
      <c r="AP62" s="344">
        <v>38817</v>
      </c>
      <c r="AQ62" s="345">
        <v>0.7</v>
      </c>
      <c r="AR62" s="346">
        <v>11.9</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fjiTnWjDF6wU0v7H17Crs/wFbdruxCsaJqLgQ77k9HMcBQYR5jJ0y85xONX+9GqAkl9fE1fca26xkdeeYkQB/A==" saltValue="fomecTFPridUvquuBLY1K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1" spans="125:125" ht="13.5" hidden="1" customHeight="1" x14ac:dyDescent="0.2">
      <c r="DU121" s="259"/>
    </row>
  </sheetData>
  <sheetProtection algorithmName="SHA-512" hashValue="ONWlqFNL3OemwJ3rSrw8Lu37B0rrPsEAXP//DYgiwIH8n2307OtS44CnxSjl8lkMibQXWMTkovyefz1IFAUUKw==" saltValue="yQRBuu1XgTT0WZ8UQrrElA==" spinCount="100000" sheet="1" objects="1" scenarios="1"/>
  <dataConsolidate/>
  <phoneticPr fontId="2"/>
  <printOptions horizontalCentered="1" verticalCentered="1"/>
  <pageMargins left="0" right="0" top="0.19685039370078741" bottom="0" header="0.39370078740157483" footer="0"/>
  <pageSetup paperSize="8" scale="5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BAIt7q/PGHu6N/5yKOE7PiGgs0aBegdZWNq8XkYQr7c43FgKQFzh4TDrdXxxkO8z/PJiNsEDkR1/8QpIQPRFig==" saltValue="1DQxI9kV82xMurjS/+dL8Q==" spinCount="100000" sheet="1" objects="1" scenarios="1"/>
  <dataConsolidate/>
  <phoneticPr fontId="2"/>
  <printOptions horizontalCentered="1" verticalCentered="1"/>
  <pageMargins left="0" right="0" top="0.19685039370078741" bottom="0" header="0.39370078740157483" footer="0"/>
  <pageSetup paperSize="8" scale="5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39" t="s">
        <v>3</v>
      </c>
      <c r="D47" s="1139"/>
      <c r="E47" s="1140"/>
      <c r="F47" s="11">
        <v>20.36</v>
      </c>
      <c r="G47" s="12">
        <v>20.440000000000001</v>
      </c>
      <c r="H47" s="12">
        <v>26.48</v>
      </c>
      <c r="I47" s="12">
        <v>27.59</v>
      </c>
      <c r="J47" s="13">
        <v>25.37</v>
      </c>
    </row>
    <row r="48" spans="2:10" ht="57.75" customHeight="1" x14ac:dyDescent="0.2">
      <c r="B48" s="14"/>
      <c r="C48" s="1141" t="s">
        <v>4</v>
      </c>
      <c r="D48" s="1141"/>
      <c r="E48" s="1142"/>
      <c r="F48" s="15">
        <v>6.85</v>
      </c>
      <c r="G48" s="16">
        <v>7.11</v>
      </c>
      <c r="H48" s="16">
        <v>9.69</v>
      </c>
      <c r="I48" s="16">
        <v>6.65</v>
      </c>
      <c r="J48" s="17">
        <v>7.55</v>
      </c>
    </row>
    <row r="49" spans="2:10" ht="57.75" customHeight="1" thickBot="1" x14ac:dyDescent="0.25">
      <c r="B49" s="18"/>
      <c r="C49" s="1143" t="s">
        <v>5</v>
      </c>
      <c r="D49" s="1143"/>
      <c r="E49" s="1144"/>
      <c r="F49" s="19" t="s">
        <v>529</v>
      </c>
      <c r="G49" s="20" t="s">
        <v>530</v>
      </c>
      <c r="H49" s="20">
        <v>4.82</v>
      </c>
      <c r="I49" s="20" t="s">
        <v>531</v>
      </c>
      <c r="J49" s="21" t="s">
        <v>532</v>
      </c>
    </row>
    <row r="50" spans="2:10" ht="13" x14ac:dyDescent="0.2"/>
  </sheetData>
  <sheetProtection algorithmName="SHA-512" hashValue="QKHJAZj/Y4EDURC2zsbQKG4xtxkqzjtFFENeLlA0uCXBPBl2ZjSb0tkUDXzSGe6yIBHOihDbUrcqXlxh8XOSdA==" saltValue="x+KqvMvrMoAhjjz1/MV/F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1" t="s">
        <v>533</v>
      </c>
      <c r="D34" s="1151"/>
      <c r="E34" s="1152"/>
      <c r="F34" s="32">
        <v>13.08</v>
      </c>
      <c r="G34" s="33">
        <v>13.29</v>
      </c>
      <c r="H34" s="33">
        <v>13.71</v>
      </c>
      <c r="I34" s="33">
        <v>14.75</v>
      </c>
      <c r="J34" s="34">
        <v>15.42</v>
      </c>
      <c r="K34" s="22"/>
      <c r="L34" s="22"/>
      <c r="M34" s="22"/>
      <c r="N34" s="22"/>
      <c r="O34" s="22"/>
      <c r="P34" s="22"/>
    </row>
    <row r="35" spans="1:16" ht="39" customHeight="1" x14ac:dyDescent="0.2">
      <c r="A35" s="22"/>
      <c r="B35" s="35"/>
      <c r="C35" s="1145" t="s">
        <v>534</v>
      </c>
      <c r="D35" s="1146"/>
      <c r="E35" s="1147"/>
      <c r="F35" s="36">
        <v>6.84</v>
      </c>
      <c r="G35" s="37">
        <v>7.1</v>
      </c>
      <c r="H35" s="37">
        <v>9.68</v>
      </c>
      <c r="I35" s="37">
        <v>6.64</v>
      </c>
      <c r="J35" s="38">
        <v>7.55</v>
      </c>
      <c r="K35" s="22"/>
      <c r="L35" s="22"/>
      <c r="M35" s="22"/>
      <c r="N35" s="22"/>
      <c r="O35" s="22"/>
      <c r="P35" s="22"/>
    </row>
    <row r="36" spans="1:16" ht="39" customHeight="1" x14ac:dyDescent="0.2">
      <c r="A36" s="22"/>
      <c r="B36" s="35"/>
      <c r="C36" s="1145" t="s">
        <v>535</v>
      </c>
      <c r="D36" s="1146"/>
      <c r="E36" s="1147"/>
      <c r="F36" s="36">
        <v>0.34</v>
      </c>
      <c r="G36" s="37">
        <v>1.28</v>
      </c>
      <c r="H36" s="37">
        <v>1.9</v>
      </c>
      <c r="I36" s="37">
        <v>2.2799999999999998</v>
      </c>
      <c r="J36" s="38">
        <v>2.3199999999999998</v>
      </c>
      <c r="K36" s="22"/>
      <c r="L36" s="22"/>
      <c r="M36" s="22"/>
      <c r="N36" s="22"/>
      <c r="O36" s="22"/>
      <c r="P36" s="22"/>
    </row>
    <row r="37" spans="1:16" ht="39" customHeight="1" x14ac:dyDescent="0.2">
      <c r="A37" s="22"/>
      <c r="B37" s="35"/>
      <c r="C37" s="1145" t="s">
        <v>536</v>
      </c>
      <c r="D37" s="1146"/>
      <c r="E37" s="1147"/>
      <c r="F37" s="36">
        <v>0.87</v>
      </c>
      <c r="G37" s="37">
        <v>1.1000000000000001</v>
      </c>
      <c r="H37" s="37">
        <v>1.22</v>
      </c>
      <c r="I37" s="37">
        <v>1.1399999999999999</v>
      </c>
      <c r="J37" s="38">
        <v>0.74</v>
      </c>
      <c r="K37" s="22"/>
      <c r="L37" s="22"/>
      <c r="M37" s="22"/>
      <c r="N37" s="22"/>
      <c r="O37" s="22"/>
      <c r="P37" s="22"/>
    </row>
    <row r="38" spans="1:16" ht="39" customHeight="1" x14ac:dyDescent="0.2">
      <c r="A38" s="22"/>
      <c r="B38" s="35"/>
      <c r="C38" s="1145" t="s">
        <v>537</v>
      </c>
      <c r="D38" s="1146"/>
      <c r="E38" s="1147"/>
      <c r="F38" s="36">
        <v>0.86</v>
      </c>
      <c r="G38" s="37">
        <v>0.99</v>
      </c>
      <c r="H38" s="37">
        <v>0.42</v>
      </c>
      <c r="I38" s="37">
        <v>0.25</v>
      </c>
      <c r="J38" s="38">
        <v>0.34</v>
      </c>
      <c r="K38" s="22"/>
      <c r="L38" s="22"/>
      <c r="M38" s="22"/>
      <c r="N38" s="22"/>
      <c r="O38" s="22"/>
      <c r="P38" s="22"/>
    </row>
    <row r="39" spans="1:16" ht="39" customHeight="1" x14ac:dyDescent="0.2">
      <c r="A39" s="22"/>
      <c r="B39" s="35"/>
      <c r="C39" s="1145" t="s">
        <v>538</v>
      </c>
      <c r="D39" s="1146"/>
      <c r="E39" s="1147"/>
      <c r="F39" s="36">
        <v>0.05</v>
      </c>
      <c r="G39" s="37">
        <v>0.05</v>
      </c>
      <c r="H39" s="37">
        <v>0.05</v>
      </c>
      <c r="I39" s="37">
        <v>0.06</v>
      </c>
      <c r="J39" s="38">
        <v>0.06</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x14ac:dyDescent="0.25">
      <c r="A43" s="22"/>
      <c r="B43" s="40"/>
      <c r="C43" s="1148" t="s">
        <v>540</v>
      </c>
      <c r="D43" s="1149"/>
      <c r="E43" s="1150"/>
      <c r="F43" s="41">
        <v>0</v>
      </c>
      <c r="G43" s="42">
        <v>0</v>
      </c>
      <c r="H43" s="42">
        <v>0</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qzXf4lAR5qzYw626vAkr8P6tPGDK9D8VWHt5vowiK9z3xrlCJVuYWthWj+tTOyAqWAsJ3XtawhAw15aYcxlIMg==" saltValue="bkVQofbzGesfWWU8RZoo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1788</v>
      </c>
      <c r="L45" s="60">
        <v>1851</v>
      </c>
      <c r="M45" s="60">
        <v>1969</v>
      </c>
      <c r="N45" s="60">
        <v>2121</v>
      </c>
      <c r="O45" s="61">
        <v>2030</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2">
      <c r="A48" s="48"/>
      <c r="B48" s="1178"/>
      <c r="C48" s="1179"/>
      <c r="D48" s="62"/>
      <c r="E48" s="1155" t="s">
        <v>13</v>
      </c>
      <c r="F48" s="1155"/>
      <c r="G48" s="1155"/>
      <c r="H48" s="1155"/>
      <c r="I48" s="1155"/>
      <c r="J48" s="1156"/>
      <c r="K48" s="63">
        <v>388</v>
      </c>
      <c r="L48" s="64">
        <v>421</v>
      </c>
      <c r="M48" s="64">
        <v>406</v>
      </c>
      <c r="N48" s="64">
        <v>365</v>
      </c>
      <c r="O48" s="65">
        <v>306</v>
      </c>
      <c r="P48" s="48"/>
      <c r="Q48" s="48"/>
      <c r="R48" s="48"/>
      <c r="S48" s="48"/>
      <c r="T48" s="48"/>
      <c r="U48" s="48"/>
    </row>
    <row r="49" spans="1:21" ht="30.75" customHeight="1" x14ac:dyDescent="0.2">
      <c r="A49" s="48"/>
      <c r="B49" s="1178"/>
      <c r="C49" s="1179"/>
      <c r="D49" s="62"/>
      <c r="E49" s="1155" t="s">
        <v>14</v>
      </c>
      <c r="F49" s="1155"/>
      <c r="G49" s="1155"/>
      <c r="H49" s="1155"/>
      <c r="I49" s="1155"/>
      <c r="J49" s="1156"/>
      <c r="K49" s="63">
        <v>344</v>
      </c>
      <c r="L49" s="64">
        <v>312</v>
      </c>
      <c r="M49" s="64">
        <v>360</v>
      </c>
      <c r="N49" s="64">
        <v>432</v>
      </c>
      <c r="O49" s="65">
        <v>361</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1694</v>
      </c>
      <c r="L52" s="64">
        <v>1765</v>
      </c>
      <c r="M52" s="64">
        <v>1920</v>
      </c>
      <c r="N52" s="64">
        <v>2002</v>
      </c>
      <c r="O52" s="65">
        <v>1946</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826</v>
      </c>
      <c r="L53" s="69">
        <v>819</v>
      </c>
      <c r="M53" s="69">
        <v>815</v>
      </c>
      <c r="N53" s="69">
        <v>916</v>
      </c>
      <c r="O53" s="70">
        <v>751</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81Eh+XriQXe/2jqttwURPephAq/HtH6Qg4vfldPxZb4gCq08M8o+E+H6zFpxHgR7u2Pw0Vcu8BYmAa845dfxg==" saltValue="25StJYNgFXPpSIf0xKpj6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7"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96" t="s">
        <v>30</v>
      </c>
      <c r="C41" s="1197"/>
      <c r="D41" s="105"/>
      <c r="E41" s="1198" t="s">
        <v>31</v>
      </c>
      <c r="F41" s="1198"/>
      <c r="G41" s="1198"/>
      <c r="H41" s="1199"/>
      <c r="I41" s="355">
        <v>16403</v>
      </c>
      <c r="J41" s="356">
        <v>17498</v>
      </c>
      <c r="K41" s="356">
        <v>16636</v>
      </c>
      <c r="L41" s="356">
        <v>15450</v>
      </c>
      <c r="M41" s="357">
        <v>14002</v>
      </c>
    </row>
    <row r="42" spans="2:13" ht="27.75" customHeight="1" x14ac:dyDescent="0.2">
      <c r="B42" s="1186"/>
      <c r="C42" s="1187"/>
      <c r="D42" s="106"/>
      <c r="E42" s="1190" t="s">
        <v>32</v>
      </c>
      <c r="F42" s="1190"/>
      <c r="G42" s="1190"/>
      <c r="H42" s="1191"/>
      <c r="I42" s="358" t="s">
        <v>486</v>
      </c>
      <c r="J42" s="359" t="s">
        <v>486</v>
      </c>
      <c r="K42" s="359" t="s">
        <v>486</v>
      </c>
      <c r="L42" s="359" t="s">
        <v>486</v>
      </c>
      <c r="M42" s="360" t="s">
        <v>486</v>
      </c>
    </row>
    <row r="43" spans="2:13" ht="27.75" customHeight="1" x14ac:dyDescent="0.2">
      <c r="B43" s="1186"/>
      <c r="C43" s="1187"/>
      <c r="D43" s="106"/>
      <c r="E43" s="1190" t="s">
        <v>33</v>
      </c>
      <c r="F43" s="1190"/>
      <c r="G43" s="1190"/>
      <c r="H43" s="1191"/>
      <c r="I43" s="358">
        <v>3320</v>
      </c>
      <c r="J43" s="359">
        <v>3084</v>
      </c>
      <c r="K43" s="359">
        <v>2717</v>
      </c>
      <c r="L43" s="359">
        <v>2418</v>
      </c>
      <c r="M43" s="360">
        <v>1990</v>
      </c>
    </row>
    <row r="44" spans="2:13" ht="27.75" customHeight="1" x14ac:dyDescent="0.2">
      <c r="B44" s="1186"/>
      <c r="C44" s="1187"/>
      <c r="D44" s="106"/>
      <c r="E44" s="1190" t="s">
        <v>34</v>
      </c>
      <c r="F44" s="1190"/>
      <c r="G44" s="1190"/>
      <c r="H44" s="1191"/>
      <c r="I44" s="358">
        <v>2772</v>
      </c>
      <c r="J44" s="359">
        <v>2876</v>
      </c>
      <c r="K44" s="359">
        <v>2688</v>
      </c>
      <c r="L44" s="359">
        <v>2675</v>
      </c>
      <c r="M44" s="360">
        <v>4306</v>
      </c>
    </row>
    <row r="45" spans="2:13" ht="27.75" customHeight="1" x14ac:dyDescent="0.2">
      <c r="B45" s="1186"/>
      <c r="C45" s="1187"/>
      <c r="D45" s="106"/>
      <c r="E45" s="1190" t="s">
        <v>35</v>
      </c>
      <c r="F45" s="1190"/>
      <c r="G45" s="1190"/>
      <c r="H45" s="1191"/>
      <c r="I45" s="358">
        <v>2540</v>
      </c>
      <c r="J45" s="359">
        <v>2505</v>
      </c>
      <c r="K45" s="359">
        <v>2562</v>
      </c>
      <c r="L45" s="359">
        <v>2569</v>
      </c>
      <c r="M45" s="360">
        <v>2596</v>
      </c>
    </row>
    <row r="46" spans="2:13" ht="27.75" customHeight="1" x14ac:dyDescent="0.2">
      <c r="B46" s="1186"/>
      <c r="C46" s="1187"/>
      <c r="D46" s="107"/>
      <c r="E46" s="1190" t="s">
        <v>36</v>
      </c>
      <c r="F46" s="1190"/>
      <c r="G46" s="1190"/>
      <c r="H46" s="1191"/>
      <c r="I46" s="358" t="s">
        <v>486</v>
      </c>
      <c r="J46" s="359">
        <v>4</v>
      </c>
      <c r="K46" s="359" t="s">
        <v>486</v>
      </c>
      <c r="L46" s="359" t="s">
        <v>486</v>
      </c>
      <c r="M46" s="360" t="s">
        <v>486</v>
      </c>
    </row>
    <row r="47" spans="2:13" ht="27.75" customHeight="1" x14ac:dyDescent="0.2">
      <c r="B47" s="1186"/>
      <c r="C47" s="1187"/>
      <c r="D47" s="108"/>
      <c r="E47" s="1200" t="s">
        <v>37</v>
      </c>
      <c r="F47" s="1201"/>
      <c r="G47" s="1201"/>
      <c r="H47" s="1202"/>
      <c r="I47" s="358" t="s">
        <v>486</v>
      </c>
      <c r="J47" s="359" t="s">
        <v>486</v>
      </c>
      <c r="K47" s="359" t="s">
        <v>486</v>
      </c>
      <c r="L47" s="359" t="s">
        <v>486</v>
      </c>
      <c r="M47" s="360" t="s">
        <v>486</v>
      </c>
    </row>
    <row r="48" spans="2:13" ht="27.75" customHeight="1" x14ac:dyDescent="0.2">
      <c r="B48" s="1186"/>
      <c r="C48" s="1187"/>
      <c r="D48" s="106"/>
      <c r="E48" s="1190" t="s">
        <v>38</v>
      </c>
      <c r="F48" s="1190"/>
      <c r="G48" s="1190"/>
      <c r="H48" s="1191"/>
      <c r="I48" s="358" t="s">
        <v>486</v>
      </c>
      <c r="J48" s="359" t="s">
        <v>486</v>
      </c>
      <c r="K48" s="359" t="s">
        <v>486</v>
      </c>
      <c r="L48" s="359" t="s">
        <v>486</v>
      </c>
      <c r="M48" s="360" t="s">
        <v>486</v>
      </c>
    </row>
    <row r="49" spans="2:13" ht="27.75" customHeight="1" x14ac:dyDescent="0.2">
      <c r="B49" s="1188"/>
      <c r="C49" s="1189"/>
      <c r="D49" s="106"/>
      <c r="E49" s="1190" t="s">
        <v>39</v>
      </c>
      <c r="F49" s="1190"/>
      <c r="G49" s="1190"/>
      <c r="H49" s="1191"/>
      <c r="I49" s="358" t="s">
        <v>486</v>
      </c>
      <c r="J49" s="359" t="s">
        <v>486</v>
      </c>
      <c r="K49" s="359" t="s">
        <v>486</v>
      </c>
      <c r="L49" s="359" t="s">
        <v>486</v>
      </c>
      <c r="M49" s="360" t="s">
        <v>486</v>
      </c>
    </row>
    <row r="50" spans="2:13" ht="27.75" customHeight="1" x14ac:dyDescent="0.2">
      <c r="B50" s="1184" t="s">
        <v>40</v>
      </c>
      <c r="C50" s="1185"/>
      <c r="D50" s="109"/>
      <c r="E50" s="1190" t="s">
        <v>41</v>
      </c>
      <c r="F50" s="1190"/>
      <c r="G50" s="1190"/>
      <c r="H50" s="1191"/>
      <c r="I50" s="358">
        <v>8501</v>
      </c>
      <c r="J50" s="359">
        <v>8054</v>
      </c>
      <c r="K50" s="359">
        <v>8876</v>
      </c>
      <c r="L50" s="359">
        <v>8523</v>
      </c>
      <c r="M50" s="360">
        <v>7846</v>
      </c>
    </row>
    <row r="51" spans="2:13" ht="27.75" customHeight="1" x14ac:dyDescent="0.2">
      <c r="B51" s="1186"/>
      <c r="C51" s="1187"/>
      <c r="D51" s="106"/>
      <c r="E51" s="1190" t="s">
        <v>42</v>
      </c>
      <c r="F51" s="1190"/>
      <c r="G51" s="1190"/>
      <c r="H51" s="1191"/>
      <c r="I51" s="358">
        <v>765</v>
      </c>
      <c r="J51" s="359">
        <v>784</v>
      </c>
      <c r="K51" s="359">
        <v>794</v>
      </c>
      <c r="L51" s="359">
        <v>1045</v>
      </c>
      <c r="M51" s="360">
        <v>1001</v>
      </c>
    </row>
    <row r="52" spans="2:13" ht="27.75" customHeight="1" x14ac:dyDescent="0.2">
      <c r="B52" s="1188"/>
      <c r="C52" s="1189"/>
      <c r="D52" s="106"/>
      <c r="E52" s="1190" t="s">
        <v>43</v>
      </c>
      <c r="F52" s="1190"/>
      <c r="G52" s="1190"/>
      <c r="H52" s="1191"/>
      <c r="I52" s="358">
        <v>18207</v>
      </c>
      <c r="J52" s="359">
        <v>18939</v>
      </c>
      <c r="K52" s="359">
        <v>19149</v>
      </c>
      <c r="L52" s="359">
        <v>18138</v>
      </c>
      <c r="M52" s="360">
        <v>17859</v>
      </c>
    </row>
    <row r="53" spans="2:13" ht="27.75" customHeight="1" thickBot="1" x14ac:dyDescent="0.25">
      <c r="B53" s="1192" t="s">
        <v>19</v>
      </c>
      <c r="C53" s="1193"/>
      <c r="D53" s="110"/>
      <c r="E53" s="1194" t="s">
        <v>44</v>
      </c>
      <c r="F53" s="1194"/>
      <c r="G53" s="1194"/>
      <c r="H53" s="1195"/>
      <c r="I53" s="361">
        <v>-2438</v>
      </c>
      <c r="J53" s="362">
        <v>-1809</v>
      </c>
      <c r="K53" s="362">
        <v>-4217</v>
      </c>
      <c r="L53" s="362">
        <v>-4593</v>
      </c>
      <c r="M53" s="363">
        <v>-3812</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GpNy/GbxOVvviVb6J0x7XDdmPMelps9x/R12zglIaOP5H2m/s4WHY7CdX8K2oIJ/EI2EcLIyLKkdLZ36C+Jwrw==" saltValue="Cm9CGFwc1Q0TeeKq+AyA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4"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526</v>
      </c>
      <c r="G54" s="119" t="s">
        <v>527</v>
      </c>
      <c r="H54" s="120" t="s">
        <v>528</v>
      </c>
    </row>
    <row r="55" spans="2:8" ht="52.5" customHeight="1" x14ac:dyDescent="0.2">
      <c r="B55" s="121"/>
      <c r="C55" s="1211" t="s">
        <v>46</v>
      </c>
      <c r="D55" s="1211"/>
      <c r="E55" s="1212"/>
      <c r="F55" s="122">
        <v>3429</v>
      </c>
      <c r="G55" s="122">
        <v>3496</v>
      </c>
      <c r="H55" s="123">
        <v>3244</v>
      </c>
    </row>
    <row r="56" spans="2:8" ht="52.5" customHeight="1" x14ac:dyDescent="0.2">
      <c r="B56" s="124"/>
      <c r="C56" s="1213" t="s">
        <v>47</v>
      </c>
      <c r="D56" s="1213"/>
      <c r="E56" s="1214"/>
      <c r="F56" s="125">
        <v>268</v>
      </c>
      <c r="G56" s="125">
        <v>269</v>
      </c>
      <c r="H56" s="126">
        <v>332</v>
      </c>
    </row>
    <row r="57" spans="2:8" ht="53.25" customHeight="1" x14ac:dyDescent="0.2">
      <c r="B57" s="124"/>
      <c r="C57" s="1215" t="s">
        <v>48</v>
      </c>
      <c r="D57" s="1215"/>
      <c r="E57" s="1216"/>
      <c r="F57" s="127">
        <v>4845</v>
      </c>
      <c r="G57" s="127">
        <v>4468</v>
      </c>
      <c r="H57" s="128">
        <v>4072</v>
      </c>
    </row>
    <row r="58" spans="2:8" ht="45.75" customHeight="1" x14ac:dyDescent="0.2">
      <c r="B58" s="129"/>
      <c r="C58" s="1203" t="s">
        <v>547</v>
      </c>
      <c r="D58" s="1204"/>
      <c r="E58" s="1205"/>
      <c r="F58" s="130">
        <v>2600</v>
      </c>
      <c r="G58" s="130">
        <v>2110</v>
      </c>
      <c r="H58" s="131">
        <v>2042</v>
      </c>
    </row>
    <row r="59" spans="2:8" ht="45.75" customHeight="1" x14ac:dyDescent="0.2">
      <c r="B59" s="129"/>
      <c r="C59" s="1203" t="s">
        <v>546</v>
      </c>
      <c r="D59" s="1204"/>
      <c r="E59" s="1205"/>
      <c r="F59" s="130">
        <v>1203</v>
      </c>
      <c r="G59" s="130">
        <v>1130</v>
      </c>
      <c r="H59" s="131">
        <v>1068</v>
      </c>
    </row>
    <row r="60" spans="2:8" ht="45.75" customHeight="1" x14ac:dyDescent="0.2">
      <c r="B60" s="129"/>
      <c r="C60" s="1203" t="s">
        <v>548</v>
      </c>
      <c r="D60" s="1204"/>
      <c r="E60" s="1205"/>
      <c r="F60" s="130">
        <v>51</v>
      </c>
      <c r="G60" s="130">
        <v>158</v>
      </c>
      <c r="H60" s="131">
        <v>180</v>
      </c>
    </row>
    <row r="61" spans="2:8" ht="45.75" customHeight="1" x14ac:dyDescent="0.2">
      <c r="B61" s="129"/>
      <c r="C61" s="1203" t="s">
        <v>549</v>
      </c>
      <c r="D61" s="1204"/>
      <c r="E61" s="1205"/>
      <c r="F61" s="130">
        <v>145</v>
      </c>
      <c r="G61" s="130">
        <v>155</v>
      </c>
      <c r="H61" s="131">
        <v>165</v>
      </c>
    </row>
    <row r="62" spans="2:8" ht="45.75" customHeight="1" thickBot="1" x14ac:dyDescent="0.25">
      <c r="B62" s="132"/>
      <c r="C62" s="1206" t="s">
        <v>550</v>
      </c>
      <c r="D62" s="1207"/>
      <c r="E62" s="1208"/>
      <c r="F62" s="133">
        <v>111</v>
      </c>
      <c r="G62" s="133">
        <v>108</v>
      </c>
      <c r="H62" s="134">
        <v>104</v>
      </c>
    </row>
    <row r="63" spans="2:8" ht="52.5" customHeight="1" thickBot="1" x14ac:dyDescent="0.25">
      <c r="B63" s="135"/>
      <c r="C63" s="1209" t="s">
        <v>49</v>
      </c>
      <c r="D63" s="1209"/>
      <c r="E63" s="1210"/>
      <c r="F63" s="136">
        <v>8541</v>
      </c>
      <c r="G63" s="136">
        <v>8233</v>
      </c>
      <c r="H63" s="137">
        <v>7649</v>
      </c>
    </row>
    <row r="64" spans="2:8" ht="13"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UaWc3UNIw6lEE1Fw8QO0JzKXOB9veKYU6nTmVg8cxzApjVN1AcG5/T7h41DTJk8KsfIH+VD1RwQ/at/JOYRw9Q==" saltValue="zIcr41o4/yycE9F0mxJF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108443</v>
      </c>
      <c r="E3" s="156"/>
      <c r="F3" s="157">
        <v>74581</v>
      </c>
      <c r="G3" s="158"/>
      <c r="H3" s="159"/>
    </row>
    <row r="4" spans="1:8" x14ac:dyDescent="0.2">
      <c r="A4" s="160"/>
      <c r="B4" s="161"/>
      <c r="C4" s="162"/>
      <c r="D4" s="163">
        <v>53329</v>
      </c>
      <c r="E4" s="164"/>
      <c r="F4" s="165">
        <v>41563</v>
      </c>
      <c r="G4" s="166"/>
      <c r="H4" s="167"/>
    </row>
    <row r="5" spans="1:8" x14ac:dyDescent="0.2">
      <c r="A5" s="148" t="s">
        <v>518</v>
      </c>
      <c r="B5" s="153"/>
      <c r="C5" s="154"/>
      <c r="D5" s="155">
        <v>110304</v>
      </c>
      <c r="E5" s="156"/>
      <c r="F5" s="157">
        <v>76347</v>
      </c>
      <c r="G5" s="158"/>
      <c r="H5" s="159"/>
    </row>
    <row r="6" spans="1:8" x14ac:dyDescent="0.2">
      <c r="A6" s="160"/>
      <c r="B6" s="161"/>
      <c r="C6" s="162"/>
      <c r="D6" s="163">
        <v>70690</v>
      </c>
      <c r="E6" s="164"/>
      <c r="F6" s="165">
        <v>41762</v>
      </c>
      <c r="G6" s="166"/>
      <c r="H6" s="167"/>
    </row>
    <row r="7" spans="1:8" x14ac:dyDescent="0.2">
      <c r="A7" s="148" t="s">
        <v>519</v>
      </c>
      <c r="B7" s="153"/>
      <c r="C7" s="154"/>
      <c r="D7" s="155">
        <v>42140</v>
      </c>
      <c r="E7" s="156"/>
      <c r="F7" s="157">
        <v>69604</v>
      </c>
      <c r="G7" s="158"/>
      <c r="H7" s="159"/>
    </row>
    <row r="8" spans="1:8" x14ac:dyDescent="0.2">
      <c r="A8" s="160"/>
      <c r="B8" s="161"/>
      <c r="C8" s="162"/>
      <c r="D8" s="163">
        <v>23796</v>
      </c>
      <c r="E8" s="164"/>
      <c r="F8" s="165">
        <v>36247</v>
      </c>
      <c r="G8" s="166"/>
      <c r="H8" s="167"/>
    </row>
    <row r="9" spans="1:8" x14ac:dyDescent="0.2">
      <c r="A9" s="148" t="s">
        <v>520</v>
      </c>
      <c r="B9" s="153"/>
      <c r="C9" s="154"/>
      <c r="D9" s="155">
        <v>60354</v>
      </c>
      <c r="E9" s="156"/>
      <c r="F9" s="157">
        <v>68410</v>
      </c>
      <c r="G9" s="158"/>
      <c r="H9" s="159"/>
    </row>
    <row r="10" spans="1:8" x14ac:dyDescent="0.2">
      <c r="A10" s="160"/>
      <c r="B10" s="161"/>
      <c r="C10" s="162"/>
      <c r="D10" s="163">
        <v>42489</v>
      </c>
      <c r="E10" s="164"/>
      <c r="F10" s="165">
        <v>35086</v>
      </c>
      <c r="G10" s="166"/>
      <c r="H10" s="167"/>
    </row>
    <row r="11" spans="1:8" x14ac:dyDescent="0.2">
      <c r="A11" s="148" t="s">
        <v>521</v>
      </c>
      <c r="B11" s="153"/>
      <c r="C11" s="154"/>
      <c r="D11" s="155">
        <v>59654</v>
      </c>
      <c r="E11" s="156"/>
      <c r="F11" s="157">
        <v>73019</v>
      </c>
      <c r="G11" s="158"/>
      <c r="H11" s="159"/>
    </row>
    <row r="12" spans="1:8" x14ac:dyDescent="0.2">
      <c r="A12" s="160"/>
      <c r="B12" s="161"/>
      <c r="C12" s="168"/>
      <c r="D12" s="163">
        <v>29842</v>
      </c>
      <c r="E12" s="164"/>
      <c r="F12" s="165">
        <v>39427</v>
      </c>
      <c r="G12" s="166"/>
      <c r="H12" s="167"/>
    </row>
    <row r="13" spans="1:8" x14ac:dyDescent="0.2">
      <c r="A13" s="148"/>
      <c r="B13" s="153"/>
      <c r="C13" s="169"/>
      <c r="D13" s="170">
        <v>76179</v>
      </c>
      <c r="E13" s="171"/>
      <c r="F13" s="172">
        <v>72392</v>
      </c>
      <c r="G13" s="173"/>
      <c r="H13" s="159"/>
    </row>
    <row r="14" spans="1:8" x14ac:dyDescent="0.2">
      <c r="A14" s="160"/>
      <c r="B14" s="161"/>
      <c r="C14" s="162"/>
      <c r="D14" s="163">
        <v>44029</v>
      </c>
      <c r="E14" s="164"/>
      <c r="F14" s="165">
        <v>38817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6.85</v>
      </c>
      <c r="C19" s="174">
        <f>ROUND(VALUE(SUBSTITUTE(実質収支比率等に係る経年分析!G$48,"▲","-")),2)</f>
        <v>7.11</v>
      </c>
      <c r="D19" s="174">
        <f>ROUND(VALUE(SUBSTITUTE(実質収支比率等に係る経年分析!H$48,"▲","-")),2)</f>
        <v>9.69</v>
      </c>
      <c r="E19" s="174">
        <f>ROUND(VALUE(SUBSTITUTE(実質収支比率等に係る経年分析!I$48,"▲","-")),2)</f>
        <v>6.65</v>
      </c>
      <c r="F19" s="174">
        <f>ROUND(VALUE(SUBSTITUTE(実質収支比率等に係る経年分析!J$48,"▲","-")),2)</f>
        <v>7.55</v>
      </c>
    </row>
    <row r="20" spans="1:11" x14ac:dyDescent="0.2">
      <c r="A20" s="174" t="s">
        <v>53</v>
      </c>
      <c r="B20" s="174">
        <f>ROUND(VALUE(SUBSTITUTE(実質収支比率等に係る経年分析!F$47,"▲","-")),2)</f>
        <v>20.36</v>
      </c>
      <c r="C20" s="174">
        <f>ROUND(VALUE(SUBSTITUTE(実質収支比率等に係る経年分析!G$47,"▲","-")),2)</f>
        <v>20.440000000000001</v>
      </c>
      <c r="D20" s="174">
        <f>ROUND(VALUE(SUBSTITUTE(実質収支比率等に係る経年分析!H$47,"▲","-")),2)</f>
        <v>26.48</v>
      </c>
      <c r="E20" s="174">
        <f>ROUND(VALUE(SUBSTITUTE(実質収支比率等に係る経年分析!I$47,"▲","-")),2)</f>
        <v>27.59</v>
      </c>
      <c r="F20" s="174">
        <f>ROUND(VALUE(SUBSTITUTE(実質収支比率等に係る経年分析!J$47,"▲","-")),2)</f>
        <v>25.37</v>
      </c>
    </row>
    <row r="21" spans="1:11" x14ac:dyDescent="0.2">
      <c r="A21" s="174" t="s">
        <v>54</v>
      </c>
      <c r="B21" s="174">
        <f>IF(ISNUMBER(VALUE(SUBSTITUTE(実質収支比率等に係る経年分析!F$49,"▲","-"))),ROUND(VALUE(SUBSTITUTE(実質収支比率等に係る経年分析!F$49,"▲","-")),2),NA())</f>
        <v>-6.98</v>
      </c>
      <c r="C21" s="174">
        <f>IF(ISNUMBER(VALUE(SUBSTITUTE(実質収支比率等に係る経年分析!G$49,"▲","-"))),ROUND(VALUE(SUBSTITUTE(実質収支比率等に係る経年分析!G$49,"▲","-")),2),NA())</f>
        <v>-3.04</v>
      </c>
      <c r="D21" s="174">
        <f>IF(ISNUMBER(VALUE(SUBSTITUTE(実質収支比率等に係る経年分析!H$49,"▲","-"))),ROUND(VALUE(SUBSTITUTE(実質収支比率等に係る経年分析!H$49,"▲","-")),2),NA())</f>
        <v>4.82</v>
      </c>
      <c r="E21" s="174">
        <f>IF(ISNUMBER(VALUE(SUBSTITUTE(実質収支比率等に係る経年分析!I$49,"▲","-"))),ROUND(VALUE(SUBSTITUTE(実質収支比率等に係る経年分析!I$49,"▲","-")),2),NA())</f>
        <v>-7.69</v>
      </c>
      <c r="F21" s="174">
        <f>IF(ISNUMBER(VALUE(SUBSTITUTE(実質収支比率等に係る経年分析!J$49,"▲","-"))),ROUND(VALUE(SUBSTITUTE(実質収支比率等に係る経年分析!J$49,"▲","-")),2),NA())</f>
        <v>-4.37</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0.34</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1.1000000000000001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1.1399999999999999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0.74</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2.2799999999999998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2.3199999999999998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6.84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9.68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6.64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7.55</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13.08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13.29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13.71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14.75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15.42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1694</v>
      </c>
      <c r="E42" s="176"/>
      <c r="F42" s="176"/>
      <c r="G42" s="176">
        <f>'実質公債費比率（分子）の構造'!L$52</f>
        <v>1765</v>
      </c>
      <c r="H42" s="176"/>
      <c r="I42" s="176"/>
      <c r="J42" s="176">
        <f>'実質公債費比率（分子）の構造'!M$52</f>
        <v>1920</v>
      </c>
      <c r="K42" s="176"/>
      <c r="L42" s="176"/>
      <c r="M42" s="176">
        <f>'実質公債費比率（分子）の構造'!N$52</f>
        <v>2002</v>
      </c>
      <c r="N42" s="176"/>
      <c r="O42" s="176"/>
      <c r="P42" s="176">
        <f>'実質公債費比率（分子）の構造'!O$52</f>
        <v>1946</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344</v>
      </c>
      <c r="C45" s="176"/>
      <c r="D45" s="176"/>
      <c r="E45" s="176">
        <f>'実質公債費比率（分子）の構造'!L$49</f>
        <v>312</v>
      </c>
      <c r="F45" s="176"/>
      <c r="G45" s="176"/>
      <c r="H45" s="176">
        <f>'実質公債費比率（分子）の構造'!M$49</f>
        <v>360</v>
      </c>
      <c r="I45" s="176"/>
      <c r="J45" s="176"/>
      <c r="K45" s="176">
        <f>'実質公債費比率（分子）の構造'!N$49</f>
        <v>432</v>
      </c>
      <c r="L45" s="176"/>
      <c r="M45" s="176"/>
      <c r="N45" s="176">
        <f>'実質公債費比率（分子）の構造'!O$49</f>
        <v>361</v>
      </c>
      <c r="O45" s="176"/>
      <c r="P45" s="176"/>
    </row>
    <row r="46" spans="1:16" x14ac:dyDescent="0.2">
      <c r="A46" s="176" t="s">
        <v>64</v>
      </c>
      <c r="B46" s="176">
        <f>'実質公債費比率（分子）の構造'!K$48</f>
        <v>388</v>
      </c>
      <c r="C46" s="176"/>
      <c r="D46" s="176"/>
      <c r="E46" s="176">
        <f>'実質公債費比率（分子）の構造'!L$48</f>
        <v>421</v>
      </c>
      <c r="F46" s="176"/>
      <c r="G46" s="176"/>
      <c r="H46" s="176">
        <f>'実質公債費比率（分子）の構造'!M$48</f>
        <v>406</v>
      </c>
      <c r="I46" s="176"/>
      <c r="J46" s="176"/>
      <c r="K46" s="176">
        <f>'実質公債費比率（分子）の構造'!N$48</f>
        <v>365</v>
      </c>
      <c r="L46" s="176"/>
      <c r="M46" s="176"/>
      <c r="N46" s="176">
        <f>'実質公債費比率（分子）の構造'!O$48</f>
        <v>306</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1788</v>
      </c>
      <c r="C49" s="176"/>
      <c r="D49" s="176"/>
      <c r="E49" s="176">
        <f>'実質公債費比率（分子）の構造'!L$45</f>
        <v>1851</v>
      </c>
      <c r="F49" s="176"/>
      <c r="G49" s="176"/>
      <c r="H49" s="176">
        <f>'実質公債費比率（分子）の構造'!M$45</f>
        <v>1969</v>
      </c>
      <c r="I49" s="176"/>
      <c r="J49" s="176"/>
      <c r="K49" s="176">
        <f>'実質公債費比率（分子）の構造'!N$45</f>
        <v>2121</v>
      </c>
      <c r="L49" s="176"/>
      <c r="M49" s="176"/>
      <c r="N49" s="176">
        <f>'実質公債費比率（分子）の構造'!O$45</f>
        <v>2030</v>
      </c>
      <c r="O49" s="176"/>
      <c r="P49" s="176"/>
    </row>
    <row r="50" spans="1:16" x14ac:dyDescent="0.2">
      <c r="A50" s="176" t="s">
        <v>67</v>
      </c>
      <c r="B50" s="176" t="e">
        <f>NA()</f>
        <v>#N/A</v>
      </c>
      <c r="C50" s="176">
        <f>IF(ISNUMBER('実質公債費比率（分子）の構造'!K$53),'実質公債費比率（分子）の構造'!K$53,NA())</f>
        <v>826</v>
      </c>
      <c r="D50" s="176" t="e">
        <f>NA()</f>
        <v>#N/A</v>
      </c>
      <c r="E50" s="176" t="e">
        <f>NA()</f>
        <v>#N/A</v>
      </c>
      <c r="F50" s="176">
        <f>IF(ISNUMBER('実質公債費比率（分子）の構造'!L$53),'実質公債費比率（分子）の構造'!L$53,NA())</f>
        <v>819</v>
      </c>
      <c r="G50" s="176" t="e">
        <f>NA()</f>
        <v>#N/A</v>
      </c>
      <c r="H50" s="176" t="e">
        <f>NA()</f>
        <v>#N/A</v>
      </c>
      <c r="I50" s="176">
        <f>IF(ISNUMBER('実質公債費比率（分子）の構造'!M$53),'実質公債費比率（分子）の構造'!M$53,NA())</f>
        <v>815</v>
      </c>
      <c r="J50" s="176" t="e">
        <f>NA()</f>
        <v>#N/A</v>
      </c>
      <c r="K50" s="176" t="e">
        <f>NA()</f>
        <v>#N/A</v>
      </c>
      <c r="L50" s="176">
        <f>IF(ISNUMBER('実質公債費比率（分子）の構造'!N$53),'実質公債費比率（分子）の構造'!N$53,NA())</f>
        <v>916</v>
      </c>
      <c r="M50" s="176" t="e">
        <f>NA()</f>
        <v>#N/A</v>
      </c>
      <c r="N50" s="176" t="e">
        <f>NA()</f>
        <v>#N/A</v>
      </c>
      <c r="O50" s="176">
        <f>IF(ISNUMBER('実質公債費比率（分子）の構造'!O$53),'実質公債費比率（分子）の構造'!O$53,NA())</f>
        <v>751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18207</v>
      </c>
      <c r="E56" s="175"/>
      <c r="F56" s="175"/>
      <c r="G56" s="175">
        <f>'将来負担比率（分子）の構造'!J$52</f>
        <v>18939</v>
      </c>
      <c r="H56" s="175"/>
      <c r="I56" s="175"/>
      <c r="J56" s="175">
        <f>'将来負担比率（分子）の構造'!K$52</f>
        <v>19149</v>
      </c>
      <c r="K56" s="175"/>
      <c r="L56" s="175"/>
      <c r="M56" s="175">
        <f>'将来負担比率（分子）の構造'!L$52</f>
        <v>18138</v>
      </c>
      <c r="N56" s="175"/>
      <c r="O56" s="175"/>
      <c r="P56" s="175">
        <f>'将来負担比率（分子）の構造'!M$52</f>
        <v>17859</v>
      </c>
    </row>
    <row r="57" spans="1:16" x14ac:dyDescent="0.2">
      <c r="A57" s="175" t="s">
        <v>42</v>
      </c>
      <c r="B57" s="175"/>
      <c r="C57" s="175"/>
      <c r="D57" s="175">
        <f>'将来負担比率（分子）の構造'!I$51</f>
        <v>765</v>
      </c>
      <c r="E57" s="175"/>
      <c r="F57" s="175"/>
      <c r="G57" s="175">
        <f>'将来負担比率（分子）の構造'!J$51</f>
        <v>784</v>
      </c>
      <c r="H57" s="175"/>
      <c r="I57" s="175"/>
      <c r="J57" s="175">
        <f>'将来負担比率（分子）の構造'!K$51</f>
        <v>794</v>
      </c>
      <c r="K57" s="175"/>
      <c r="L57" s="175"/>
      <c r="M57" s="175">
        <f>'将来負担比率（分子）の構造'!L$51</f>
        <v>1045</v>
      </c>
      <c r="N57" s="175"/>
      <c r="O57" s="175"/>
      <c r="P57" s="175">
        <f>'将来負担比率（分子）の構造'!M$51</f>
        <v>1001</v>
      </c>
    </row>
    <row r="58" spans="1:16" x14ac:dyDescent="0.2">
      <c r="A58" s="175" t="s">
        <v>41</v>
      </c>
      <c r="B58" s="175"/>
      <c r="C58" s="175"/>
      <c r="D58" s="175">
        <f>'将来負担比率（分子）の構造'!I$50</f>
        <v>8501</v>
      </c>
      <c r="E58" s="175"/>
      <c r="F58" s="175"/>
      <c r="G58" s="175">
        <f>'将来負担比率（分子）の構造'!J$50</f>
        <v>8054</v>
      </c>
      <c r="H58" s="175"/>
      <c r="I58" s="175"/>
      <c r="J58" s="175">
        <f>'将来負担比率（分子）の構造'!K$50</f>
        <v>8876</v>
      </c>
      <c r="K58" s="175"/>
      <c r="L58" s="175"/>
      <c r="M58" s="175">
        <f>'将来負担比率（分子）の構造'!L$50</f>
        <v>8523</v>
      </c>
      <c r="N58" s="175"/>
      <c r="O58" s="175"/>
      <c r="P58" s="175">
        <f>'将来負担比率（分子）の構造'!M$50</f>
        <v>7846</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f>'将来負担比率（分子）の構造'!J$46</f>
        <v>4</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2540</v>
      </c>
      <c r="C62" s="175"/>
      <c r="D62" s="175"/>
      <c r="E62" s="175">
        <f>'将来負担比率（分子）の構造'!J$45</f>
        <v>2505</v>
      </c>
      <c r="F62" s="175"/>
      <c r="G62" s="175"/>
      <c r="H62" s="175">
        <f>'将来負担比率（分子）の構造'!K$45</f>
        <v>2562</v>
      </c>
      <c r="I62" s="175"/>
      <c r="J62" s="175"/>
      <c r="K62" s="175">
        <f>'将来負担比率（分子）の構造'!L$45</f>
        <v>2569</v>
      </c>
      <c r="L62" s="175"/>
      <c r="M62" s="175"/>
      <c r="N62" s="175">
        <f>'将来負担比率（分子）の構造'!M$45</f>
        <v>2596</v>
      </c>
      <c r="O62" s="175"/>
      <c r="P62" s="175"/>
    </row>
    <row r="63" spans="1:16" x14ac:dyDescent="0.2">
      <c r="A63" s="175" t="s">
        <v>34</v>
      </c>
      <c r="B63" s="175">
        <f>'将来負担比率（分子）の構造'!I$44</f>
        <v>2772</v>
      </c>
      <c r="C63" s="175"/>
      <c r="D63" s="175"/>
      <c r="E63" s="175">
        <f>'将来負担比率（分子）の構造'!J$44</f>
        <v>2876</v>
      </c>
      <c r="F63" s="175"/>
      <c r="G63" s="175"/>
      <c r="H63" s="175">
        <f>'将来負担比率（分子）の構造'!K$44</f>
        <v>2688</v>
      </c>
      <c r="I63" s="175"/>
      <c r="J63" s="175"/>
      <c r="K63" s="175">
        <f>'将来負担比率（分子）の構造'!L$44</f>
        <v>2675</v>
      </c>
      <c r="L63" s="175"/>
      <c r="M63" s="175"/>
      <c r="N63" s="175">
        <f>'将来負担比率（分子）の構造'!M$44</f>
        <v>4306</v>
      </c>
      <c r="O63" s="175"/>
      <c r="P63" s="175"/>
    </row>
    <row r="64" spans="1:16" x14ac:dyDescent="0.2">
      <c r="A64" s="175" t="s">
        <v>33</v>
      </c>
      <c r="B64" s="175">
        <f>'将来負担比率（分子）の構造'!I$43</f>
        <v>3320</v>
      </c>
      <c r="C64" s="175"/>
      <c r="D64" s="175"/>
      <c r="E64" s="175">
        <f>'将来負担比率（分子）の構造'!J$43</f>
        <v>3084</v>
      </c>
      <c r="F64" s="175"/>
      <c r="G64" s="175"/>
      <c r="H64" s="175">
        <f>'将来負担比率（分子）の構造'!K$43</f>
        <v>2717</v>
      </c>
      <c r="I64" s="175"/>
      <c r="J64" s="175"/>
      <c r="K64" s="175">
        <f>'将来負担比率（分子）の構造'!L$43</f>
        <v>2418</v>
      </c>
      <c r="L64" s="175"/>
      <c r="M64" s="175"/>
      <c r="N64" s="175">
        <f>'将来負担比率（分子）の構造'!M$43</f>
        <v>1990</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16403</v>
      </c>
      <c r="C66" s="175"/>
      <c r="D66" s="175"/>
      <c r="E66" s="175">
        <f>'将来負担比率（分子）の構造'!J$41</f>
        <v>17498</v>
      </c>
      <c r="F66" s="175"/>
      <c r="G66" s="175"/>
      <c r="H66" s="175">
        <f>'将来負担比率（分子）の構造'!K$41</f>
        <v>16636</v>
      </c>
      <c r="I66" s="175"/>
      <c r="J66" s="175"/>
      <c r="K66" s="175">
        <f>'将来負担比率（分子）の構造'!L$41</f>
        <v>15450</v>
      </c>
      <c r="L66" s="175"/>
      <c r="M66" s="175"/>
      <c r="N66" s="175">
        <f>'将来負担比率（分子）の構造'!M$41</f>
        <v>14002</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3429</v>
      </c>
      <c r="C72" s="179">
        <f>基金残高に係る経年分析!G55</f>
        <v>3496</v>
      </c>
      <c r="D72" s="179">
        <f>基金残高に係る経年分析!H55</f>
        <v>3244</v>
      </c>
    </row>
    <row r="73" spans="1:16" x14ac:dyDescent="0.2">
      <c r="A73" s="178" t="s">
        <v>74</v>
      </c>
      <c r="B73" s="179">
        <f>基金残高に係る経年分析!F56</f>
        <v>268</v>
      </c>
      <c r="C73" s="179">
        <f>基金残高に係る経年分析!G56</f>
        <v>269</v>
      </c>
      <c r="D73" s="179">
        <f>基金残高に係る経年分析!H56</f>
        <v>332</v>
      </c>
    </row>
    <row r="74" spans="1:16" x14ac:dyDescent="0.2">
      <c r="A74" s="178" t="s">
        <v>75</v>
      </c>
      <c r="B74" s="179">
        <f>基金残高に係る経年分析!F57</f>
        <v>4845</v>
      </c>
      <c r="C74" s="179">
        <f>基金残高に係る経年分析!G57</f>
        <v>4468</v>
      </c>
      <c r="D74" s="179">
        <f>基金残高に係る経年分析!H57</f>
        <v>4072</v>
      </c>
    </row>
  </sheetData>
  <sheetProtection algorithmName="SHA-512" hashValue="pafiHQjEEM+5LX6eNu/Tgq5N5q65naUhTqRfUPgKCzNwCnoE2PFltfEi+p8WXloovDH8lSEUwK/wF4SFsjVBlg==" saltValue="OkMyuneN9ta8nnXsdDif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F9B1EC-ECD6-44FA-B223-C0A51DC891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5D19A2-B88B-4C98-A305-6A369013A658}">
  <ds:schemaRefs>
    <ds:schemaRef ds:uri="http://schemas.microsoft.com/office/2006/metadata/properties"/>
    <ds:schemaRef ds:uri="http://schemas.microsoft.com/office/infopath/2007/PartnerControls"/>
    <ds:schemaRef ds:uri="1f739fab-6d78-413b-bdfb-b8e4b081b506"/>
    <ds:schemaRef ds:uri="0cfd19f7-9a31-48f1-a827-fb01c45dd146"/>
  </ds:schemaRefs>
</ds:datastoreItem>
</file>

<file path=customXml/itemProps3.xml><?xml version="1.0" encoding="utf-8"?>
<ds:datastoreItem xmlns:ds="http://schemas.openxmlformats.org/officeDocument/2006/customXml" ds:itemID="{9A5E3352-EB0D-4604-BCCC-3475449EC9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2025-03-14T00:45:27Z</cp:lastPrinted>
  <dcterms:created xsi:type="dcterms:W3CDTF">2025-02-19T01:19:41Z</dcterms:created>
  <dcterms:modified xsi:type="dcterms:W3CDTF">2025-03-18T01:34:26Z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