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gunmanw.sharepoint.com/sites/bukyoku009/Shared Documents/総務部-市町村課/財政係/03_決算統計/R06/55_財政状況資料集/06_HPアップ用/"/>
    </mc:Choice>
  </mc:AlternateContent>
  <xr:revisionPtr revIDLastSave="0" documentId="8_{9BE77F36-3D24-4A8F-918E-478CE655F322}"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U37" i="10"/>
  <c r="C37" i="10"/>
  <c r="CO36" i="10"/>
  <c r="BE36" i="10"/>
  <c r="C36" i="10"/>
  <c r="BE35" i="10"/>
  <c r="C35" i="10"/>
  <c r="BE34" i="10"/>
  <c r="U34" i="10"/>
  <c r="U35" i="10" s="1"/>
  <c r="C34" i="10"/>
  <c r="U36" i="10" l="1"/>
  <c r="AM34" i="10"/>
  <c r="AM35" i="10" s="1"/>
  <c r="AM36" i="10" s="1"/>
  <c r="AM37" i="10" s="1"/>
  <c r="BW34" i="10"/>
  <c r="BW35" i="10" s="1"/>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<sst xmlns="http://schemas.openxmlformats.org/spreadsheetml/2006/main" count="1010" uniqueCount="562">
  <si>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</si>
  <si>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</si>
  <si>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</si>
  <si>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</si>
  <si>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</si>
  <si>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</si>
  <si>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</si>
  <si>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</si>
  <si>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</si>
  <si>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</si>
  <si>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</si>
  <si>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</si>
  <si>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</si>
  <si>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</si>
  <si>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</si>
  <si>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</si>
  <si>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</si>
  <si>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</si>
  <si>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</si>
  <si>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</si>
  <si>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</si>
  <si>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</si>
  <si>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</si>
  <si>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</si>
  <si>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</si>
  <si>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</si>
  <si>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</si>
  <si>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</si>
  <si>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</si>
  <si>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</si>
  <si>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</si>
  <si>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</si>
  <si>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</si>
  <si>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</si>
  <si>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</si>
  <si>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</si>
  <si>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</si>
  <si>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</si>
  <si>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</si>
  <si>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</si>
  <si>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</si>
  <si>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</si>
  <si>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</si>
  <si>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</si>
  <si>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</si>
  <si>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</si>
  <si>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</si>
  <si>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</si>
  <si>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</si>
  <si>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</si>
  <si>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</si>
  <si>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</si>
  <si>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</si>
  <si>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</si>
  <si>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</si>
  <si>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</si>
  <si>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</si>
  <si>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</si>
  <si>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</si>
  <si>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</si>
  <si>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</si>
  <si>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</si>
  <si>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</si>
  <si>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</si>
  <si>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</si>
  <si>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</si>
  <si>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</si>
  <si>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</si>
  <si>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</si>
  <si>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</si>
  <si>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</si>
  <si>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</si>
  <si>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</si>
  <si>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</si>
  <si>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</si>
  <si>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</si>
  <si>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</si>
  <si>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</si>
  <si>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</si>
  <si>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</si>
  <si>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</si>
  <si>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</si>
  <si>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</si>
  <si>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</si>
  <si>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</si>
  <si>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</si>
  <si>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</si>
  <si>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</si>
  <si>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</si>
  <si>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</si>
  <si>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</si>
  <si>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</si>
  <si>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</si>
  <si>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</si>
  <si>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安中市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</si>
  <si>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</si>
  <si>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</si>
  <si>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</si>
  <si>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</si>
  <si>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</si>
  <si>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</si>
  <si>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</si>
  <si>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</si>
  <si>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</si>
  <si>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</si>
  <si>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</si>
  <si>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</si>
  <si>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</si>
  <si>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</si>
  <si>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</si>
  <si>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</si>
  <si>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</si>
  <si>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</si>
  <si>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</si>
  <si>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</si>
  <si>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</si>
  <si>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</si>
  <si>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</si>
  <si>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</si>
  <si>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</si>
  <si>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</si>
  <si>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</si>
  <si>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</si>
  <si>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</si>
  <si>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</si>
  <si>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</si>
  <si>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</si>
  <si>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</si>
  <si>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</si>
  <si>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</si>
  <si>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</si>
  <si>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</si>
  <si>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</si>
  <si>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</si>
  <si>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</si>
  <si>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</si>
  <si>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</si>
  <si>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</si>
  <si>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</si>
  <si>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</si>
  <si>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</si>
  <si>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</si>
  <si>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</si>
  <si>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</si>
  <si>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</si>
  <si>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</si>
  <si>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</si>
  <si>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</si>
  <si>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</si>
  <si>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</si>
  <si>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</si>
  <si>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</si>
  <si>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</si>
  <si>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</si>
  <si>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</si>
  <si>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</si>
  <si>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</si>
  <si>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</si>
  <si>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</si>
  <si>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</si>
  <si>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</si>
  <si>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</si>
  <si>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</si>
  <si>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</si>
  <si>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</si>
  <si>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</si>
  <si>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</si>
  <si>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</si>
  <si>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</si>
  <si>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</si>
  <si>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</si>
  <si>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</si>
  <si>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</si>
  <si>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</si>
  <si>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</si>
  <si>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</si>
  <si>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</si>
  <si>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</si>
  <si>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</si>
  <si>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</si>
  <si>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</si>
  <si>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</si>
  <si>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</si>
  <si>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</si>
  <si>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</si>
  <si>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</si>
  <si>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</si>
  <si>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</si>
  <si>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</si>
  <si>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</si>
  <si>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</si>
  <si>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</si>
  <si>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</si>
  <si>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</si>
  <si>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</si>
  <si>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</si>
  <si>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</si>
  <si>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</si>
  <si>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</si>
  <si>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</si>
  <si>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</si>
  <si>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</si>
  <si>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</si>
  <si>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群馬県安中市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</si>
  <si>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</si>
  <si>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</si>
  <si>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</si>
  <si>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</si>
  <si>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</si>
  <si>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</si>
  <si>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</si>
  <si>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</si>
  <si>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</si>
  <si>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</si>
  <si>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</si>
  <si>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</si>
  <si>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</si>
  <si>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</si>
  <si>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</si>
  <si>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</si>
  <si>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</si>
  <si>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</si>
  <si>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</si>
  <si>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</si>
  <si>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</si>
  <si>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</si>
  <si>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</si>
  <si>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</si>
  <si>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</si>
  <si>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</si>
  <si>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</si>
  <si>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</si>
  <si>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</si>
  <si>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</si>
  <si>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</si>
  <si>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</si>
  <si>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</si>
  <si>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</si>
  <si>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</si>
  <si>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</si>
  <si>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</si>
  <si>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</si>
  <si>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</si>
  <si>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</si>
  <si>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</si>
  <si>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</si>
  <si>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</si>
  <si>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</si>
  <si>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</si>
  <si>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</si>
  <si>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</si>
  <si>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</si>
  <si>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</si>
  <si>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</si>
  <si>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</si>
  <si>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</si>
  <si>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</si>
  <si>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</si>
  <si>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</si>
  <si>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</si>
  <si>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</si>
  <si>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</si>
  <si>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</si>
  <si>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</si>
  <si>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</si>
  <si>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</si>
  <si>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</si>
  <si>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</si>
  <si>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</si>
  <si>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</si>
  <si>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</si>
  <si>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</si>
  <si>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</si>
  <si>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</si>
  <si>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</si>
  <si>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</si>
  <si>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</si>
  <si>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</si>
  <si>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</si>
  <si>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</si>
  <si>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</si>
  <si>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</si>
  <si>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</si>
  <si>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</si>
  <si>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</si>
  <si>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</si>
  <si>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</si>
  <si>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</si>
  <si>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</si>
  <si>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</si>
  <si>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</si>
  <si>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</si>
  <si>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</si>
  <si>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</si>
  <si>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</si>
  <si>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</si>
  <si>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</si>
  <si>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</si>
  <si>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</si>
  <si>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</si>
  <si>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</si>
  <si>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</si>
  <si>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</si>
  <si>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</si>
  <si>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</si>
  <si>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</si>
  <si>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</si>
  <si>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</si>
  <si>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</si>
  <si>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</si>
  <si>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</si>
  <si>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</si>
  <si>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</si>
  <si>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</si>
  <si>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</si>
  <si>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</si>
  <si>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</si>
  <si>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</si>
  <si>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</si>
  <si>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</si>
  <si>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</si>
  <si>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</si>
  <si>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</si>
  <si>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</si>
  <si>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</si>
  <si>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</si>
  <si>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</si>
  <si>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</si>
  <si>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</si>
  <si>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</si>
  <si>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</si>
  <si>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</si>
  <si>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</si>
  <si>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</si>
  <si>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</si>
  <si>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</si>
  <si>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</si>
  <si>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</si>
  <si>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</si>
  <si>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</si>
  <si>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</si>
  <si>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</si>
  <si>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</si>
  <si>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</si>
  <si>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</si>
  <si>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</si>
  <si>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</si>
  <si>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</si>
  <si>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</si>
  <si>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</si>
  <si>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</si>
  <si>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</si>
  <si>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</si>
  <si>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</si>
  <si>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群馬県安中市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</si>
  <si>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</si>
  <si>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</si>
  <si>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</si>
  <si>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</si>
  <si>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</si>
  <si>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</si>
  <si>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</si>
  <si>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</si>
  <si>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</si>
  <si>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</si>
  <si>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</si>
  <si>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</si>
  <si>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</si>
  <si>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</si>
  <si>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</si>
  <si>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</si>
  <si>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</si>
  <si>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</si>
  <si>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</si>
  <si>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</si>
  <si>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</si>
  <si>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</si>
  <si>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</si>
  <si>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</si>
  <si>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</si>
  <si>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</si>
  <si>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</si>
  <si>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</si>
  <si>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</si>
  <si>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</si>
  <si>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</si>
  <si>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</si>
  <si>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</si>
  <si>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</si>
  <si>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</si>
  <si>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</si>
  <si>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</si>
  <si>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</si>
  <si>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</si>
  <si>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病院事業会計</t>
    <phoneticPr fontId="5"/>
  </si>
  <si>
    <t>介護サービス事業会計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</si>
  <si>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</si>
  <si>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</si>
  <si>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</si>
  <si>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</si>
  <si>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</si>
  <si>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</si>
  <si>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</si>
  <si>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</si>
  <si>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</si>
  <si>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</si>
  <si>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</si>
  <si>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</si>
  <si>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</si>
  <si>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</si>
  <si>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</si>
  <si>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</si>
  <si>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</si>
  <si>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</si>
  <si>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</si>
  <si>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</si>
  <si>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</si>
  <si>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</si>
  <si>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</si>
  <si>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</si>
  <si>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</si>
  <si>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</si>
  <si>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</si>
  <si>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</si>
  <si>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</si>
  <si>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</si>
  <si>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</si>
  <si>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</si>
  <si>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</si>
  <si>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</si>
  <si>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</si>
  <si>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</si>
  <si>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</si>
  <si>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</si>
  <si>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</si>
  <si>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</si>
  <si>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</si>
  <si>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</si>
  <si>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</si>
  <si>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</si>
  <si>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</si>
  <si>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</si>
  <si>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</si>
  <si>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</si>
  <si>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</si>
  <si>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</si>
  <si>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</si>
  <si>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</si>
  <si>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</si>
  <si>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</si>
  <si>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</si>
  <si>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</si>
  <si>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</si>
  <si>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</si>
  <si>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</si>
  <si>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</si>
  <si>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</si>
  <si>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</si>
  <si>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</si>
  <si>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</si>
  <si>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</si>
  <si>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</si>
  <si>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</si>
  <si>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</si>
  <si>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</si>
  <si>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</si>
  <si>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</si>
  <si>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</si>
  <si>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</si>
  <si>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</si>
  <si>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</si>
  <si>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</si>
  <si>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</si>
  <si>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</si>
  <si>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</si>
  <si>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</si>
  <si>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</si>
  <si>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</si>
  <si>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</si>
  <si>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</si>
  <si>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</si>
  <si>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</si>
  <si>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</si>
  <si>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</si>
  <si>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</si>
  <si>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</si>
  <si>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</si>
  <si>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</si>
  <si>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</si>
  <si>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</si>
  <si>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</si>
  <si>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</si>
  <si>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</si>
  <si>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</si>
  <si>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</si>
  <si>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</si>
  <si>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</si>
  <si>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</si>
  <si>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</si>
  <si>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</si>
  <si>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</si>
  <si>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</si>
  <si>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</si>
  <si>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</si>
  <si>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</si>
  <si>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</si>
  <si>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</si>
  <si>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</si>
  <si>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</si>
  <si>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</si>
  <si>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</si>
  <si>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</si>
  <si>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</si>
  <si>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</si>
  <si>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</si>
  <si>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</si>
  <si>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</si>
  <si>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</si>
  <si>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</si>
  <si>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</si>
  <si>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</si>
  <si>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</si>
  <si>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</si>
  <si>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</si>
  <si>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</si>
  <si>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</si>
  <si>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</si>
  <si>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</si>
  <si>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</si>
  <si>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</si>
  <si>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</si>
  <si>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0.03</t>
  </si>
  <si>
    <t>▲ 3.27</t>
  </si>
  <si>
    <t>▲ 7.22</t>
  </si>
  <si>
    <t>水道事業会計</t>
  </si>
  <si>
    <t>一般会計</t>
  </si>
  <si>
    <t>病院事業会計</t>
  </si>
  <si>
    <t>下水道事業会計</t>
  </si>
  <si>
    <t>介護保険特別会計</t>
  </si>
  <si>
    <t>国民健康保険特別会計</t>
  </si>
  <si>
    <t>後期高齢者医療特別会計</t>
  </si>
  <si>
    <t>介護サービス事業会計</t>
  </si>
  <si>
    <t>その他会計（赤字）</t>
  </si>
  <si>
    <t>その他会計（黒字）</t>
  </si>
  <si>
    <t>R01</t>
    <phoneticPr fontId="5"/>
  </si>
  <si>
    <t>R02</t>
    <phoneticPr fontId="5"/>
  </si>
  <si>
    <t>R03</t>
    <phoneticPr fontId="5"/>
  </si>
  <si>
    <t>R04</t>
    <phoneticPr fontId="5"/>
  </si>
  <si>
    <t>R05</t>
    <phoneticPr fontId="5"/>
  </si>
  <si>
    <t>○</t>
    <phoneticPr fontId="2"/>
  </si>
  <si>
    <t>安中市土地開発公社</t>
    <rPh sb="0" eb="3">
      <t>アンナカシ</t>
    </rPh>
    <rPh sb="3" eb="5">
      <t>トチ</t>
    </rPh>
    <rPh sb="5" eb="7">
      <t>カイハツ</t>
    </rPh>
    <rPh sb="7" eb="9">
      <t>コウシャ</t>
    </rPh>
    <phoneticPr fontId="2"/>
  </si>
  <si>
    <t>碓氷峠交流記念財団</t>
    <rPh sb="0" eb="3">
      <t>ウスイトウゲ</t>
    </rPh>
    <rPh sb="3" eb="5">
      <t>コウリュウ</t>
    </rPh>
    <rPh sb="5" eb="7">
      <t>キネン</t>
    </rPh>
    <rPh sb="7" eb="9">
      <t>ザイダン</t>
    </rPh>
    <phoneticPr fontId="2"/>
  </si>
  <si>
    <t>群馬県市町村総合事務組合</t>
    <rPh sb="0" eb="3">
      <t>グンマケン</t>
    </rPh>
    <rPh sb="3" eb="6">
      <t>シチョウソン</t>
    </rPh>
    <rPh sb="6" eb="8">
      <t>ソウゴウ</t>
    </rPh>
    <rPh sb="8" eb="10">
      <t>ジム</t>
    </rPh>
    <rPh sb="10" eb="12">
      <t>クミアイ</t>
    </rPh>
    <phoneticPr fontId="2"/>
  </si>
  <si>
    <t>高崎市・安中市消防組合</t>
    <rPh sb="0" eb="2">
      <t>タカサキ</t>
    </rPh>
    <rPh sb="2" eb="3">
      <t>シ</t>
    </rPh>
    <rPh sb="4" eb="7">
      <t>アンナカシ</t>
    </rPh>
    <rPh sb="7" eb="9">
      <t>ショウボウ</t>
    </rPh>
    <rPh sb="9" eb="11">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</si>
  <si>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</si>
  <si>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</si>
  <si>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群馬県市町村会館管理組合</t>
    <rPh sb="0" eb="3">
      <t>グンマケン</t>
    </rPh>
    <rPh sb="3" eb="6">
      <t>シチョウソン</t>
    </rPh>
    <rPh sb="6" eb="8">
      <t>カイカン</t>
    </rPh>
    <rPh sb="8" eb="10">
      <t>カンリ</t>
    </rPh>
    <rPh sb="10" eb="12">
      <t>クミアイ</t>
    </rPh>
    <phoneticPr fontId="2"/>
  </si>
  <si>
    <t>地域振興基金</t>
    <rPh sb="0" eb="2">
      <t>チイキ</t>
    </rPh>
    <rPh sb="2" eb="4">
      <t>シンコウ</t>
    </rPh>
    <rPh sb="4" eb="6">
      <t>キキン</t>
    </rPh>
    <phoneticPr fontId="5"/>
  </si>
  <si>
    <t>職員退職手当基金</t>
    <rPh sb="0" eb="2">
      <t>ショクイン</t>
    </rPh>
    <rPh sb="2" eb="4">
      <t>タイショク</t>
    </rPh>
    <rPh sb="4" eb="6">
      <t>テアテ</t>
    </rPh>
    <rPh sb="6" eb="8">
      <t>キキン</t>
    </rPh>
    <phoneticPr fontId="2"/>
  </si>
  <si>
    <t>庁舎建設基金</t>
    <rPh sb="0" eb="2">
      <t>チョウシャ</t>
    </rPh>
    <rPh sb="2" eb="4">
      <t>ケンセツ</t>
    </rPh>
    <rPh sb="4" eb="6">
      <t>キキン</t>
    </rPh>
    <phoneticPr fontId="2"/>
  </si>
  <si>
    <t>福祉基金</t>
    <rPh sb="0" eb="2">
      <t>フクシ</t>
    </rPh>
    <rPh sb="2" eb="4">
      <t>キキン</t>
    </rPh>
    <phoneticPr fontId="2"/>
  </si>
  <si>
    <t>ふるさと創生基金</t>
    <rPh sb="4" eb="6">
      <t>ソウセイ</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</si>
</sst>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CD33-47EB-A451-E064A79DE0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31808</c:v>
                </c:pt>
                <c:pt idx="1">
                  <c:v>34322</c:v>
                </c:pt>
                <c:pt idx="2">
                  <c:v>38901</c:v>
                </c:pt>
                <c:pt idx="3">
                  <c:v>37608</c:v>
                </c:pt>
                <c:pt idx="4">
                  <c:v>49965</c:v>
                </c:pt>
              </c:numCache>
            </c:numRef>
          </c:val>
          <c:smooth val="0"/>
          <c:extLst>
            <c:ext xmlns:c16="http://schemas.microsoft.com/office/drawing/2014/chart" uri="{C3380CC4-5D6E-409C-BE32-E72D297353CC}">
              <c16:uniqueId val="{00000001-CD33-47EB-A451-E064A79DE0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5.76</c:v>
                </c:pt>
                <c:pt idx="1">
                  <c:v>7.52</c:v>
                </c:pt>
                <c:pt idx="2">
                  <c:v>8.77</c:v>
                </c:pt>
                <c:pt idx="3">
                  <c:v>8.32</c:v>
                </c:pt>
                <c:pt idx="4">
                  <c:v>6.01</c:v>
                </c:pt>
              </c:numCache>
            </c:numRef>
          </c:val>
          <c:extLst>
            <c:ext xmlns:c16="http://schemas.microsoft.com/office/drawing/2014/chart" uri="{C3380CC4-5D6E-409C-BE32-E72D297353CC}">
              <c16:uniqueId val="{00000000-6D07-44C1-ADF6-8E00E217CA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36.26</c:v>
                </c:pt>
                <c:pt idx="1">
                  <c:v>36.340000000000003</c:v>
                </c:pt>
                <c:pt idx="2">
                  <c:v>38.619999999999997</c:v>
                </c:pt>
                <c:pt idx="3">
                  <c:v>43.03</c:v>
                </c:pt>
                <c:pt idx="4">
                  <c:v>41.83</c:v>
                </c:pt>
              </c:numCache>
            </c:numRef>
          </c:val>
          <c:extLst>
            <c:ext xmlns:c16="http://schemas.microsoft.com/office/drawing/2014/chart" uri="{C3380CC4-5D6E-409C-BE32-E72D297353CC}">
              <c16:uniqueId val="{00000001-6D07-44C1-ADF6-8E00E217CAE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c:v>
                </c:pt>
                <c:pt idx="1">
                  <c:v>-0.03</c:v>
                </c:pt>
                <c:pt idx="2">
                  <c:v>1.54</c:v>
                </c:pt>
                <c:pt idx="3">
                  <c:v>-3.27</c:v>
                </c:pt>
                <c:pt idx="4">
                  <c:v>-7.22</c:v>
                </c:pt>
              </c:numCache>
            </c:numRef>
          </c:val>
          <c:smooth val="0"/>
          <c:extLst>
            <c:ext xmlns:c16="http://schemas.microsoft.com/office/drawing/2014/chart" uri="{C3380CC4-5D6E-409C-BE32-E72D297353CC}">
              <c16:uniqueId val="{00000002-6D07-44C1-ADF6-8E00E217CAE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545-4A74-911C-4672D2BF54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45-4A74-911C-4672D2BF54E9}"/>
            </c:ext>
          </c:extLst>
        </c:ser>
        <c:ser>
          <c:idx val="2"/>
          <c:order val="2"/>
          <c:tx>
            <c:strRef>
              <c:f>データシート!$A$29</c:f>
              <c:strCache>
                <c:ptCount val="1"/>
                <c:pt idx="0">
                  <c:v>介護サービス事業会計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0.15</c:v>
                </c:pt>
                <c:pt idx="2">
                  <c:v>#N/A</c:v>
                </c:pt>
                <c:pt idx="3">
                  <c:v>0.09</c:v>
                </c:pt>
                <c:pt idx="4">
                  <c:v>#N/A</c:v>
                </c:pt>
                <c:pt idx="5">
                  <c:v>0.04</c:v>
                </c:pt>
                <c:pt idx="6">
                  <c:v>#N/A</c:v>
                </c:pt>
                <c:pt idx="7">
                  <c:v>0.04</c:v>
                </c:pt>
                <c:pt idx="8">
                  <c:v>#N/A</c:v>
                </c:pt>
                <c:pt idx="9">
                  <c:v>0.02</c:v>
                </c:pt>
              </c:numCache>
            </c:numRef>
          </c:val>
          <c:extLst>
            <c:ext xmlns:c16="http://schemas.microsoft.com/office/drawing/2014/chart" uri="{C3380CC4-5D6E-409C-BE32-E72D297353CC}">
              <c16:uniqueId val="{00000002-0545-4A74-911C-4672D2BF54E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0.01</c:v>
                </c:pt>
                <c:pt idx="8">
                  <c:v>#N/A</c:v>
                </c:pt>
                <c:pt idx="9">
                  <c:v>0.03</c:v>
                </c:pt>
              </c:numCache>
            </c:numRef>
          </c:val>
          <c:extLst>
            <c:ext xmlns:c16="http://schemas.microsoft.com/office/drawing/2014/chart" uri="{C3380CC4-5D6E-409C-BE32-E72D297353CC}">
              <c16:uniqueId val="{00000003-0545-4A74-911C-4672D2BF54E9}"/>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1.5</c:v>
                </c:pt>
                <c:pt idx="2">
                  <c:v>#N/A</c:v>
                </c:pt>
                <c:pt idx="3">
                  <c:v>1.22</c:v>
                </c:pt>
                <c:pt idx="4">
                  <c:v>#N/A</c:v>
                </c:pt>
                <c:pt idx="5">
                  <c:v>0.13</c:v>
                </c:pt>
                <c:pt idx="6">
                  <c:v>#N/A</c:v>
                </c:pt>
                <c:pt idx="7">
                  <c:v>0.32</c:v>
                </c:pt>
                <c:pt idx="8">
                  <c:v>#N/A</c:v>
                </c:pt>
                <c:pt idx="9">
                  <c:v>0.13</c:v>
                </c:pt>
              </c:numCache>
            </c:numRef>
          </c:val>
          <c:extLst>
            <c:ext xmlns:c16="http://schemas.microsoft.com/office/drawing/2014/chart" uri="{C3380CC4-5D6E-409C-BE32-E72D297353CC}">
              <c16:uniqueId val="{00000004-0545-4A74-911C-4672D2BF54E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0.27</c:v>
                </c:pt>
                <c:pt idx="2">
                  <c:v>#N/A</c:v>
                </c:pt>
                <c:pt idx="3">
                  <c:v>1.44</c:v>
                </c:pt>
                <c:pt idx="4">
                  <c:v>#N/A</c:v>
                </c:pt>
                <c:pt idx="5">
                  <c:v>1.27</c:v>
                </c:pt>
                <c:pt idx="6">
                  <c:v>#N/A</c:v>
                </c:pt>
                <c:pt idx="7">
                  <c:v>1.92</c:v>
                </c:pt>
                <c:pt idx="8">
                  <c:v>#N/A</c:v>
                </c:pt>
                <c:pt idx="9">
                  <c:v>1.62</c:v>
                </c:pt>
              </c:numCache>
            </c:numRef>
          </c:val>
          <c:extLst>
            <c:ext xmlns:c16="http://schemas.microsoft.com/office/drawing/2014/chart" uri="{C3380CC4-5D6E-409C-BE32-E72D297353CC}">
              <c16:uniqueId val="{00000005-0545-4A74-911C-4672D2BF54E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0.59</c:v>
                </c:pt>
                <c:pt idx="4">
                  <c:v>#N/A</c:v>
                </c:pt>
                <c:pt idx="5">
                  <c:v>1</c:v>
                </c:pt>
                <c:pt idx="6">
                  <c:v>#N/A</c:v>
                </c:pt>
                <c:pt idx="7">
                  <c:v>1.45</c:v>
                </c:pt>
                <c:pt idx="8">
                  <c:v>#N/A</c:v>
                </c:pt>
                <c:pt idx="9">
                  <c:v>1.98</c:v>
                </c:pt>
              </c:numCache>
            </c:numRef>
          </c:val>
          <c:extLst>
            <c:ext xmlns:c16="http://schemas.microsoft.com/office/drawing/2014/chart" uri="{C3380CC4-5D6E-409C-BE32-E72D297353CC}">
              <c16:uniqueId val="{00000006-0545-4A74-911C-4672D2BF54E9}"/>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2.21</c:v>
                </c:pt>
                <c:pt idx="2">
                  <c:v>#N/A</c:v>
                </c:pt>
                <c:pt idx="3">
                  <c:v>3.26</c:v>
                </c:pt>
                <c:pt idx="4">
                  <c:v>#N/A</c:v>
                </c:pt>
                <c:pt idx="5">
                  <c:v>4.6399999999999997</c:v>
                </c:pt>
                <c:pt idx="6">
                  <c:v>#N/A</c:v>
                </c:pt>
                <c:pt idx="7">
                  <c:v>5.96</c:v>
                </c:pt>
                <c:pt idx="8">
                  <c:v>#N/A</c:v>
                </c:pt>
                <c:pt idx="9">
                  <c:v>5.88</c:v>
                </c:pt>
              </c:numCache>
            </c:numRef>
          </c:val>
          <c:extLst>
            <c:ext xmlns:c16="http://schemas.microsoft.com/office/drawing/2014/chart" uri="{C3380CC4-5D6E-409C-BE32-E72D297353CC}">
              <c16:uniqueId val="{00000007-0545-4A74-911C-4672D2BF54E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5.75</c:v>
                </c:pt>
                <c:pt idx="2">
                  <c:v>#N/A</c:v>
                </c:pt>
                <c:pt idx="3">
                  <c:v>7.52</c:v>
                </c:pt>
                <c:pt idx="4">
                  <c:v>#N/A</c:v>
                </c:pt>
                <c:pt idx="5">
                  <c:v>8.76</c:v>
                </c:pt>
                <c:pt idx="6">
                  <c:v>#N/A</c:v>
                </c:pt>
                <c:pt idx="7">
                  <c:v>8.31</c:v>
                </c:pt>
                <c:pt idx="8">
                  <c:v>#N/A</c:v>
                </c:pt>
                <c:pt idx="9">
                  <c:v>6</c:v>
                </c:pt>
              </c:numCache>
            </c:numRef>
          </c:val>
          <c:extLst>
            <c:ext xmlns:c16="http://schemas.microsoft.com/office/drawing/2014/chart" uri="{C3380CC4-5D6E-409C-BE32-E72D297353CC}">
              <c16:uniqueId val="{00000008-0545-4A74-911C-4672D2BF54E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14.14</c:v>
                </c:pt>
                <c:pt idx="2">
                  <c:v>#N/A</c:v>
                </c:pt>
                <c:pt idx="3">
                  <c:v>12.94</c:v>
                </c:pt>
                <c:pt idx="4">
                  <c:v>#N/A</c:v>
                </c:pt>
                <c:pt idx="5">
                  <c:v>11.95</c:v>
                </c:pt>
                <c:pt idx="6">
                  <c:v>#N/A</c:v>
                </c:pt>
                <c:pt idx="7">
                  <c:v>11.3</c:v>
                </c:pt>
                <c:pt idx="8">
                  <c:v>#N/A</c:v>
                </c:pt>
                <c:pt idx="9">
                  <c:v>10.96</c:v>
                </c:pt>
              </c:numCache>
            </c:numRef>
          </c:val>
          <c:extLst>
            <c:ext xmlns:c16="http://schemas.microsoft.com/office/drawing/2014/chart" uri="{C3380CC4-5D6E-409C-BE32-E72D297353CC}">
              <c16:uniqueId val="{00000009-0545-4A74-911C-4672D2BF54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2520</c:v>
                </c:pt>
                <c:pt idx="5">
                  <c:v>2476</c:v>
                </c:pt>
                <c:pt idx="8">
                  <c:v>2430</c:v>
                </c:pt>
                <c:pt idx="11">
                  <c:v>2367</c:v>
                </c:pt>
                <c:pt idx="14">
                  <c:v>2149</c:v>
                </c:pt>
              </c:numCache>
            </c:numRef>
          </c:val>
          <c:extLst>
            <c:ext xmlns:c16="http://schemas.microsoft.com/office/drawing/2014/chart" uri="{C3380CC4-5D6E-409C-BE32-E72D297353CC}">
              <c16:uniqueId val="{00000000-EBB1-492D-B7DD-A5987E5825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BB1-492D-B7DD-A5987E5825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EBB1-492D-B7DD-A5987E5825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43</c:v>
                </c:pt>
                <c:pt idx="3">
                  <c:v>50</c:v>
                </c:pt>
                <c:pt idx="6">
                  <c:v>51</c:v>
                </c:pt>
                <c:pt idx="9">
                  <c:v>55</c:v>
                </c:pt>
                <c:pt idx="12">
                  <c:v>53</c:v>
                </c:pt>
              </c:numCache>
            </c:numRef>
          </c:val>
          <c:extLst>
            <c:ext xmlns:c16="http://schemas.microsoft.com/office/drawing/2014/chart" uri="{C3380CC4-5D6E-409C-BE32-E72D297353CC}">
              <c16:uniqueId val="{00000003-EBB1-492D-B7DD-A5987E5825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597</c:v>
                </c:pt>
                <c:pt idx="3">
                  <c:v>576</c:v>
                </c:pt>
                <c:pt idx="6">
                  <c:v>552</c:v>
                </c:pt>
                <c:pt idx="9">
                  <c:v>542</c:v>
                </c:pt>
                <c:pt idx="12">
                  <c:v>564</c:v>
                </c:pt>
              </c:numCache>
            </c:numRef>
          </c:val>
          <c:extLst>
            <c:ext xmlns:c16="http://schemas.microsoft.com/office/drawing/2014/chart" uri="{C3380CC4-5D6E-409C-BE32-E72D297353CC}">
              <c16:uniqueId val="{00000004-EBB1-492D-B7DD-A5987E5825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B1-492D-B7DD-A5987E5825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B1-492D-B7DD-A5987E5825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3011</c:v>
                </c:pt>
                <c:pt idx="3">
                  <c:v>2935</c:v>
                </c:pt>
                <c:pt idx="6">
                  <c:v>2861</c:v>
                </c:pt>
                <c:pt idx="9">
                  <c:v>2751</c:v>
                </c:pt>
                <c:pt idx="12">
                  <c:v>2522</c:v>
                </c:pt>
              </c:numCache>
            </c:numRef>
          </c:val>
          <c:extLst>
            <c:ext xmlns:c16="http://schemas.microsoft.com/office/drawing/2014/chart" uri="{C3380CC4-5D6E-409C-BE32-E72D297353CC}">
              <c16:uniqueId val="{00000007-EBB1-492D-B7DD-A5987E58252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1132</c:v>
                </c:pt>
                <c:pt idx="2">
                  <c:v>#N/A</c:v>
                </c:pt>
                <c:pt idx="3">
                  <c:v>#N/A</c:v>
                </c:pt>
                <c:pt idx="4">
                  <c:v>1086</c:v>
                </c:pt>
                <c:pt idx="5">
                  <c:v>#N/A</c:v>
                </c:pt>
                <c:pt idx="6">
                  <c:v>#N/A</c:v>
                </c:pt>
                <c:pt idx="7">
                  <c:v>1035</c:v>
                </c:pt>
                <c:pt idx="8">
                  <c:v>#N/A</c:v>
                </c:pt>
                <c:pt idx="9">
                  <c:v>#N/A</c:v>
                </c:pt>
                <c:pt idx="10">
                  <c:v>982</c:v>
                </c:pt>
                <c:pt idx="11">
                  <c:v>#N/A</c:v>
                </c:pt>
                <c:pt idx="12">
                  <c:v>#N/A</c:v>
                </c:pt>
                <c:pt idx="13">
                  <c:v>990</c:v>
                </c:pt>
                <c:pt idx="14">
                  <c:v>#N/A</c:v>
                </c:pt>
              </c:numCache>
            </c:numRef>
          </c:val>
          <c:smooth val="0"/>
          <c:extLst>
            <c:ext xmlns:c16="http://schemas.microsoft.com/office/drawing/2014/chart" uri="{C3380CC4-5D6E-409C-BE32-E72D297353CC}">
              <c16:uniqueId val="{00000008-EBB1-492D-B7DD-A5987E58252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22433</c:v>
                </c:pt>
                <c:pt idx="5">
                  <c:v>21428</c:v>
                </c:pt>
                <c:pt idx="8">
                  <c:v>20513</c:v>
                </c:pt>
                <c:pt idx="11">
                  <c:v>19048</c:v>
                </c:pt>
                <c:pt idx="14">
                  <c:v>17686</c:v>
                </c:pt>
              </c:numCache>
            </c:numRef>
          </c:val>
          <c:extLst>
            <c:ext xmlns:c16="http://schemas.microsoft.com/office/drawing/2014/chart" uri="{C3380CC4-5D6E-409C-BE32-E72D297353CC}">
              <c16:uniqueId val="{00000000-8283-4552-82EF-4EAA9D6B25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2322</c:v>
                </c:pt>
                <c:pt idx="5">
                  <c:v>1997</c:v>
                </c:pt>
                <c:pt idx="8">
                  <c:v>1861</c:v>
                </c:pt>
                <c:pt idx="11">
                  <c:v>1769</c:v>
                </c:pt>
                <c:pt idx="14">
                  <c:v>1626</c:v>
                </c:pt>
              </c:numCache>
            </c:numRef>
          </c:val>
          <c:extLst>
            <c:ext xmlns:c16="http://schemas.microsoft.com/office/drawing/2014/chart" uri="{C3380CC4-5D6E-409C-BE32-E72D297353CC}">
              <c16:uniqueId val="{00000001-8283-4552-82EF-4EAA9D6B25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7928</c:v>
                </c:pt>
                <c:pt idx="5">
                  <c:v>8276</c:v>
                </c:pt>
                <c:pt idx="8">
                  <c:v>9805</c:v>
                </c:pt>
                <c:pt idx="11">
                  <c:v>10972</c:v>
                </c:pt>
                <c:pt idx="14">
                  <c:v>11158</c:v>
                </c:pt>
              </c:numCache>
            </c:numRef>
          </c:val>
          <c:extLst>
            <c:ext xmlns:c16="http://schemas.microsoft.com/office/drawing/2014/chart" uri="{C3380CC4-5D6E-409C-BE32-E72D297353CC}">
              <c16:uniqueId val="{00000002-8283-4552-82EF-4EAA9D6B25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83-4552-82EF-4EAA9D6B25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83-4552-82EF-4EAA9D6B25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258</c:v>
                </c:pt>
                <c:pt idx="3">
                  <c:v>262</c:v>
                </c:pt>
                <c:pt idx="6">
                  <c:v>252</c:v>
                </c:pt>
                <c:pt idx="9">
                  <c:v>252</c:v>
                </c:pt>
                <c:pt idx="12">
                  <c:v>253</c:v>
                </c:pt>
              </c:numCache>
            </c:numRef>
          </c:val>
          <c:extLst>
            <c:ext xmlns:c16="http://schemas.microsoft.com/office/drawing/2014/chart" uri="{C3380CC4-5D6E-409C-BE32-E72D297353CC}">
              <c16:uniqueId val="{00000005-8283-4552-82EF-4EAA9D6B25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2923</c:v>
                </c:pt>
                <c:pt idx="3">
                  <c:v>2825</c:v>
                </c:pt>
                <c:pt idx="6">
                  <c:v>2832</c:v>
                </c:pt>
                <c:pt idx="9">
                  <c:v>2872</c:v>
                </c:pt>
                <c:pt idx="12">
                  <c:v>3070</c:v>
                </c:pt>
              </c:numCache>
            </c:numRef>
          </c:val>
          <c:extLst>
            <c:ext xmlns:c16="http://schemas.microsoft.com/office/drawing/2014/chart" uri="{C3380CC4-5D6E-409C-BE32-E72D297353CC}">
              <c16:uniqueId val="{00000006-8283-4552-82EF-4EAA9D6B25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248</c:v>
                </c:pt>
                <c:pt idx="3">
                  <c:v>246</c:v>
                </c:pt>
                <c:pt idx="6">
                  <c:v>205</c:v>
                </c:pt>
                <c:pt idx="9">
                  <c:v>162</c:v>
                </c:pt>
                <c:pt idx="12">
                  <c:v>114</c:v>
                </c:pt>
              </c:numCache>
            </c:numRef>
          </c:val>
          <c:extLst>
            <c:ext xmlns:c16="http://schemas.microsoft.com/office/drawing/2014/chart" uri="{C3380CC4-5D6E-409C-BE32-E72D297353CC}">
              <c16:uniqueId val="{00000007-8283-4552-82EF-4EAA9D6B25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6283</c:v>
                </c:pt>
                <c:pt idx="3">
                  <c:v>5794</c:v>
                </c:pt>
                <c:pt idx="6">
                  <c:v>5660</c:v>
                </c:pt>
                <c:pt idx="9">
                  <c:v>5387</c:v>
                </c:pt>
                <c:pt idx="12">
                  <c:v>5281</c:v>
                </c:pt>
              </c:numCache>
            </c:numRef>
          </c:val>
          <c:extLst>
            <c:ext xmlns:c16="http://schemas.microsoft.com/office/drawing/2014/chart" uri="{C3380CC4-5D6E-409C-BE32-E72D297353CC}">
              <c16:uniqueId val="{00000008-8283-4552-82EF-4EAA9D6B25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88</c:v>
                </c:pt>
                <c:pt idx="3">
                  <c:v>87</c:v>
                </c:pt>
                <c:pt idx="6">
                  <c:v>86</c:v>
                </c:pt>
                <c:pt idx="9">
                  <c:v>85</c:v>
                </c:pt>
                <c:pt idx="12">
                  <c:v>85</c:v>
                </c:pt>
              </c:numCache>
            </c:numRef>
          </c:val>
          <c:extLst>
            <c:ext xmlns:c16="http://schemas.microsoft.com/office/drawing/2014/chart" uri="{C3380CC4-5D6E-409C-BE32-E72D297353CC}">
              <c16:uniqueId val="{00000009-8283-4552-82EF-4EAA9D6B25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23214</c:v>
                </c:pt>
                <c:pt idx="3">
                  <c:v>21703</c:v>
                </c:pt>
                <c:pt idx="6">
                  <c:v>20629</c:v>
                </c:pt>
                <c:pt idx="9">
                  <c:v>18785</c:v>
                </c:pt>
                <c:pt idx="12">
                  <c:v>17221</c:v>
                </c:pt>
              </c:numCache>
            </c:numRef>
          </c:val>
          <c:extLst>
            <c:ext xmlns:c16="http://schemas.microsoft.com/office/drawing/2014/chart" uri="{C3380CC4-5D6E-409C-BE32-E72D297353CC}">
              <c16:uniqueId val="{0000000A-8283-4552-82EF-4EAA9D6B25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331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283-4552-82EF-4EAA9D6B25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6241</c:v>
                </c:pt>
                <c:pt idx="1">
                  <c:v>6742</c:v>
                </c:pt>
                <c:pt idx="2">
                  <c:v>6644</c:v>
                </c:pt>
              </c:numCache>
            </c:numRef>
          </c:val>
          <c:extLst>
            <c:ext xmlns:c16="http://schemas.microsoft.com/office/drawing/2014/chart" uri="{C3380CC4-5D6E-409C-BE32-E72D297353CC}">
              <c16:uniqueId val="{00000000-8EFC-4F2C-A70A-700B743319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882</c:v>
                </c:pt>
                <c:pt idx="1">
                  <c:v>882</c:v>
                </c:pt>
                <c:pt idx="2">
                  <c:v>966</c:v>
                </c:pt>
              </c:numCache>
            </c:numRef>
          </c:val>
          <c:extLst>
            <c:ext xmlns:c16="http://schemas.microsoft.com/office/drawing/2014/chart" uri="{C3380CC4-5D6E-409C-BE32-E72D297353CC}">
              <c16:uniqueId val="{00000001-8EFC-4F2C-A70A-700B743319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3466</c:v>
                </c:pt>
                <c:pt idx="1">
                  <c:v>3935</c:v>
                </c:pt>
                <c:pt idx="2">
                  <c:v>3841</c:v>
                </c:pt>
              </c:numCache>
            </c:numRef>
          </c:val>
          <c:extLst>
            <c:ext xmlns:c16="http://schemas.microsoft.com/office/drawing/2014/chart" uri="{C3380CC4-5D6E-409C-BE32-E72D297353CC}">
              <c16:uniqueId val="{00000002-8EFC-4F2C-A70A-700B743319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54,643
53,816
276.31
27,557,751
26,387,069
954,014
15,882,417
17,220,940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基準財政収入額は市民税法人税割、固定資産税の増加により、全体で</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億円増加し、基準財政需要額も</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需要額より収入額が大きく増加したことで、単年度の数値は上昇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改善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した。</a:t>
          </a:r>
          <a:r>
            <a:rPr kumimoji="1" lang="en-US" altLang="ja-JP" sz="1300">
              <a:latin typeface="ＭＳ Ｐゴシック" panose="020B0600070205080204" pitchFamily="50" charset="-128"/>
              <a:ea typeface="ＭＳ Ｐゴシック" panose="020B0600070205080204" pitchFamily="50" charset="-128"/>
            </a:rPr>
            <a:t>(R4:0.763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R5:0.820)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か年平均も</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上昇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改善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し、類似団体平均を上回っている。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経済状況の変化等にも対応できるように、事業の見直しや適正な定員管理による歳出削減、企業誘致や移住定住促進等での税源かん養など更なる財政基盤の強化を進める。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129822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458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129822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129822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103011</xdr:rowOff>
    </xdr:from>
    <xdr:to>
      <xdr:col>11</xdr:col>
      <xdr:colOff>31750</xdr:colOff>
      <xdr:row>41</xdr:row>
      <xdr:rowOff>116417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52211</xdr:rowOff>
    </xdr:from>
    <xdr:to>
      <xdr:col>11</xdr:col>
      <xdr:colOff>82550</xdr:colOff>
      <xdr:row>41</xdr:row>
      <xdr:rowOff>153811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ポイント上昇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悪化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し、類似団体平均と比較すると</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歳出では、委託料の増加などにより物件費が大幅に増加したため、総額として増加した。歳入では、法人市民税、固定資産税が増加したが、普通交付税の大幅な減少もあり、総額としては減少した。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経常経費の増加は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年間続いており、直近で最も高い水準となっている。今後、新規事業の精査と既存事業の抜本的な見直しを徹底することで、持続可能な行政運営を目指していく。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66</xdr:row>
      <xdr:rowOff>48768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95000"/>
          <a:ext cx="838200" cy="56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104902</xdr:rowOff>
    </xdr:from>
    <xdr:to>
      <xdr:col>19</xdr:col>
      <xdr:colOff>133350</xdr:colOff>
      <xdr:row>62</xdr:row>
      <xdr:rowOff>165100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63352"/>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104902</xdr:rowOff>
    </xdr:from>
    <xdr:to>
      <xdr:col>15</xdr:col>
      <xdr:colOff>82550</xdr:colOff>
      <xdr:row>62</xdr:row>
      <xdr:rowOff>97536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6335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97536</xdr:rowOff>
    </xdr:from>
    <xdr:to>
      <xdr:col>11</xdr:col>
      <xdr:colOff>31750</xdr:colOff>
      <xdr:row>64</xdr:row>
      <xdr:rowOff>63500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27436"/>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169418</xdr:rowOff>
    </xdr:from>
    <xdr:to>
      <xdr:col>23</xdr:col>
      <xdr:colOff>184150</xdr:colOff>
      <xdr:row>66</xdr:row>
      <xdr:rowOff>99568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141495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28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54102</xdr:rowOff>
    </xdr:from>
    <xdr:to>
      <xdr:col>15</xdr:col>
      <xdr:colOff>133350</xdr:colOff>
      <xdr:row>61</xdr:row>
      <xdr:rowOff>155702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140479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46736</xdr:rowOff>
    </xdr:from>
    <xdr:to>
      <xdr:col>11</xdr:col>
      <xdr:colOff>82550</xdr:colOff>
      <xdr:row>62</xdr:row>
      <xdr:rowOff>148336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住基人口が</a:t>
          </a:r>
          <a:r>
            <a:rPr kumimoji="1" lang="en-US" altLang="ja-JP" sz="1150">
              <a:latin typeface="ＭＳ Ｐゴシック" panose="020B0600070205080204" pitchFamily="50" charset="-128"/>
              <a:ea typeface="ＭＳ Ｐゴシック" panose="020B0600070205080204" pitchFamily="50" charset="-128"/>
            </a:rPr>
            <a:t>600</a:t>
          </a:r>
          <a:r>
            <a:rPr kumimoji="1" lang="ja-JP" altLang="en-US" sz="1150">
              <a:latin typeface="ＭＳ Ｐゴシック" panose="020B0600070205080204" pitchFamily="50" charset="-128"/>
              <a:ea typeface="ＭＳ Ｐゴシック" panose="020B0600070205080204" pitchFamily="50" charset="-128"/>
            </a:rPr>
            <a:t>人以上減少しており、悪化要因となっている。人口減少に合わせて経費削減が必要だが、人件費、物件費、維持補修費のすべてが増加している。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人件費は、職員給・報酬等全般的に増加しており、職員数の抑制が必要である。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物件費は、指定管理等委託料などが増加している。外部委託を行う際は、人件費その他経費の削減を合わせて進め、コストの低減を図っていく。</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維持補修費は、施設の維持補修費が増加している。施設全体が老朽化しているが、計画的に修繕するとともに、統廃合や再配置を検討していく必要がある。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81927</xdr:rowOff>
    </xdr:from>
    <xdr:to>
      <xdr:col>23</xdr:col>
      <xdr:colOff>133350</xdr:colOff>
      <xdr:row>82</xdr:row>
      <xdr:rowOff>158524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40827"/>
          <a:ext cx="838200" cy="7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166791</xdr:rowOff>
    </xdr:from>
    <xdr:to>
      <xdr:col>19</xdr:col>
      <xdr:colOff>133350</xdr:colOff>
      <xdr:row>82</xdr:row>
      <xdr:rowOff>81927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54241"/>
          <a:ext cx="889000" cy="8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120976</xdr:rowOff>
    </xdr:from>
    <xdr:to>
      <xdr:col>15</xdr:col>
      <xdr:colOff>82550</xdr:colOff>
      <xdr:row>81</xdr:row>
      <xdr:rowOff>166791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08426"/>
          <a:ext cx="889000" cy="4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82576</xdr:rowOff>
    </xdr:from>
    <xdr:to>
      <xdr:col>11</xdr:col>
      <xdr:colOff>31750</xdr:colOff>
      <xdr:row>81</xdr:row>
      <xdr:rowOff>120976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70026"/>
          <a:ext cx="889000" cy="3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107724</xdr:rowOff>
    </xdr:from>
    <xdr:to>
      <xdr:col>23</xdr:col>
      <xdr:colOff>184150</xdr:colOff>
      <xdr:row>83</xdr:row>
      <xdr:rowOff>37874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79801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31127</xdr:rowOff>
    </xdr:from>
    <xdr:to>
      <xdr:col>19</xdr:col>
      <xdr:colOff>184150</xdr:colOff>
      <xdr:row>82</xdr:row>
      <xdr:rowOff>132727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9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142904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58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115991</xdr:rowOff>
    </xdr:from>
    <xdr:to>
      <xdr:col>15</xdr:col>
      <xdr:colOff>133350</xdr:colOff>
      <xdr:row>82</xdr:row>
      <xdr:rowOff>46141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56318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7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70176</xdr:rowOff>
    </xdr:from>
    <xdr:to>
      <xdr:col>11</xdr:col>
      <xdr:colOff>82550</xdr:colOff>
      <xdr:row>82</xdr:row>
      <xdr:rowOff>326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5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10503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2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31776</xdr:rowOff>
    </xdr:from>
    <xdr:to>
      <xdr:col>7</xdr:col>
      <xdr:colOff>31750</xdr:colOff>
      <xdr:row>81</xdr:row>
      <xdr:rowOff>133376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1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143553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8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例年通り類似団体平均と近い数値となり、平均的な水準といえる。今後とも国や近隣市町村の動向を踏まえ、給与の適正化に努める。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170543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463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170543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101600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601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49893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601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a:t>
          </a:r>
          <a:r>
            <a:rPr kumimoji="1" lang="en-US" altLang="ja-JP" sz="1300">
              <a:latin typeface="ＭＳ Ｐゴシック" panose="020B0600070205080204" pitchFamily="50" charset="-128"/>
              <a:ea typeface="ＭＳ Ｐゴシック" panose="020B0600070205080204" pitchFamily="50" charset="-128"/>
            </a:rPr>
            <a:t>411</a:t>
          </a:r>
          <a:r>
            <a:rPr kumimoji="1" lang="ja-JP" altLang="en-US" sz="1300">
              <a:latin typeface="ＭＳ Ｐゴシック" panose="020B0600070205080204" pitchFamily="50" charset="-128"/>
              <a:ea typeface="ＭＳ Ｐゴシック" panose="020B0600070205080204" pitchFamily="50" charset="-128"/>
            </a:rPr>
            <a:t>人で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人増加となり、指標も増加した。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現状は類似団体平均と同程度なので、ここから乖離しすぎることのないよう注意する。</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の推進などで業務を効率化するとともに、事業の見直しによる人員の適正配置を進め、職員数を抑制していく。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48471</xdr:rowOff>
    </xdr:from>
    <xdr:to>
      <xdr:col>81</xdr:col>
      <xdr:colOff>44450</xdr:colOff>
      <xdr:row>62</xdr:row>
      <xdr:rowOff>68580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7837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30374</xdr:rowOff>
    </xdr:from>
    <xdr:to>
      <xdr:col>77</xdr:col>
      <xdr:colOff>44450</xdr:colOff>
      <xdr:row>62</xdr:row>
      <xdr:rowOff>48471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6027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14288</xdr:rowOff>
    </xdr:from>
    <xdr:to>
      <xdr:col>72</xdr:col>
      <xdr:colOff>203200</xdr:colOff>
      <xdr:row>62</xdr:row>
      <xdr:rowOff>30374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4418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6244</xdr:rowOff>
    </xdr:from>
    <xdr:to>
      <xdr:col>68</xdr:col>
      <xdr:colOff>152400</xdr:colOff>
      <xdr:row>62</xdr:row>
      <xdr:rowOff>14288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3614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17780</xdr:rowOff>
    </xdr:from>
    <xdr:to>
      <xdr:col>81</xdr:col>
      <xdr:colOff>95250</xdr:colOff>
      <xdr:row>62</xdr:row>
      <xdr:rowOff>119380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34307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169121</xdr:rowOff>
    </xdr:from>
    <xdr:to>
      <xdr:col>77</xdr:col>
      <xdr:colOff>95250</xdr:colOff>
      <xdr:row>62</xdr:row>
      <xdr:rowOff>99271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109448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9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151024</xdr:rowOff>
    </xdr:from>
    <xdr:to>
      <xdr:col>73</xdr:col>
      <xdr:colOff>44450</xdr:colOff>
      <xdr:row>62</xdr:row>
      <xdr:rowOff>81174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91351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7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134938</xdr:rowOff>
    </xdr:from>
    <xdr:to>
      <xdr:col>68</xdr:col>
      <xdr:colOff>203200</xdr:colOff>
      <xdr:row>62</xdr:row>
      <xdr:rowOff>65088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126894</xdr:rowOff>
    </xdr:from>
    <xdr:to>
      <xdr:col>64</xdr:col>
      <xdr:colOff>152400</xdr:colOff>
      <xdr:row>62</xdr:row>
      <xdr:rowOff>57044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67221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5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改善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し、単年度で比較しても前年度より</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ポイント低下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改善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している</a:t>
          </a:r>
          <a:r>
            <a:rPr kumimoji="1" lang="en-US" altLang="ja-JP" sz="1300">
              <a:latin typeface="ＭＳ Ｐゴシック" panose="020B0600070205080204" pitchFamily="50" charset="-128"/>
              <a:ea typeface="ＭＳ Ｐゴシック" panose="020B0600070205080204" pitchFamily="50" charset="-128"/>
            </a:rPr>
            <a:t>(R3:7.42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R4:7.27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R5:7.13)</a:t>
          </a:r>
          <a:r>
            <a:rPr kumimoji="1" lang="ja-JP" altLang="en-US" sz="1300">
              <a:latin typeface="ＭＳ Ｐゴシック" panose="020B0600070205080204" pitchFamily="50" charset="-128"/>
              <a:ea typeface="ＭＳ Ｐゴシック" panose="020B0600070205080204" pitchFamily="50" charset="-128"/>
            </a:rPr>
            <a:t>。しかし、類似団体平均と比較すると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改善した要因として地方債の元利償還金が減少したことがあげられるが、依然として公債費は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億円と多額になっている。今後は、大規模な建設事業が見込まれているが、類似団体平均水準を目安として、新規発行の抑制に努める。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136652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95604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136652</xdr:rowOff>
    </xdr:from>
    <xdr:to>
      <xdr:col>77</xdr:col>
      <xdr:colOff>44450</xdr:colOff>
      <xdr:row>41</xdr:row>
      <xdr:rowOff>13462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9946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42418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429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32766</xdr:rowOff>
    </xdr:from>
    <xdr:to>
      <xdr:col>68</xdr:col>
      <xdr:colOff>152400</xdr:colOff>
      <xdr:row>41</xdr:row>
      <xdr:rowOff>42418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622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19321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85852</xdr:rowOff>
    </xdr:from>
    <xdr:to>
      <xdr:col>77</xdr:col>
      <xdr:colOff>95250</xdr:colOff>
      <xdr:row>41</xdr:row>
      <xdr:rowOff>16002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03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134112</xdr:rowOff>
    </xdr:from>
    <xdr:to>
      <xdr:col>73</xdr:col>
      <xdr:colOff>44450</xdr:colOff>
      <xdr:row>41</xdr:row>
      <xdr:rowOff>64262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49039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163068</xdr:rowOff>
    </xdr:from>
    <xdr:to>
      <xdr:col>68</xdr:col>
      <xdr:colOff>203200</xdr:colOff>
      <xdr:row>41</xdr:row>
      <xdr:rowOff>93218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77995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153416</xdr:rowOff>
    </xdr:from>
    <xdr:to>
      <xdr:col>64</xdr:col>
      <xdr:colOff>152400</xdr:colOff>
      <xdr:row>41</xdr:row>
      <xdr:rowOff>83566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68343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将来負担比率は、前年度から引き続き、将来負担額よりも将来負担額に充当可能な財源等が多いため算定されなかった。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主な要因としては、地方債の元金償還額が新規発行額を上回ったことで地方債現在高が減少したこと、充当可能基金が増加したことがあげられる。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引き続き、将来負担額を抑えるため、新規地方債発行事業の適正化を図り、財政の健全化に努める。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70048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62290</xdr:rowOff>
    </xdr:from>
    <xdr:to>
      <xdr:col>64</xdr:col>
      <xdr:colOff>152400</xdr:colOff>
      <xdr:row>13</xdr:row>
      <xdr:rowOff>163890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2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2617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0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54,643
53,816
276.31
27,557,751
26,387,069
954,014
15,882,417
17,220,940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a:t>
          </a:r>
          <a:r>
            <a:rPr kumimoji="1" lang="en-US" altLang="ja-JP" sz="1300">
              <a:latin typeface="ＭＳ Ｐゴシック" panose="020B0600070205080204" pitchFamily="50" charset="-128"/>
              <a:ea typeface="ＭＳ Ｐゴシック" panose="020B0600070205080204" pitchFamily="50" charset="-128"/>
            </a:rPr>
            <a:t>0.54</a:t>
          </a:r>
          <a:r>
            <a:rPr kumimoji="1" lang="ja-JP" altLang="en-US" sz="1300">
              <a:latin typeface="ＭＳ Ｐゴシック" panose="020B0600070205080204" pitchFamily="50" charset="-128"/>
              <a:ea typeface="ＭＳ Ｐゴシック" panose="020B0600070205080204" pitchFamily="50" charset="-128"/>
            </a:rPr>
            <a:t>億円減少したが、経常一般財源等の減少により比率は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ポイント上昇している。また、主な減少要因は退職手当だが、これは定年延長の影響が大きく、退職手当を除くと</a:t>
          </a:r>
          <a:r>
            <a:rPr kumimoji="1" lang="en-US" altLang="ja-JP" sz="1300">
              <a:latin typeface="ＭＳ Ｐゴシック" panose="020B0600070205080204" pitchFamily="50" charset="-128"/>
              <a:ea typeface="ＭＳ Ｐゴシック" panose="020B0600070205080204" pitchFamily="50" charset="-128"/>
            </a:rPr>
            <a:t>0.93</a:t>
          </a:r>
          <a:r>
            <a:rPr kumimoji="1" lang="ja-JP" altLang="en-US" sz="1300">
              <a:latin typeface="ＭＳ Ｐゴシック" panose="020B0600070205080204" pitchFamily="50" charset="-128"/>
              <a:ea typeface="ＭＳ Ｐゴシック" panose="020B0600070205080204" pitchFamily="50" charset="-128"/>
            </a:rPr>
            <a:t>億円の増加となっている。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ポイント下回っているが、今後、税収規模の縮小が予想されることから、事業の見直しと合わせて必要な職員数を見極め、人件費を必要最小限に抑制していく。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131899</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9346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99242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09346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99242</xdr:rowOff>
    </xdr:from>
    <xdr:to>
      <xdr:col>15</xdr:col>
      <xdr:colOff>98425</xdr:colOff>
      <xdr:row>35</xdr:row>
      <xdr:rowOff>158024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9999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33927</xdr:rowOff>
    </xdr:from>
    <xdr:to>
      <xdr:col>11</xdr:col>
      <xdr:colOff>9525</xdr:colOff>
      <xdr:row>35</xdr:row>
      <xdr:rowOff>158024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3467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81099</xdr:rowOff>
    </xdr:from>
    <xdr:to>
      <xdr:col>24</xdr:col>
      <xdr:colOff>76200</xdr:colOff>
      <xdr:row>36</xdr:row>
      <xdr:rowOff>11249</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97626</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2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48442</xdr:rowOff>
    </xdr:from>
    <xdr:to>
      <xdr:col>15</xdr:col>
      <xdr:colOff>149225</xdr:colOff>
      <xdr:row>35</xdr:row>
      <xdr:rowOff>150042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160219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107224</xdr:rowOff>
    </xdr:from>
    <xdr:to>
      <xdr:col>11</xdr:col>
      <xdr:colOff>60325</xdr:colOff>
      <xdr:row>36</xdr:row>
      <xdr:rowOff>37374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47551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154577</xdr:rowOff>
    </xdr:from>
    <xdr:to>
      <xdr:col>6</xdr:col>
      <xdr:colOff>171450</xdr:colOff>
      <xdr:row>35</xdr:row>
      <xdr:rowOff>84727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94904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5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a:t>
          </a:r>
          <a:r>
            <a:rPr kumimoji="1" lang="en-US" altLang="ja-JP" sz="1300">
              <a:latin typeface="ＭＳ Ｐゴシック" panose="020B0600070205080204" pitchFamily="50" charset="-128"/>
              <a:ea typeface="ＭＳ Ｐゴシック" panose="020B0600070205080204" pitchFamily="50" charset="-128"/>
            </a:rPr>
            <a:t>3..37</a:t>
          </a:r>
          <a:r>
            <a:rPr kumimoji="1" lang="ja-JP" altLang="en-US" sz="1300">
              <a:latin typeface="ＭＳ Ｐゴシック" panose="020B0600070205080204" pitchFamily="50" charset="-128"/>
              <a:ea typeface="ＭＳ Ｐゴシック" panose="020B0600070205080204" pitchFamily="50" charset="-128"/>
            </a:rPr>
            <a:t>億円増加し、比率は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ポイント上昇した。</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年連続の大幅な増加により、類似団体平均を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ポイント上回る状況となった。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主な要因は、指定管理等外部委託を進めたことにより委託料が増加したことによる。外部委託を行う際は、それに伴う人件費その他経費の削減を合わせて行うことでコストの低減に努める必要がある。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16</xdr:row>
      <xdr:rowOff>58420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958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27940</xdr:rowOff>
    </xdr:from>
    <xdr:to>
      <xdr:col>78</xdr:col>
      <xdr:colOff>69850</xdr:colOff>
      <xdr:row>15</xdr:row>
      <xdr:rowOff>24130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282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27940</xdr:rowOff>
    </xdr:from>
    <xdr:to>
      <xdr:col>73</xdr:col>
      <xdr:colOff>180975</xdr:colOff>
      <xdr:row>14</xdr:row>
      <xdr:rowOff>66040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2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66040</xdr:rowOff>
    </xdr:from>
    <xdr:to>
      <xdr:col>69</xdr:col>
      <xdr:colOff>92075</xdr:colOff>
      <xdr:row>15</xdr:row>
      <xdr:rowOff>1270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663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151147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148590</xdr:rowOff>
    </xdr:from>
    <xdr:to>
      <xdr:col>74</xdr:col>
      <xdr:colOff>31750</xdr:colOff>
      <xdr:row>14</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88917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xdr:rowOff>
    </xdr:from>
    <xdr:to>
      <xdr:col>69</xdr:col>
      <xdr:colOff>142875</xdr:colOff>
      <xdr:row>14</xdr:row>
      <xdr:rowOff>116840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127017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億円増加し、比率は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ポイント上昇した。類似団体平均と比較すると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扶助対象は今後も増加が予想されること、また、制度改正や社会情勢の変化等による影響も考慮しながら歳入確保等安定的な財政運営に努める必要がある。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135165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11872"/>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110672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46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61685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46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61685</xdr:rowOff>
    </xdr:from>
    <xdr:to>
      <xdr:col>11</xdr:col>
      <xdr:colOff>9525</xdr:colOff>
      <xdr:row>57</xdr:row>
      <xdr:rowOff>20865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6628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xdr:rowOff>
    </xdr:from>
    <xdr:to>
      <xdr:col>11</xdr:col>
      <xdr:colOff>60325</xdr:colOff>
      <xdr:row>56</xdr:row>
      <xdr:rowOff>112485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122662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81842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ポイント上昇した。維持補修費は</a:t>
          </a:r>
          <a:r>
            <a:rPr kumimoji="1" lang="en-US" altLang="ja-JP" sz="1300">
              <a:latin typeface="ＭＳ Ｐゴシック" panose="020B0600070205080204" pitchFamily="50" charset="-128"/>
              <a:ea typeface="ＭＳ Ｐゴシック" panose="020B0600070205080204" pitchFamily="50" charset="-128"/>
            </a:rPr>
            <a:t>0.76</a:t>
          </a:r>
          <a:r>
            <a:rPr kumimoji="1" lang="ja-JP" altLang="en-US" sz="1300">
              <a:latin typeface="ＭＳ Ｐゴシック" panose="020B0600070205080204" pitchFamily="50" charset="-128"/>
              <a:ea typeface="ＭＳ Ｐゴシック" panose="020B0600070205080204" pitchFamily="50" charset="-128"/>
            </a:rPr>
            <a:t>億円増加している。類似団体平均と比較すると</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修繕の増加が主な要因であるが、施設全般が老朽化しているため、急激な減額は困難である。そのため、公共施設等総合管理計画及び個別施設計画に基づき施設を計画的に維持するとともに、施設の取捨選択を進め、統廃合や再配置を検討していく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59</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949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0</xdr:rowOff>
    </xdr:from>
    <xdr:to>
      <xdr:col>78</xdr:col>
      <xdr:colOff>69850</xdr:colOff>
      <xdr:row>58</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44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0</xdr:rowOff>
    </xdr:from>
    <xdr:to>
      <xdr:col>73</xdr:col>
      <xdr:colOff>180975</xdr:colOff>
      <xdr:row>58</xdr:row>
      <xdr:rowOff>38100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4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38100</xdr:rowOff>
    </xdr:from>
    <xdr:to>
      <xdr:col>69</xdr:col>
      <xdr:colOff>92075</xdr:colOff>
      <xdr:row>60</xdr:row>
      <xdr:rowOff>38100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9822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120650</xdr:rowOff>
    </xdr:from>
    <xdr:to>
      <xdr:col>74</xdr:col>
      <xdr:colOff>31750</xdr:colOff>
      <xdr:row>58</xdr:row>
      <xdr:rowOff>50800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158750</xdr:rowOff>
    </xdr:from>
    <xdr:to>
      <xdr:col>69</xdr:col>
      <xdr:colOff>142875</xdr:colOff>
      <xdr:row>58</xdr:row>
      <xdr:rowOff>88900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158750</xdr:rowOff>
    </xdr:from>
    <xdr:to>
      <xdr:col>65</xdr:col>
      <xdr:colOff>53975</xdr:colOff>
      <xdr:row>60</xdr:row>
      <xdr:rowOff>88900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73677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補助費は</a:t>
          </a:r>
          <a:r>
            <a:rPr kumimoji="1" lang="en-US" altLang="ja-JP" sz="1300">
              <a:latin typeface="ＭＳ Ｐゴシック" panose="020B0600070205080204" pitchFamily="50" charset="-128"/>
              <a:ea typeface="ＭＳ Ｐゴシック" panose="020B0600070205080204" pitchFamily="50" charset="-128"/>
            </a:rPr>
            <a:t>0.34</a:t>
          </a:r>
          <a:r>
            <a:rPr kumimoji="1" lang="ja-JP" altLang="en-US" sz="1300">
              <a:latin typeface="ＭＳ Ｐゴシック" panose="020B0600070205080204" pitchFamily="50" charset="-128"/>
              <a:ea typeface="ＭＳ Ｐゴシック" panose="020B0600070205080204" pitchFamily="50" charset="-128"/>
            </a:rPr>
            <a:t>億円減少したが、経常一般財源等の減少により比率は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類似団体平均と比較しても</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ている。主な要因として、公立碓氷病院への負担金がある。経営改善に向け、経営強化プランに基づき、患者数の増加や病床稼働率の向上、コスト削減などによる収支改善等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37</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409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97282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36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92710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367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24130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公債費は</a:t>
          </a:r>
          <a:r>
            <a:rPr kumimoji="1" lang="en-US" altLang="ja-JP" sz="1200">
              <a:latin typeface="ＭＳ Ｐゴシック" panose="020B0600070205080204" pitchFamily="50" charset="-128"/>
              <a:ea typeface="ＭＳ Ｐゴシック" panose="020B0600070205080204" pitchFamily="50" charset="-128"/>
            </a:rPr>
            <a:t>1.85</a:t>
          </a:r>
          <a:r>
            <a:rPr kumimoji="1" lang="ja-JP" altLang="en-US" sz="1200">
              <a:latin typeface="ＭＳ Ｐゴシック" panose="020B0600070205080204" pitchFamily="50" charset="-128"/>
              <a:ea typeface="ＭＳ Ｐゴシック" panose="020B0600070205080204" pitchFamily="50" charset="-128"/>
            </a:rPr>
            <a:t>億円減少し、比率は</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ポイント低下した。地方債の新規発行額を抑制したことによるもので、類似団体平均を</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大規模な建設事業が予定されており、多額の地方債発行が見込まれている。また、金利上昇による利子負担の増加も懸念される。公債費の平準化・抑制のため、施設を計画的に整備・修繕するとともに、将来負担を考慮しながら新規発行額を定めていく必要があ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943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143002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317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78</xdr:row>
      <xdr:rowOff>35561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446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62992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4086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58438</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92202</xdr:rowOff>
    </xdr:from>
    <xdr:to>
      <xdr:col>15</xdr:col>
      <xdr:colOff>149225</xdr:colOff>
      <xdr:row>78</xdr:row>
      <xdr:rowOff>22352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7129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xdr:rowOff>
    </xdr:from>
    <xdr:to>
      <xdr:col>6</xdr:col>
      <xdr:colOff>171450</xdr:colOff>
      <xdr:row>78</xdr:row>
      <xdr:rowOff>113792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98569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ポイント上昇し、類似団体平均と比較すると</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の悪化が顕著であるため、既存の事業や施設について、廃止を含む抜本的な見直しを行い、経常経費の削減を進める必要がある。また、企業誘致や移住定住促進等での税源かん養による地方税の増加など、一般財源を安定的かつ持続的に確保する取組も積極的に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41275</xdr:rowOff>
    </xdr:from>
    <xdr:to>
      <xdr:col>82</xdr:col>
      <xdr:colOff>107950</xdr:colOff>
      <xdr:row>78</xdr:row>
      <xdr:rowOff>64136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71475"/>
          <a:ext cx="8382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41275</xdr:rowOff>
    </xdr:from>
    <xdr:to>
      <xdr:col>78</xdr:col>
      <xdr:colOff>69850</xdr:colOff>
      <xdr:row>76</xdr:row>
      <xdr:rowOff>41275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90002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41275</xdr:rowOff>
    </xdr:from>
    <xdr:to>
      <xdr:col>73</xdr:col>
      <xdr:colOff>180975</xdr:colOff>
      <xdr:row>75</xdr:row>
      <xdr:rowOff>58420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9000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58420</xdr:rowOff>
    </xdr:from>
    <xdr:to>
      <xdr:col>69</xdr:col>
      <xdr:colOff>92075</xdr:colOff>
      <xdr:row>76</xdr:row>
      <xdr:rowOff>35561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91717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13336</xdr:rowOff>
    </xdr:from>
    <xdr:to>
      <xdr:col>82</xdr:col>
      <xdr:colOff>158750</xdr:colOff>
      <xdr:row>78</xdr:row>
      <xdr:rowOff>114936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156863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161925</xdr:rowOff>
    </xdr:from>
    <xdr:to>
      <xdr:col>78</xdr:col>
      <xdr:colOff>120650</xdr:colOff>
      <xdr:row>76</xdr:row>
      <xdr:rowOff>92075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76852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07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161925</xdr:rowOff>
    </xdr:from>
    <xdr:to>
      <xdr:col>74</xdr:col>
      <xdr:colOff>31750</xdr:colOff>
      <xdr:row>75</xdr:row>
      <xdr:rowOff>92075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76852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7620</xdr:rowOff>
    </xdr:from>
    <xdr:to>
      <xdr:col>69</xdr:col>
      <xdr:colOff>142875</xdr:colOff>
      <xdr:row>75</xdr:row>
      <xdr:rowOff>109220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119397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126429</xdr:rowOff>
    </xdr:from>
    <xdr:to>
      <xdr:col>29</xdr:col>
      <xdr:colOff>127000</xdr:colOff>
      <xdr:row>14</xdr:row>
      <xdr:rowOff>1994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02904"/>
          <a:ext cx="647700" cy="47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1994</xdr:rowOff>
    </xdr:from>
    <xdr:to>
      <xdr:col>26</xdr:col>
      <xdr:colOff>50800</xdr:colOff>
      <xdr:row>14</xdr:row>
      <xdr:rowOff>47371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49919"/>
          <a:ext cx="698500" cy="45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47371</xdr:rowOff>
    </xdr:from>
    <xdr:to>
      <xdr:col>22</xdr:col>
      <xdr:colOff>114300</xdr:colOff>
      <xdr:row>14</xdr:row>
      <xdr:rowOff>107055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95296"/>
          <a:ext cx="698500" cy="59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107055</xdr:rowOff>
    </xdr:from>
    <xdr:to>
      <xdr:col>18</xdr:col>
      <xdr:colOff>177800</xdr:colOff>
      <xdr:row>14</xdr:row>
      <xdr:rowOff>136182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54980"/>
          <a:ext cx="698500" cy="29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85882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75629</xdr:rowOff>
    </xdr:from>
    <xdr:to>
      <xdr:col>29</xdr:col>
      <xdr:colOff>177800</xdr:colOff>
      <xdr:row>14</xdr:row>
      <xdr:rowOff>5779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52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92156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9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122644</xdr:rowOff>
    </xdr:from>
    <xdr:to>
      <xdr:col>26</xdr:col>
      <xdr:colOff>101600</xdr:colOff>
      <xdr:row>14</xdr:row>
      <xdr:rowOff>52794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99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62971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67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168021</xdr:rowOff>
    </xdr:from>
    <xdr:to>
      <xdr:col>22</xdr:col>
      <xdr:colOff>165100</xdr:colOff>
      <xdr:row>14</xdr:row>
      <xdr:rowOff>98171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44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108348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56255</xdr:rowOff>
    </xdr:from>
    <xdr:to>
      <xdr:col>19</xdr:col>
      <xdr:colOff>38100</xdr:colOff>
      <xdr:row>14</xdr:row>
      <xdr:rowOff>157855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04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168032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7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85382</xdr:rowOff>
    </xdr:from>
    <xdr:to>
      <xdr:col>15</xdr:col>
      <xdr:colOff>101600</xdr:colOff>
      <xdr:row>15</xdr:row>
      <xdr:rowOff>15532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33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25709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0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82423</xdr:rowOff>
    </xdr:from>
    <xdr:to>
      <xdr:col>29</xdr:col>
      <xdr:colOff>127000</xdr:colOff>
      <xdr:row>35</xdr:row>
      <xdr:rowOff>93298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92773"/>
          <a:ext cx="647700" cy="10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71777</xdr:rowOff>
    </xdr:from>
    <xdr:to>
      <xdr:col>26</xdr:col>
      <xdr:colOff>50800</xdr:colOff>
      <xdr:row>35</xdr:row>
      <xdr:rowOff>93298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82127"/>
          <a:ext cx="698500" cy="21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48329</xdr:rowOff>
    </xdr:from>
    <xdr:to>
      <xdr:col>22</xdr:col>
      <xdr:colOff>114300</xdr:colOff>
      <xdr:row>35</xdr:row>
      <xdr:rowOff>71777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658679"/>
          <a:ext cx="698500" cy="23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29355</xdr:rowOff>
    </xdr:from>
    <xdr:to>
      <xdr:col>18</xdr:col>
      <xdr:colOff>177800</xdr:colOff>
      <xdr:row>35</xdr:row>
      <xdr:rowOff>48329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39705"/>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31623</xdr:rowOff>
    </xdr:from>
    <xdr:to>
      <xdr:col>29</xdr:col>
      <xdr:colOff>177800</xdr:colOff>
      <xdr:row>35</xdr:row>
      <xdr:rowOff>133223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41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219600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8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42498</xdr:rowOff>
    </xdr:from>
    <xdr:to>
      <xdr:col>26</xdr:col>
      <xdr:colOff>101600</xdr:colOff>
      <xdr:row>35</xdr:row>
      <xdr:rowOff>144098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52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154275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21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20977</xdr:rowOff>
    </xdr:from>
    <xdr:to>
      <xdr:col>22</xdr:col>
      <xdr:colOff>165100</xdr:colOff>
      <xdr:row>35</xdr:row>
      <xdr:rowOff>122577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31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132754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0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340429</xdr:rowOff>
    </xdr:from>
    <xdr:to>
      <xdr:col>19</xdr:col>
      <xdr:colOff>38100</xdr:colOff>
      <xdr:row>35</xdr:row>
      <xdr:rowOff>99129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07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109306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7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321455</xdr:rowOff>
    </xdr:from>
    <xdr:to>
      <xdr:col>15</xdr:col>
      <xdr:colOff>101600</xdr:colOff>
      <xdr:row>35</xdr:row>
      <xdr:rowOff>80155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88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90332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54,643
53,816
276.31
27,557,751
26,387,069
954,014
15,882,417
17,220,940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81597</xdr:rowOff>
    </xdr:from>
    <xdr:to>
      <xdr:col>24</xdr:col>
      <xdr:colOff>63500</xdr:colOff>
      <xdr:row>35</xdr:row>
      <xdr:rowOff>91904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82347"/>
          <a:ext cx="838200" cy="1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81597</xdr:rowOff>
    </xdr:from>
    <xdr:to>
      <xdr:col>19</xdr:col>
      <xdr:colOff>177800</xdr:colOff>
      <xdr:row>35</xdr:row>
      <xdr:rowOff>104629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82347"/>
          <a:ext cx="889000" cy="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104629</xdr:rowOff>
    </xdr:from>
    <xdr:to>
      <xdr:col>15</xdr:col>
      <xdr:colOff>50800</xdr:colOff>
      <xdr:row>35</xdr:row>
      <xdr:rowOff>165608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05379"/>
          <a:ext cx="889000" cy="6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165608</xdr:rowOff>
    </xdr:from>
    <xdr:to>
      <xdr:col>10</xdr:col>
      <xdr:colOff>114300</xdr:colOff>
      <xdr:row>36</xdr:row>
      <xdr:rowOff>82950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66358"/>
          <a:ext cx="889000" cy="8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156881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41104</xdr:rowOff>
    </xdr:from>
    <xdr:to>
      <xdr:col>24</xdr:col>
      <xdr:colOff>114300</xdr:colOff>
      <xdr:row>35</xdr:row>
      <xdr:rowOff>142704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19531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30797</xdr:rowOff>
    </xdr:from>
    <xdr:to>
      <xdr:col>20</xdr:col>
      <xdr:colOff>38100</xdr:colOff>
      <xdr:row>35</xdr:row>
      <xdr:rowOff>132397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3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148924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53829</xdr:rowOff>
    </xdr:from>
    <xdr:to>
      <xdr:col>15</xdr:col>
      <xdr:colOff>101600</xdr:colOff>
      <xdr:row>35</xdr:row>
      <xdr:rowOff>155429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5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2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114808</xdr:rowOff>
    </xdr:from>
    <xdr:to>
      <xdr:col>10</xdr:col>
      <xdr:colOff>165100</xdr:colOff>
      <xdr:row>36</xdr:row>
      <xdr:rowOff>44958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36085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32150</xdr:rowOff>
    </xdr:from>
    <xdr:to>
      <xdr:col>6</xdr:col>
      <xdr:colOff>38100</xdr:colOff>
      <xdr:row>36</xdr:row>
      <xdr:rowOff>133750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0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150277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7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37353</xdr:rowOff>
    </xdr:from>
    <xdr:to>
      <xdr:col>24</xdr:col>
      <xdr:colOff>63500</xdr:colOff>
      <xdr:row>57</xdr:row>
      <xdr:rowOff>85380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10003"/>
          <a:ext cx="838200" cy="4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85380</xdr:rowOff>
    </xdr:from>
    <xdr:to>
      <xdr:col>19</xdr:col>
      <xdr:colOff>177800</xdr:colOff>
      <xdr:row>57</xdr:row>
      <xdr:rowOff>155342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58030"/>
          <a:ext cx="889000" cy="6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155342</xdr:rowOff>
    </xdr:from>
    <xdr:to>
      <xdr:col>15</xdr:col>
      <xdr:colOff>50800</xdr:colOff>
      <xdr:row>58</xdr:row>
      <xdr:rowOff>10030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27992"/>
          <a:ext cx="889000" cy="2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10030</xdr:rowOff>
    </xdr:from>
    <xdr:to>
      <xdr:col>10</xdr:col>
      <xdr:colOff>114300</xdr:colOff>
      <xdr:row>58</xdr:row>
      <xdr:rowOff>17149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54130"/>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158003</xdr:rowOff>
    </xdr:from>
    <xdr:to>
      <xdr:col>24</xdr:col>
      <xdr:colOff>114300</xdr:colOff>
      <xdr:row>57</xdr:row>
      <xdr:rowOff>88153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136430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3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34580</xdr:rowOff>
    </xdr:from>
    <xdr:to>
      <xdr:col>20</xdr:col>
      <xdr:colOff>38100</xdr:colOff>
      <xdr:row>57</xdr:row>
      <xdr:rowOff>136180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0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127307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9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104542</xdr:rowOff>
    </xdr:from>
    <xdr:to>
      <xdr:col>15</xdr:col>
      <xdr:colOff>101600</xdr:colOff>
      <xdr:row>58</xdr:row>
      <xdr:rowOff>34692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7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25819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6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130680</xdr:rowOff>
    </xdr:from>
    <xdr:to>
      <xdr:col>10</xdr:col>
      <xdr:colOff>165100</xdr:colOff>
      <xdr:row>58</xdr:row>
      <xdr:rowOff>60830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0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51957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9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137799</xdr:rowOff>
    </xdr:from>
    <xdr:to>
      <xdr:col>6</xdr:col>
      <xdr:colOff>38100</xdr:colOff>
      <xdr:row>58</xdr:row>
      <xdr:rowOff>67949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59076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0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21468</xdr:rowOff>
    </xdr:from>
    <xdr:to>
      <xdr:col>24</xdr:col>
      <xdr:colOff>63500</xdr:colOff>
      <xdr:row>76</xdr:row>
      <xdr:rowOff>127859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51668"/>
          <a:ext cx="838200" cy="10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127859</xdr:rowOff>
    </xdr:from>
    <xdr:to>
      <xdr:col>19</xdr:col>
      <xdr:colOff>177800</xdr:colOff>
      <xdr:row>77</xdr:row>
      <xdr:rowOff>51233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58059"/>
          <a:ext cx="889000" cy="9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86301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51233</xdr:rowOff>
    </xdr:from>
    <xdr:to>
      <xdr:col>15</xdr:col>
      <xdr:colOff>50800</xdr:colOff>
      <xdr:row>77</xdr:row>
      <xdr:rowOff>79670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52883"/>
          <a:ext cx="889000" cy="2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79670</xdr:rowOff>
    </xdr:from>
    <xdr:to>
      <xdr:col>10</xdr:col>
      <xdr:colOff>114300</xdr:colOff>
      <xdr:row>77</xdr:row>
      <xdr:rowOff>87030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81320"/>
          <a:ext cx="889000" cy="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130008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142118</xdr:rowOff>
    </xdr:from>
    <xdr:to>
      <xdr:col>24</xdr:col>
      <xdr:colOff>114300</xdr:colOff>
      <xdr:row>76</xdr:row>
      <xdr:rowOff>72268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0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164995</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5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77059</xdr:rowOff>
    </xdr:from>
    <xdr:to>
      <xdr:col>20</xdr:col>
      <xdr:colOff>38100</xdr:colOff>
      <xdr:row>77</xdr:row>
      <xdr:rowOff>7209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0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23736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88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433</xdr:rowOff>
    </xdr:from>
    <xdr:to>
      <xdr:col>15</xdr:col>
      <xdr:colOff>101600</xdr:colOff>
      <xdr:row>77</xdr:row>
      <xdr:rowOff>102033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0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93160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9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28870</xdr:rowOff>
    </xdr:from>
    <xdr:to>
      <xdr:col>10</xdr:col>
      <xdr:colOff>165100</xdr:colOff>
      <xdr:row>77</xdr:row>
      <xdr:rowOff>130470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146997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36230</xdr:rowOff>
    </xdr:from>
    <xdr:to>
      <xdr:col>6</xdr:col>
      <xdr:colOff>38100</xdr:colOff>
      <xdr:row>77</xdr:row>
      <xdr:rowOff>137830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3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154357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1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21242</xdr:rowOff>
    </xdr:from>
    <xdr:to>
      <xdr:col>24</xdr:col>
      <xdr:colOff>63500</xdr:colOff>
      <xdr:row>96</xdr:row>
      <xdr:rowOff>1512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08992"/>
          <a:ext cx="838200" cy="15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156587</xdr:rowOff>
    </xdr:from>
    <xdr:to>
      <xdr:col>19</xdr:col>
      <xdr:colOff>177800</xdr:colOff>
      <xdr:row>96</xdr:row>
      <xdr:rowOff>1512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272887"/>
          <a:ext cx="889000" cy="18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156587</xdr:rowOff>
    </xdr:from>
    <xdr:to>
      <xdr:col>15</xdr:col>
      <xdr:colOff>50800</xdr:colOff>
      <xdr:row>96</xdr:row>
      <xdr:rowOff>136599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72887"/>
          <a:ext cx="889000" cy="32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136599</xdr:rowOff>
    </xdr:from>
    <xdr:to>
      <xdr:col>10</xdr:col>
      <xdr:colOff>114300</xdr:colOff>
      <xdr:row>97</xdr:row>
      <xdr:rowOff>16298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95799"/>
          <a:ext cx="889000" cy="5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131078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141892</xdr:rowOff>
    </xdr:from>
    <xdr:to>
      <xdr:col>24</xdr:col>
      <xdr:colOff>114300</xdr:colOff>
      <xdr:row>95</xdr:row>
      <xdr:rowOff>72042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5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164769</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0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122162</xdr:rowOff>
    </xdr:from>
    <xdr:to>
      <xdr:col>20</xdr:col>
      <xdr:colOff>38100</xdr:colOff>
      <xdr:row>96</xdr:row>
      <xdr:rowOff>52312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68839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1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105787</xdr:rowOff>
    </xdr:from>
    <xdr:to>
      <xdr:col>15</xdr:col>
      <xdr:colOff>101600</xdr:colOff>
      <xdr:row>95</xdr:row>
      <xdr:rowOff>35937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2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52464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9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85799</xdr:rowOff>
    </xdr:from>
    <xdr:to>
      <xdr:col>10</xdr:col>
      <xdr:colOff>165100</xdr:colOff>
      <xdr:row>97</xdr:row>
      <xdr:rowOff>15949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4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32476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136948</xdr:rowOff>
    </xdr:from>
    <xdr:to>
      <xdr:col>6</xdr:col>
      <xdr:colOff>38100</xdr:colOff>
      <xdr:row>97</xdr:row>
      <xdr:rowOff>67098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9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83625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7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37864</xdr:rowOff>
    </xdr:from>
    <xdr:to>
      <xdr:col>55</xdr:col>
      <xdr:colOff>0</xdr:colOff>
      <xdr:row>37</xdr:row>
      <xdr:rowOff>46714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381514"/>
          <a:ext cx="838200" cy="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3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37864</xdr:rowOff>
    </xdr:from>
    <xdr:to>
      <xdr:col>50</xdr:col>
      <xdr:colOff>114300</xdr:colOff>
      <xdr:row>37</xdr:row>
      <xdr:rowOff>62433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381514"/>
          <a:ext cx="889000" cy="2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101671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161972</xdr:rowOff>
    </xdr:from>
    <xdr:to>
      <xdr:col>45</xdr:col>
      <xdr:colOff>177800</xdr:colOff>
      <xdr:row>37</xdr:row>
      <xdr:rowOff>62433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305472"/>
          <a:ext cx="889000" cy="110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161972</xdr:rowOff>
    </xdr:from>
    <xdr:to>
      <xdr:col>41</xdr:col>
      <xdr:colOff>50800</xdr:colOff>
      <xdr:row>38</xdr:row>
      <xdr:rowOff>99423</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305472"/>
          <a:ext cx="889000" cy="130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70952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167364</xdr:rowOff>
    </xdr:from>
    <xdr:to>
      <xdr:col>55</xdr:col>
      <xdr:colOff>50800</xdr:colOff>
      <xdr:row>37</xdr:row>
      <xdr:rowOff>97514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3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18791</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19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158514</xdr:rowOff>
    </xdr:from>
    <xdr:to>
      <xdr:col>50</xdr:col>
      <xdr:colOff>165100</xdr:colOff>
      <xdr:row>37</xdr:row>
      <xdr:rowOff>88664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3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105191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1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11633</xdr:rowOff>
    </xdr:from>
    <xdr:to>
      <xdr:col>46</xdr:col>
      <xdr:colOff>38100</xdr:colOff>
      <xdr:row>37</xdr:row>
      <xdr:rowOff>113233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3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129760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1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111172</xdr:rowOff>
    </xdr:from>
    <xdr:to>
      <xdr:col>41</xdr:col>
      <xdr:colOff>101600</xdr:colOff>
      <xdr:row>31</xdr:row>
      <xdr:rowOff>41322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25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57849</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0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48623</xdr:rowOff>
    </xdr:from>
    <xdr:to>
      <xdr:col>36</xdr:col>
      <xdr:colOff>165100</xdr:colOff>
      <xdr:row>38</xdr:row>
      <xdr:rowOff>150223</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6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141350</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65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69324</xdr:rowOff>
    </xdr:from>
    <xdr:to>
      <xdr:col>55</xdr:col>
      <xdr:colOff>0</xdr:colOff>
      <xdr:row>57</xdr:row>
      <xdr:rowOff>32389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670524"/>
          <a:ext cx="838200" cy="13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18314</xdr:rowOff>
    </xdr:from>
    <xdr:to>
      <xdr:col>50</xdr:col>
      <xdr:colOff>114300</xdr:colOff>
      <xdr:row>57</xdr:row>
      <xdr:rowOff>32389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790964"/>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18314</xdr:rowOff>
    </xdr:from>
    <xdr:to>
      <xdr:col>45</xdr:col>
      <xdr:colOff>177800</xdr:colOff>
      <xdr:row>57</xdr:row>
      <xdr:rowOff>68159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790964"/>
          <a:ext cx="889000" cy="4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68159</xdr:rowOff>
    </xdr:from>
    <xdr:to>
      <xdr:col>41</xdr:col>
      <xdr:colOff>50800</xdr:colOff>
      <xdr:row>57</xdr:row>
      <xdr:rowOff>95526</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840809"/>
          <a:ext cx="889000" cy="2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18524</xdr:rowOff>
    </xdr:from>
    <xdr:to>
      <xdr:col>55</xdr:col>
      <xdr:colOff>50800</xdr:colOff>
      <xdr:row>56</xdr:row>
      <xdr:rowOff>120124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6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168401</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59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153039</xdr:rowOff>
    </xdr:from>
    <xdr:to>
      <xdr:col>50</xdr:col>
      <xdr:colOff>165100</xdr:colOff>
      <xdr:row>57</xdr:row>
      <xdr:rowOff>83189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7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74316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84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138964</xdr:rowOff>
    </xdr:from>
    <xdr:to>
      <xdr:col>46</xdr:col>
      <xdr:colOff>38100</xdr:colOff>
      <xdr:row>57</xdr:row>
      <xdr:rowOff>69114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60241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8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17359</xdr:rowOff>
    </xdr:from>
    <xdr:to>
      <xdr:col>41</xdr:col>
      <xdr:colOff>101600</xdr:colOff>
      <xdr:row>57</xdr:row>
      <xdr:rowOff>118959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110086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88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44726</xdr:rowOff>
    </xdr:from>
    <xdr:to>
      <xdr:col>36</xdr:col>
      <xdr:colOff>165100</xdr:colOff>
      <xdr:row>57</xdr:row>
      <xdr:rowOff>146326</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81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137453</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91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155263</xdr:rowOff>
    </xdr:from>
    <xdr:to>
      <xdr:col>55</xdr:col>
      <xdr:colOff>0</xdr:colOff>
      <xdr:row>79</xdr:row>
      <xdr:rowOff>29172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528363"/>
          <a:ext cx="838200" cy="4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120135</xdr:rowOff>
    </xdr:from>
    <xdr:to>
      <xdr:col>50</xdr:col>
      <xdr:colOff>114300</xdr:colOff>
      <xdr:row>78</xdr:row>
      <xdr:rowOff>155263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493235"/>
          <a:ext cx="8890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67348</xdr:rowOff>
    </xdr:from>
    <xdr:to>
      <xdr:col>45</xdr:col>
      <xdr:colOff>177800</xdr:colOff>
      <xdr:row>78</xdr:row>
      <xdr:rowOff>120135</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440448"/>
          <a:ext cx="889000" cy="5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67348</xdr:rowOff>
    </xdr:from>
    <xdr:to>
      <xdr:col>41</xdr:col>
      <xdr:colOff>50800</xdr:colOff>
      <xdr:row>78</xdr:row>
      <xdr:rowOff>164809</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3440448"/>
          <a:ext cx="889000" cy="9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149822</xdr:rowOff>
    </xdr:from>
    <xdr:to>
      <xdr:col>55</xdr:col>
      <xdr:colOff>50800</xdr:colOff>
      <xdr:row>79</xdr:row>
      <xdr:rowOff>79972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52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64749</xdr:rowOff>
    </xdr:from>
    <xdr:ext cx="378565"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437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104463</xdr:rowOff>
    </xdr:from>
    <xdr:to>
      <xdr:col>50</xdr:col>
      <xdr:colOff>165100</xdr:colOff>
      <xdr:row>79</xdr:row>
      <xdr:rowOff>34613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47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25740</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57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69335</xdr:rowOff>
    </xdr:from>
    <xdr:to>
      <xdr:col>46</xdr:col>
      <xdr:colOff>38100</xdr:colOff>
      <xdr:row>78</xdr:row>
      <xdr:rowOff>170935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4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162062</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53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16548</xdr:rowOff>
    </xdr:from>
    <xdr:to>
      <xdr:col>41</xdr:col>
      <xdr:colOff>101600</xdr:colOff>
      <xdr:row>78</xdr:row>
      <xdr:rowOff>118148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38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109275</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626428" y="134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114009</xdr:rowOff>
    </xdr:from>
    <xdr:to>
      <xdr:col>36</xdr:col>
      <xdr:colOff>165100</xdr:colOff>
      <xdr:row>79</xdr:row>
      <xdr:rowOff>44159</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4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35286</xdr:rowOff>
    </xdr:from>
    <xdr:ext cx="469744"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37428" y="1357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126442</xdr:rowOff>
    </xdr:from>
    <xdr:to>
      <xdr:col>55</xdr:col>
      <xdr:colOff>0</xdr:colOff>
      <xdr:row>97</xdr:row>
      <xdr:rowOff>110883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585642"/>
          <a:ext cx="838200" cy="15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110883</xdr:rowOff>
    </xdr:from>
    <xdr:to>
      <xdr:col>50</xdr:col>
      <xdr:colOff>114300</xdr:colOff>
      <xdr:row>97</xdr:row>
      <xdr:rowOff>148158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741533"/>
          <a:ext cx="889000" cy="3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148158</xdr:rowOff>
    </xdr:from>
    <xdr:to>
      <xdr:col>45</xdr:col>
      <xdr:colOff>177800</xdr:colOff>
      <xdr:row>98</xdr:row>
      <xdr:rowOff>45543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778808"/>
          <a:ext cx="889000" cy="6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166370</xdr:rowOff>
    </xdr:from>
    <xdr:to>
      <xdr:col>41</xdr:col>
      <xdr:colOff>50800</xdr:colOff>
      <xdr:row>98</xdr:row>
      <xdr:rowOff>45543</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797020"/>
          <a:ext cx="889000" cy="5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75642</xdr:rowOff>
    </xdr:from>
    <xdr:to>
      <xdr:col>55</xdr:col>
      <xdr:colOff>50800</xdr:colOff>
      <xdr:row>97</xdr:row>
      <xdr:rowOff>5792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5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54069</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51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60083</xdr:rowOff>
    </xdr:from>
    <xdr:to>
      <xdr:col>50</xdr:col>
      <xdr:colOff>165100</xdr:colOff>
      <xdr:row>97</xdr:row>
      <xdr:rowOff>161683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6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152810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78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97358</xdr:rowOff>
    </xdr:from>
    <xdr:to>
      <xdr:col>46</xdr:col>
      <xdr:colOff>38100</xdr:colOff>
      <xdr:row>98</xdr:row>
      <xdr:rowOff>27508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72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18635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82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166193</xdr:rowOff>
    </xdr:from>
    <xdr:to>
      <xdr:col>41</xdr:col>
      <xdr:colOff>101600</xdr:colOff>
      <xdr:row>98</xdr:row>
      <xdr:rowOff>96343</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79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87470</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88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115570</xdr:rowOff>
    </xdr:from>
    <xdr:to>
      <xdr:col>36</xdr:col>
      <xdr:colOff>165100</xdr:colOff>
      <xdr:row>98</xdr:row>
      <xdr:rowOff>45720</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36847</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83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137368</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2468"/>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137368</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652468"/>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131928</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4702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118646</xdr:rowOff>
    </xdr:from>
    <xdr:to>
      <xdr:col>71</xdr:col>
      <xdr:colOff>177800</xdr:colOff>
      <xdr:row>38</xdr:row>
      <xdr:rowOff>131928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33746"/>
          <a:ext cx="8890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86568</xdr:rowOff>
    </xdr:from>
    <xdr:to>
      <xdr:col>81</xdr:col>
      <xdr:colOff>101600</xdr:colOff>
      <xdr:row>39</xdr:row>
      <xdr:rowOff>16718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7845</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694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81128</xdr:rowOff>
    </xdr:from>
    <xdr:to>
      <xdr:col>72</xdr:col>
      <xdr:colOff>38100</xdr:colOff>
      <xdr:row>39</xdr:row>
      <xdr:rowOff>11278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2405</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688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67846</xdr:rowOff>
    </xdr:from>
    <xdr:to>
      <xdr:col>67</xdr:col>
      <xdr:colOff>101600</xdr:colOff>
      <xdr:row>38</xdr:row>
      <xdr:rowOff>169446</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8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160573</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67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142263</xdr:rowOff>
    </xdr:from>
    <xdr:to>
      <xdr:col>85</xdr:col>
      <xdr:colOff>127000</xdr:colOff>
      <xdr:row>75</xdr:row>
      <xdr:rowOff>30968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829563"/>
          <a:ext cx="838200" cy="6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123127</xdr:rowOff>
    </xdr:from>
    <xdr:to>
      <xdr:col>81</xdr:col>
      <xdr:colOff>50800</xdr:colOff>
      <xdr:row>74</xdr:row>
      <xdr:rowOff>142263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2810427"/>
          <a:ext cx="889000" cy="1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110929</xdr:rowOff>
    </xdr:from>
    <xdr:to>
      <xdr:col>76</xdr:col>
      <xdr:colOff>114300</xdr:colOff>
      <xdr:row>74</xdr:row>
      <xdr:rowOff>123127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2798229"/>
          <a:ext cx="8890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99303</xdr:rowOff>
    </xdr:from>
    <xdr:to>
      <xdr:col>71</xdr:col>
      <xdr:colOff>177800</xdr:colOff>
      <xdr:row>74</xdr:row>
      <xdr:rowOff>110929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786603"/>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167634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151618</xdr:rowOff>
    </xdr:from>
    <xdr:to>
      <xdr:col>85</xdr:col>
      <xdr:colOff>177800</xdr:colOff>
      <xdr:row>75</xdr:row>
      <xdr:rowOff>81768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83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3045</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69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91463</xdr:rowOff>
    </xdr:from>
    <xdr:to>
      <xdr:col>81</xdr:col>
      <xdr:colOff>101600</xdr:colOff>
      <xdr:row>75</xdr:row>
      <xdr:rowOff>21613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7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38140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55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72327</xdr:rowOff>
    </xdr:from>
    <xdr:to>
      <xdr:col>76</xdr:col>
      <xdr:colOff>165100</xdr:colOff>
      <xdr:row>75</xdr:row>
      <xdr:rowOff>2477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7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19004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5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60129</xdr:rowOff>
    </xdr:from>
    <xdr:to>
      <xdr:col>72</xdr:col>
      <xdr:colOff>38100</xdr:colOff>
      <xdr:row>74</xdr:row>
      <xdr:rowOff>161729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74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6806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52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48503</xdr:rowOff>
    </xdr:from>
    <xdr:to>
      <xdr:col>67</xdr:col>
      <xdr:colOff>101600</xdr:colOff>
      <xdr:row>74</xdr:row>
      <xdr:rowOff>150103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7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166630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51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31372</xdr:rowOff>
    </xdr:from>
    <xdr:to>
      <xdr:col>85</xdr:col>
      <xdr:colOff>127000</xdr:colOff>
      <xdr:row>98</xdr:row>
      <xdr:rowOff>78536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33472"/>
          <a:ext cx="838200" cy="4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11528</xdr:rowOff>
    </xdr:from>
    <xdr:to>
      <xdr:col>81</xdr:col>
      <xdr:colOff>50800</xdr:colOff>
      <xdr:row>98</xdr:row>
      <xdr:rowOff>31372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13628"/>
          <a:ext cx="889000" cy="1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11528</xdr:rowOff>
    </xdr:from>
    <xdr:to>
      <xdr:col>76</xdr:col>
      <xdr:colOff>114300</xdr:colOff>
      <xdr:row>98</xdr:row>
      <xdr:rowOff>89993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13628"/>
          <a:ext cx="889000" cy="7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89993</xdr:rowOff>
    </xdr:from>
    <xdr:to>
      <xdr:col>71</xdr:col>
      <xdr:colOff>177800</xdr:colOff>
      <xdr:row>98</xdr:row>
      <xdr:rowOff>90387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92093"/>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27736</xdr:rowOff>
    </xdr:from>
    <xdr:to>
      <xdr:col>85</xdr:col>
      <xdr:colOff>177800</xdr:colOff>
      <xdr:row>98</xdr:row>
      <xdr:rowOff>129336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114113</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4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152022</xdr:rowOff>
    </xdr:from>
    <xdr:to>
      <xdr:col>81</xdr:col>
      <xdr:colOff>101600</xdr:colOff>
      <xdr:row>98</xdr:row>
      <xdr:rowOff>82172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8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73299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7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132178</xdr:rowOff>
    </xdr:from>
    <xdr:to>
      <xdr:col>76</xdr:col>
      <xdr:colOff>165100</xdr:colOff>
      <xdr:row>98</xdr:row>
      <xdr:rowOff>62328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6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53455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85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39193</xdr:rowOff>
    </xdr:from>
    <xdr:to>
      <xdr:col>72</xdr:col>
      <xdr:colOff>38100</xdr:colOff>
      <xdr:row>98</xdr:row>
      <xdr:rowOff>140793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4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131920</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3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39587</xdr:rowOff>
    </xdr:from>
    <xdr:to>
      <xdr:col>67</xdr:col>
      <xdr:colOff>101600</xdr:colOff>
      <xdr:row>98</xdr:row>
      <xdr:rowOff>141187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132314</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3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122418</xdr:rowOff>
    </xdr:from>
    <xdr:to>
      <xdr:col>116</xdr:col>
      <xdr:colOff>63500</xdr:colOff>
      <xdr:row>38</xdr:row>
      <xdr:rowOff>122920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637518"/>
          <a:ext cx="8382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122920</xdr:rowOff>
    </xdr:from>
    <xdr:to>
      <xdr:col>111</xdr:col>
      <xdr:colOff>177800</xdr:colOff>
      <xdr:row>38</xdr:row>
      <xdr:rowOff>123515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38020"/>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123515</xdr:rowOff>
    </xdr:from>
    <xdr:to>
      <xdr:col>107</xdr:col>
      <xdr:colOff>50800</xdr:colOff>
      <xdr:row>38</xdr:row>
      <xdr:rowOff>124887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63861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124887</xdr:rowOff>
    </xdr:from>
    <xdr:to>
      <xdr:col>102</xdr:col>
      <xdr:colOff>114300</xdr:colOff>
      <xdr:row>38</xdr:row>
      <xdr:rowOff>125938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39987"/>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71618</xdr:rowOff>
    </xdr:from>
    <xdr:to>
      <xdr:col>116</xdr:col>
      <xdr:colOff>114300</xdr:colOff>
      <xdr:row>39</xdr:row>
      <xdr:rowOff>1768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8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157995</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01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72120</xdr:rowOff>
    </xdr:from>
    <xdr:to>
      <xdr:col>112</xdr:col>
      <xdr:colOff>38100</xdr:colOff>
      <xdr:row>39</xdr:row>
      <xdr:rowOff>2270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164847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679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72715</xdr:rowOff>
    </xdr:from>
    <xdr:to>
      <xdr:col>107</xdr:col>
      <xdr:colOff>101600</xdr:colOff>
      <xdr:row>39</xdr:row>
      <xdr:rowOff>2865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8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165442</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68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74087</xdr:rowOff>
    </xdr:from>
    <xdr:to>
      <xdr:col>102</xdr:col>
      <xdr:colOff>165100</xdr:colOff>
      <xdr:row>39</xdr:row>
      <xdr:rowOff>4237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8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166814</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681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75138</xdr:rowOff>
    </xdr:from>
    <xdr:to>
      <xdr:col>98</xdr:col>
      <xdr:colOff>38100</xdr:colOff>
      <xdr:row>39</xdr:row>
      <xdr:rowOff>5288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167865</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682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159436</xdr:rowOff>
    </xdr:from>
    <xdr:to>
      <xdr:col>116</xdr:col>
      <xdr:colOff>63500</xdr:colOff>
      <xdr:row>58</xdr:row>
      <xdr:rowOff>160045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03536"/>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160045</xdr:rowOff>
    </xdr:from>
    <xdr:to>
      <xdr:col>111</xdr:col>
      <xdr:colOff>177800</xdr:colOff>
      <xdr:row>58</xdr:row>
      <xdr:rowOff>160884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04145"/>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160884</xdr:rowOff>
    </xdr:from>
    <xdr:to>
      <xdr:col>107</xdr:col>
      <xdr:colOff>50800</xdr:colOff>
      <xdr:row>58</xdr:row>
      <xdr:rowOff>161493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04984"/>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161417</xdr:rowOff>
    </xdr:from>
    <xdr:to>
      <xdr:col>102</xdr:col>
      <xdr:colOff>114300</xdr:colOff>
      <xdr:row>58</xdr:row>
      <xdr:rowOff>161493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0551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108636</xdr:rowOff>
    </xdr:from>
    <xdr:to>
      <xdr:col>116</xdr:col>
      <xdr:colOff>114300</xdr:colOff>
      <xdr:row>59</xdr:row>
      <xdr:rowOff>38786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23563</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6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109245</xdr:rowOff>
    </xdr:from>
    <xdr:to>
      <xdr:col>112</xdr:col>
      <xdr:colOff>38100</xdr:colOff>
      <xdr:row>59</xdr:row>
      <xdr:rowOff>39395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30522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110084</xdr:rowOff>
    </xdr:from>
    <xdr:to>
      <xdr:col>107</xdr:col>
      <xdr:colOff>101600</xdr:colOff>
      <xdr:row>59</xdr:row>
      <xdr:rowOff>40234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31361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4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110693</xdr:rowOff>
    </xdr:from>
    <xdr:to>
      <xdr:col>102</xdr:col>
      <xdr:colOff>165100</xdr:colOff>
      <xdr:row>59</xdr:row>
      <xdr:rowOff>40843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5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31970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4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110617</xdr:rowOff>
    </xdr:from>
    <xdr:to>
      <xdr:col>98</xdr:col>
      <xdr:colOff>38100</xdr:colOff>
      <xdr:row>59</xdr:row>
      <xdr:rowOff>40767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31894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4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84927</xdr:rowOff>
    </xdr:from>
    <xdr:to>
      <xdr:col>116</xdr:col>
      <xdr:colOff>63500</xdr:colOff>
      <xdr:row>75</xdr:row>
      <xdr:rowOff>115012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943677"/>
          <a:ext cx="838200" cy="3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115012</xdr:rowOff>
    </xdr:from>
    <xdr:to>
      <xdr:col>111</xdr:col>
      <xdr:colOff>177800</xdr:colOff>
      <xdr:row>75</xdr:row>
      <xdr:rowOff>139312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973762"/>
          <a:ext cx="889000" cy="2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137711</xdr:rowOff>
    </xdr:from>
    <xdr:to>
      <xdr:col>107</xdr:col>
      <xdr:colOff>50800</xdr:colOff>
      <xdr:row>75</xdr:row>
      <xdr:rowOff>139312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2996461"/>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140957</xdr:rowOff>
    </xdr:from>
    <xdr:to>
      <xdr:col>102</xdr:col>
      <xdr:colOff>114300</xdr:colOff>
      <xdr:row>75</xdr:row>
      <xdr:rowOff>137711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828257"/>
          <a:ext cx="889000" cy="16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54982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34127</xdr:rowOff>
    </xdr:from>
    <xdr:to>
      <xdr:col>116</xdr:col>
      <xdr:colOff>114300</xdr:colOff>
      <xdr:row>75</xdr:row>
      <xdr:rowOff>135727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89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57004</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74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64212</xdr:rowOff>
    </xdr:from>
    <xdr:to>
      <xdr:col>112</xdr:col>
      <xdr:colOff>38100</xdr:colOff>
      <xdr:row>75</xdr:row>
      <xdr:rowOff>165812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9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10889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69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88512</xdr:rowOff>
    </xdr:from>
    <xdr:to>
      <xdr:col>107</xdr:col>
      <xdr:colOff>101600</xdr:colOff>
      <xdr:row>76</xdr:row>
      <xdr:rowOff>18662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94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35189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72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86911</xdr:rowOff>
    </xdr:from>
    <xdr:to>
      <xdr:col>102</xdr:col>
      <xdr:colOff>165100</xdr:colOff>
      <xdr:row>76</xdr:row>
      <xdr:rowOff>17061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9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33588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72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90157</xdr:rowOff>
    </xdr:from>
    <xdr:to>
      <xdr:col>98</xdr:col>
      <xdr:colOff>38100</xdr:colOff>
      <xdr:row>75</xdr:row>
      <xdr:rowOff>20307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7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36834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55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経費では前年度と同様に、扶助費、公債費、維持補修費、補助費等、繰出金が類似団体平均を上回っており、物件費、普通建設事業費が類似団体平均を下回っている。また、今年度人件費が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数値の変動率が特に大きかったのは、普通建設事業費、扶助費、物件費である。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12,357</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49,965</a:t>
          </a:r>
          <a:r>
            <a:rPr kumimoji="1" lang="ja-JP" altLang="en-US" sz="1300">
              <a:latin typeface="ＭＳ Ｐゴシック" panose="020B0600070205080204" pitchFamily="50" charset="-128"/>
              <a:ea typeface="ＭＳ Ｐゴシック" panose="020B0600070205080204" pitchFamily="50" charset="-128"/>
            </a:rPr>
            <a:t>円になった。新庁舎建設事業や小学校給食施設整備事業が増加したことなどによる。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116,291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円になった。物価高騰対応給付金給付事業が増加したことなどによる。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67,152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円になった。委託料が増加したことなどによる。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54,643
53,816
276.31
27,557,751
26,387,069
954,014
15,882,417
17,220,940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101295</xdr:rowOff>
    </xdr:from>
    <xdr:to>
      <xdr:col>24</xdr:col>
      <xdr:colOff>63500</xdr:colOff>
      <xdr:row>33</xdr:row>
      <xdr:rowOff>124155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591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124155</xdr:rowOff>
    </xdr:from>
    <xdr:to>
      <xdr:col>19</xdr:col>
      <xdr:colOff>177800</xdr:colOff>
      <xdr:row>33</xdr:row>
      <xdr:rowOff>168504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82005"/>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168504</xdr:rowOff>
    </xdr:from>
    <xdr:to>
      <xdr:col>15</xdr:col>
      <xdr:colOff>50800</xdr:colOff>
      <xdr:row>34</xdr:row>
      <xdr:rowOff>29515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26354"/>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118669</xdr:rowOff>
    </xdr:from>
    <xdr:to>
      <xdr:col>10</xdr:col>
      <xdr:colOff>114300</xdr:colOff>
      <xdr:row>34</xdr:row>
      <xdr:rowOff>29515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76519"/>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50495</xdr:rowOff>
    </xdr:from>
    <xdr:to>
      <xdr:col>24</xdr:col>
      <xdr:colOff>114300</xdr:colOff>
      <xdr:row>33</xdr:row>
      <xdr:rowOff>152095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0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73372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5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73355</xdr:rowOff>
    </xdr:from>
    <xdr:to>
      <xdr:col>20</xdr:col>
      <xdr:colOff>38100</xdr:colOff>
      <xdr:row>34</xdr:row>
      <xdr:rowOff>3505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20032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0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117704</xdr:rowOff>
    </xdr:from>
    <xdr:to>
      <xdr:col>15</xdr:col>
      <xdr:colOff>101600</xdr:colOff>
      <xdr:row>34</xdr:row>
      <xdr:rowOff>47854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7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64381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5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150165</xdr:rowOff>
    </xdr:from>
    <xdr:to>
      <xdr:col>10</xdr:col>
      <xdr:colOff>165100</xdr:colOff>
      <xdr:row>34</xdr:row>
      <xdr:rowOff>80315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96842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8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67869</xdr:rowOff>
    </xdr:from>
    <xdr:to>
      <xdr:col>6</xdr:col>
      <xdr:colOff>38100</xdr:colOff>
      <xdr:row>33</xdr:row>
      <xdr:rowOff>169469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2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14546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0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32555</xdr:rowOff>
    </xdr:from>
    <xdr:to>
      <xdr:col>24</xdr:col>
      <xdr:colOff>63500</xdr:colOff>
      <xdr:row>57</xdr:row>
      <xdr:rowOff>48118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805205"/>
          <a:ext cx="838200" cy="1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48118</xdr:rowOff>
    </xdr:from>
    <xdr:to>
      <xdr:col>19</xdr:col>
      <xdr:colOff>177800</xdr:colOff>
      <xdr:row>57</xdr:row>
      <xdr:rowOff>61263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820768"/>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163488</xdr:rowOff>
    </xdr:from>
    <xdr:to>
      <xdr:col>15</xdr:col>
      <xdr:colOff>50800</xdr:colOff>
      <xdr:row>57</xdr:row>
      <xdr:rowOff>61263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421788"/>
          <a:ext cx="889000" cy="41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163488</xdr:rowOff>
    </xdr:from>
    <xdr:to>
      <xdr:col>10</xdr:col>
      <xdr:colOff>114300</xdr:colOff>
      <xdr:row>57</xdr:row>
      <xdr:rowOff>114015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21788"/>
          <a:ext cx="889000" cy="46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153205</xdr:rowOff>
    </xdr:from>
    <xdr:to>
      <xdr:col>24</xdr:col>
      <xdr:colOff>114300</xdr:colOff>
      <xdr:row>57</xdr:row>
      <xdr:rowOff>83355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5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131632</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3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168768</xdr:rowOff>
    </xdr:from>
    <xdr:to>
      <xdr:col>20</xdr:col>
      <xdr:colOff>38100</xdr:colOff>
      <xdr:row>57</xdr:row>
      <xdr:rowOff>98918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6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90045</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86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10463</xdr:rowOff>
    </xdr:from>
    <xdr:to>
      <xdr:col>15</xdr:col>
      <xdr:colOff>101600</xdr:colOff>
      <xdr:row>57</xdr:row>
      <xdr:rowOff>112063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8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103190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112688</xdr:rowOff>
    </xdr:from>
    <xdr:to>
      <xdr:col>10</xdr:col>
      <xdr:colOff>165100</xdr:colOff>
      <xdr:row>55</xdr:row>
      <xdr:rowOff>42838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7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33965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6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63215</xdr:rowOff>
    </xdr:from>
    <xdr:to>
      <xdr:col>6</xdr:col>
      <xdr:colOff>38100</xdr:colOff>
      <xdr:row>57</xdr:row>
      <xdr:rowOff>164815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155942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2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125396</xdr:rowOff>
    </xdr:from>
    <xdr:to>
      <xdr:col>24</xdr:col>
      <xdr:colOff>63500</xdr:colOff>
      <xdr:row>76</xdr:row>
      <xdr:rowOff>66036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84146"/>
          <a:ext cx="838200" cy="1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137458</xdr:rowOff>
    </xdr:from>
    <xdr:to>
      <xdr:col>19</xdr:col>
      <xdr:colOff>177800</xdr:colOff>
      <xdr:row>76</xdr:row>
      <xdr:rowOff>66036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96208"/>
          <a:ext cx="889000" cy="10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137458</xdr:rowOff>
    </xdr:from>
    <xdr:to>
      <xdr:col>15</xdr:col>
      <xdr:colOff>50800</xdr:colOff>
      <xdr:row>77</xdr:row>
      <xdr:rowOff>38877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96208"/>
          <a:ext cx="889000" cy="24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38877</xdr:rowOff>
    </xdr:from>
    <xdr:to>
      <xdr:col>10</xdr:col>
      <xdr:colOff>114300</xdr:colOff>
      <xdr:row>77</xdr:row>
      <xdr:rowOff>94568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40527"/>
          <a:ext cx="889000" cy="5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153247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5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40287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74596</xdr:rowOff>
    </xdr:from>
    <xdr:to>
      <xdr:col>24</xdr:col>
      <xdr:colOff>114300</xdr:colOff>
      <xdr:row>76</xdr:row>
      <xdr:rowOff>4747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333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97473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8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15236</xdr:rowOff>
    </xdr:from>
    <xdr:to>
      <xdr:col>20</xdr:col>
      <xdr:colOff>38100</xdr:colOff>
      <xdr:row>76</xdr:row>
      <xdr:rowOff>116836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4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133363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2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86658</xdr:rowOff>
    </xdr:from>
    <xdr:to>
      <xdr:col>15</xdr:col>
      <xdr:colOff>101600</xdr:colOff>
      <xdr:row>76</xdr:row>
      <xdr:rowOff>16808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33335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2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159527</xdr:rowOff>
    </xdr:from>
    <xdr:to>
      <xdr:col>10</xdr:col>
      <xdr:colOff>165100</xdr:colOff>
      <xdr:row>77</xdr:row>
      <xdr:rowOff>89677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6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43768</xdr:rowOff>
    </xdr:from>
    <xdr:to>
      <xdr:col>6</xdr:col>
      <xdr:colOff>38100</xdr:colOff>
      <xdr:row>77</xdr:row>
      <xdr:rowOff>145368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4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161895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2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85694</xdr:rowOff>
    </xdr:from>
    <xdr:to>
      <xdr:col>24</xdr:col>
      <xdr:colOff>63500</xdr:colOff>
      <xdr:row>95</xdr:row>
      <xdr:rowOff>94362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373444"/>
          <a:ext cx="8382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94362</xdr:rowOff>
    </xdr:from>
    <xdr:to>
      <xdr:col>19</xdr:col>
      <xdr:colOff>177800</xdr:colOff>
      <xdr:row>96</xdr:row>
      <xdr:rowOff>13836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382112"/>
          <a:ext cx="889000" cy="9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13836</xdr:rowOff>
    </xdr:from>
    <xdr:to>
      <xdr:col>15</xdr:col>
      <xdr:colOff>50800</xdr:colOff>
      <xdr:row>96</xdr:row>
      <xdr:rowOff>162827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73036"/>
          <a:ext cx="889000" cy="14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162827</xdr:rowOff>
    </xdr:from>
    <xdr:to>
      <xdr:col>10</xdr:col>
      <xdr:colOff>114300</xdr:colOff>
      <xdr:row>97</xdr:row>
      <xdr:rowOff>59004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22027"/>
          <a:ext cx="889000" cy="6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34894</xdr:rowOff>
    </xdr:from>
    <xdr:to>
      <xdr:col>24</xdr:col>
      <xdr:colOff>114300</xdr:colOff>
      <xdr:row>95</xdr:row>
      <xdr:rowOff>136494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57771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7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43562</xdr:rowOff>
    </xdr:from>
    <xdr:to>
      <xdr:col>20</xdr:col>
      <xdr:colOff>38100</xdr:colOff>
      <xdr:row>95</xdr:row>
      <xdr:rowOff>145162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161689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0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134486</xdr:rowOff>
    </xdr:from>
    <xdr:to>
      <xdr:col>15</xdr:col>
      <xdr:colOff>101600</xdr:colOff>
      <xdr:row>96</xdr:row>
      <xdr:rowOff>64636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2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55763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51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112027</xdr:rowOff>
    </xdr:from>
    <xdr:to>
      <xdr:col>10</xdr:col>
      <xdr:colOff>165100</xdr:colOff>
      <xdr:row>97</xdr:row>
      <xdr:rowOff>42177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33304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66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8204</xdr:rowOff>
    </xdr:from>
    <xdr:to>
      <xdr:col>6</xdr:col>
      <xdr:colOff>38100</xdr:colOff>
      <xdr:row>97</xdr:row>
      <xdr:rowOff>109804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3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100931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3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102118</xdr:rowOff>
    </xdr:from>
    <xdr:to>
      <xdr:col>55</xdr:col>
      <xdr:colOff>0</xdr:colOff>
      <xdr:row>38</xdr:row>
      <xdr:rowOff>109342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17218"/>
          <a:ext cx="8382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98095</xdr:rowOff>
    </xdr:from>
    <xdr:to>
      <xdr:col>50</xdr:col>
      <xdr:colOff>114300</xdr:colOff>
      <xdr:row>38</xdr:row>
      <xdr:rowOff>102118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13195"/>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98095</xdr:rowOff>
    </xdr:from>
    <xdr:to>
      <xdr:col>45</xdr:col>
      <xdr:colOff>177800</xdr:colOff>
      <xdr:row>38</xdr:row>
      <xdr:rowOff>98552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61319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93432</xdr:rowOff>
    </xdr:from>
    <xdr:to>
      <xdr:col>41</xdr:col>
      <xdr:colOff>50800</xdr:colOff>
      <xdr:row>38</xdr:row>
      <xdr:rowOff>98552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08532"/>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58542</xdr:rowOff>
    </xdr:from>
    <xdr:to>
      <xdr:col>55</xdr:col>
      <xdr:colOff>50800</xdr:colOff>
      <xdr:row>38</xdr:row>
      <xdr:rowOff>160142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7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144919</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88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51318</xdr:rowOff>
    </xdr:from>
    <xdr:to>
      <xdr:col>50</xdr:col>
      <xdr:colOff>165100</xdr:colOff>
      <xdr:row>38</xdr:row>
      <xdr:rowOff>152918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6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144045</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59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47295</xdr:rowOff>
    </xdr:from>
    <xdr:to>
      <xdr:col>46</xdr:col>
      <xdr:colOff>38100</xdr:colOff>
      <xdr:row>38</xdr:row>
      <xdr:rowOff>148895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140022</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5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47752</xdr:rowOff>
    </xdr:from>
    <xdr:to>
      <xdr:col>41</xdr:col>
      <xdr:colOff>101600</xdr:colOff>
      <xdr:row>38</xdr:row>
      <xdr:rowOff>149352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140479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55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42632</xdr:rowOff>
    </xdr:from>
    <xdr:to>
      <xdr:col>36</xdr:col>
      <xdr:colOff>165100</xdr:colOff>
      <xdr:row>38</xdr:row>
      <xdr:rowOff>144232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5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135359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50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87859</xdr:rowOff>
    </xdr:from>
    <xdr:to>
      <xdr:col>55</xdr:col>
      <xdr:colOff>0</xdr:colOff>
      <xdr:row>58</xdr:row>
      <xdr:rowOff>99111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31959"/>
          <a:ext cx="8382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67869</xdr:rowOff>
    </xdr:from>
    <xdr:to>
      <xdr:col>50</xdr:col>
      <xdr:colOff>114300</xdr:colOff>
      <xdr:row>58</xdr:row>
      <xdr:rowOff>99111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011969"/>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67869</xdr:rowOff>
    </xdr:from>
    <xdr:to>
      <xdr:col>45</xdr:col>
      <xdr:colOff>177800</xdr:colOff>
      <xdr:row>58</xdr:row>
      <xdr:rowOff>90830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11969"/>
          <a:ext cx="889000" cy="2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90830</xdr:rowOff>
    </xdr:from>
    <xdr:to>
      <xdr:col>41</xdr:col>
      <xdr:colOff>50800</xdr:colOff>
      <xdr:row>58</xdr:row>
      <xdr:rowOff>100064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34930"/>
          <a:ext cx="889000" cy="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37059</xdr:rowOff>
    </xdr:from>
    <xdr:to>
      <xdr:col>55</xdr:col>
      <xdr:colOff>50800</xdr:colOff>
      <xdr:row>58</xdr:row>
      <xdr:rowOff>138659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8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134752</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0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48311</xdr:rowOff>
    </xdr:from>
    <xdr:to>
      <xdr:col>50</xdr:col>
      <xdr:colOff>165100</xdr:colOff>
      <xdr:row>58</xdr:row>
      <xdr:rowOff>149911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9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141038</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08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17069</xdr:rowOff>
    </xdr:from>
    <xdr:to>
      <xdr:col>46</xdr:col>
      <xdr:colOff>38100</xdr:colOff>
      <xdr:row>58</xdr:row>
      <xdr:rowOff>118669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109796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1005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40030</xdr:rowOff>
    </xdr:from>
    <xdr:to>
      <xdr:col>41</xdr:col>
      <xdr:colOff>101600</xdr:colOff>
      <xdr:row>58</xdr:row>
      <xdr:rowOff>141630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132757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0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49264</xdr:rowOff>
    </xdr:from>
    <xdr:to>
      <xdr:col>36</xdr:col>
      <xdr:colOff>165100</xdr:colOff>
      <xdr:row>58</xdr:row>
      <xdr:rowOff>150864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9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141991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8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134004</xdr:rowOff>
    </xdr:from>
    <xdr:to>
      <xdr:col>55</xdr:col>
      <xdr:colOff>0</xdr:colOff>
      <xdr:row>78</xdr:row>
      <xdr:rowOff>24067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35654"/>
          <a:ext cx="838200" cy="6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134004</xdr:rowOff>
    </xdr:from>
    <xdr:to>
      <xdr:col>50</xdr:col>
      <xdr:colOff>114300</xdr:colOff>
      <xdr:row>78</xdr:row>
      <xdr:rowOff>39249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35654"/>
          <a:ext cx="889000" cy="7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139015</xdr:rowOff>
    </xdr:from>
    <xdr:to>
      <xdr:col>45</xdr:col>
      <xdr:colOff>177800</xdr:colOff>
      <xdr:row>78</xdr:row>
      <xdr:rowOff>39249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40665"/>
          <a:ext cx="889000" cy="7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139015</xdr:rowOff>
    </xdr:from>
    <xdr:to>
      <xdr:col>41</xdr:col>
      <xdr:colOff>50800</xdr:colOff>
      <xdr:row>78</xdr:row>
      <xdr:rowOff>87846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40665"/>
          <a:ext cx="889000" cy="1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144717</xdr:rowOff>
    </xdr:from>
    <xdr:to>
      <xdr:col>55</xdr:col>
      <xdr:colOff>50800</xdr:colOff>
      <xdr:row>78</xdr:row>
      <xdr:rowOff>74867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123144</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83204</xdr:rowOff>
    </xdr:from>
    <xdr:to>
      <xdr:col>50</xdr:col>
      <xdr:colOff>165100</xdr:colOff>
      <xdr:row>78</xdr:row>
      <xdr:rowOff>13354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4481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159899</xdr:rowOff>
    </xdr:from>
    <xdr:to>
      <xdr:col>46</xdr:col>
      <xdr:colOff>38100</xdr:colOff>
      <xdr:row>78</xdr:row>
      <xdr:rowOff>90049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6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81176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5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88215</xdr:rowOff>
    </xdr:from>
    <xdr:to>
      <xdr:col>41</xdr:col>
      <xdr:colOff>101600</xdr:colOff>
      <xdr:row>78</xdr:row>
      <xdr:rowOff>18365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9492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38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37046</xdr:rowOff>
    </xdr:from>
    <xdr:to>
      <xdr:col>36</xdr:col>
      <xdr:colOff>165100</xdr:colOff>
      <xdr:row>78</xdr:row>
      <xdr:rowOff>138646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129773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0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78206</xdr:rowOff>
    </xdr:from>
    <xdr:to>
      <xdr:col>55</xdr:col>
      <xdr:colOff>0</xdr:colOff>
      <xdr:row>97</xdr:row>
      <xdr:rowOff>165843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08856"/>
          <a:ext cx="838200" cy="8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33516</xdr:rowOff>
    </xdr:from>
    <xdr:to>
      <xdr:col>50</xdr:col>
      <xdr:colOff>114300</xdr:colOff>
      <xdr:row>97</xdr:row>
      <xdr:rowOff>165843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664166"/>
          <a:ext cx="889000" cy="13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33516</xdr:rowOff>
    </xdr:from>
    <xdr:to>
      <xdr:col>45</xdr:col>
      <xdr:colOff>177800</xdr:colOff>
      <xdr:row>97</xdr:row>
      <xdr:rowOff>124417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664166"/>
          <a:ext cx="889000" cy="9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124417</xdr:rowOff>
    </xdr:from>
    <xdr:to>
      <xdr:col>41</xdr:col>
      <xdr:colOff>50800</xdr:colOff>
      <xdr:row>97</xdr:row>
      <xdr:rowOff>145709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55067"/>
          <a:ext cx="889000" cy="2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27406</xdr:rowOff>
    </xdr:from>
    <xdr:to>
      <xdr:col>55</xdr:col>
      <xdr:colOff>50800</xdr:colOff>
      <xdr:row>97</xdr:row>
      <xdr:rowOff>129006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3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115043</xdr:rowOff>
    </xdr:from>
    <xdr:to>
      <xdr:col>50</xdr:col>
      <xdr:colOff>165100</xdr:colOff>
      <xdr:row>98</xdr:row>
      <xdr:rowOff>45193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4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36320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3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154166</xdr:rowOff>
    </xdr:from>
    <xdr:to>
      <xdr:col>46</xdr:col>
      <xdr:colOff>38100</xdr:colOff>
      <xdr:row>97</xdr:row>
      <xdr:rowOff>84316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100843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38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73617</xdr:rowOff>
    </xdr:from>
    <xdr:to>
      <xdr:col>41</xdr:col>
      <xdr:colOff>101600</xdr:colOff>
      <xdr:row>98</xdr:row>
      <xdr:rowOff>3767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166344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94909</xdr:rowOff>
    </xdr:from>
    <xdr:to>
      <xdr:col>36</xdr:col>
      <xdr:colOff>165100</xdr:colOff>
      <xdr:row>98</xdr:row>
      <xdr:rowOff>25059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16186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1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2083</xdr:rowOff>
    </xdr:from>
    <xdr:to>
      <xdr:col>85</xdr:col>
      <xdr:colOff>127000</xdr:colOff>
      <xdr:row>37</xdr:row>
      <xdr:rowOff>42865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45733"/>
          <a:ext cx="838200" cy="4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20096</xdr:rowOff>
    </xdr:from>
    <xdr:to>
      <xdr:col>81</xdr:col>
      <xdr:colOff>50800</xdr:colOff>
      <xdr:row>37</xdr:row>
      <xdr:rowOff>42865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363746"/>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20096</xdr:rowOff>
    </xdr:from>
    <xdr:to>
      <xdr:col>76</xdr:col>
      <xdr:colOff>114300</xdr:colOff>
      <xdr:row>37</xdr:row>
      <xdr:rowOff>20782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6374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20782</xdr:rowOff>
    </xdr:from>
    <xdr:to>
      <xdr:col>71</xdr:col>
      <xdr:colOff>177800</xdr:colOff>
      <xdr:row>37</xdr:row>
      <xdr:rowOff>67737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64432"/>
          <a:ext cx="889000" cy="4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122733</xdr:rowOff>
    </xdr:from>
    <xdr:to>
      <xdr:col>85</xdr:col>
      <xdr:colOff>177800</xdr:colOff>
      <xdr:row>37</xdr:row>
      <xdr:rowOff>52883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101160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7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163515</xdr:rowOff>
    </xdr:from>
    <xdr:to>
      <xdr:col>81</xdr:col>
      <xdr:colOff>101600</xdr:colOff>
      <xdr:row>37</xdr:row>
      <xdr:rowOff>93665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3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84792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2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140746</xdr:rowOff>
    </xdr:from>
    <xdr:to>
      <xdr:col>76</xdr:col>
      <xdr:colOff>165100</xdr:colOff>
      <xdr:row>37</xdr:row>
      <xdr:rowOff>70896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62023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0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141432</xdr:rowOff>
    </xdr:from>
    <xdr:to>
      <xdr:col>72</xdr:col>
      <xdr:colOff>38100</xdr:colOff>
      <xdr:row>37</xdr:row>
      <xdr:rowOff>71582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1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62709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16937</xdr:rowOff>
    </xdr:from>
    <xdr:to>
      <xdr:col>67</xdr:col>
      <xdr:colOff>101600</xdr:colOff>
      <xdr:row>37</xdr:row>
      <xdr:rowOff>118537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6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109664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5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32550</xdr:rowOff>
    </xdr:from>
    <xdr:to>
      <xdr:col>85</xdr:col>
      <xdr:colOff>127000</xdr:colOff>
      <xdr:row>57</xdr:row>
      <xdr:rowOff>140754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05200"/>
          <a:ext cx="8382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140754</xdr:rowOff>
    </xdr:from>
    <xdr:to>
      <xdr:col>81</xdr:col>
      <xdr:colOff>50800</xdr:colOff>
      <xdr:row>58</xdr:row>
      <xdr:rowOff>14554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13404"/>
          <a:ext cx="889000" cy="4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146304</xdr:rowOff>
    </xdr:from>
    <xdr:to>
      <xdr:col>76</xdr:col>
      <xdr:colOff>114300</xdr:colOff>
      <xdr:row>58</xdr:row>
      <xdr:rowOff>14554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918954"/>
          <a:ext cx="889000" cy="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146304</xdr:rowOff>
    </xdr:from>
    <xdr:to>
      <xdr:col>71</xdr:col>
      <xdr:colOff>177800</xdr:colOff>
      <xdr:row>58</xdr:row>
      <xdr:rowOff>34442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18954"/>
          <a:ext cx="889000" cy="5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153200</xdr:rowOff>
    </xdr:from>
    <xdr:to>
      <xdr:col>85</xdr:col>
      <xdr:colOff>177800</xdr:colOff>
      <xdr:row>57</xdr:row>
      <xdr:rowOff>83350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4627</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0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89954</xdr:rowOff>
    </xdr:from>
    <xdr:to>
      <xdr:col>81</xdr:col>
      <xdr:colOff>101600</xdr:colOff>
      <xdr:row>58</xdr:row>
      <xdr:rowOff>20104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6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11231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5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135204</xdr:rowOff>
    </xdr:from>
    <xdr:to>
      <xdr:col>76</xdr:col>
      <xdr:colOff>165100</xdr:colOff>
      <xdr:row>58</xdr:row>
      <xdr:rowOff>65354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0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56481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0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95504</xdr:rowOff>
    </xdr:from>
    <xdr:to>
      <xdr:col>72</xdr:col>
      <xdr:colOff>38100</xdr:colOff>
      <xdr:row>58</xdr:row>
      <xdr:rowOff>25654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16781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155092</xdr:rowOff>
    </xdr:from>
    <xdr:to>
      <xdr:col>67</xdr:col>
      <xdr:colOff>101600</xdr:colOff>
      <xdr:row>58</xdr:row>
      <xdr:rowOff>85242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2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76369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2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137368</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0468"/>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137368</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10468"/>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131927</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05027"/>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118645</xdr:rowOff>
    </xdr:from>
    <xdr:to>
      <xdr:col>71</xdr:col>
      <xdr:colOff>177800</xdr:colOff>
      <xdr:row>78</xdr:row>
      <xdr:rowOff>131927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491745"/>
          <a:ext cx="8890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86568</xdr:rowOff>
    </xdr:from>
    <xdr:to>
      <xdr:col>81</xdr:col>
      <xdr:colOff>101600</xdr:colOff>
      <xdr:row>79</xdr:row>
      <xdr:rowOff>16718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5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7845</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552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81127</xdr:rowOff>
    </xdr:from>
    <xdr:to>
      <xdr:col>72</xdr:col>
      <xdr:colOff>38100</xdr:colOff>
      <xdr:row>79</xdr:row>
      <xdr:rowOff>11277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2404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546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67845</xdr:rowOff>
    </xdr:from>
    <xdr:to>
      <xdr:col>67</xdr:col>
      <xdr:colOff>101600</xdr:colOff>
      <xdr:row>78</xdr:row>
      <xdr:rowOff>169445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4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160572</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533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142264</xdr:rowOff>
    </xdr:from>
    <xdr:to>
      <xdr:col>85</xdr:col>
      <xdr:colOff>127000</xdr:colOff>
      <xdr:row>95</xdr:row>
      <xdr:rowOff>30969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258564"/>
          <a:ext cx="838200" cy="6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123126</xdr:rowOff>
    </xdr:from>
    <xdr:to>
      <xdr:col>81</xdr:col>
      <xdr:colOff>50800</xdr:colOff>
      <xdr:row>94</xdr:row>
      <xdr:rowOff>142264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239426"/>
          <a:ext cx="889000" cy="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110930</xdr:rowOff>
    </xdr:from>
    <xdr:to>
      <xdr:col>76</xdr:col>
      <xdr:colOff>114300</xdr:colOff>
      <xdr:row>94</xdr:row>
      <xdr:rowOff>123126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227230"/>
          <a:ext cx="889000" cy="1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99302</xdr:rowOff>
    </xdr:from>
    <xdr:to>
      <xdr:col>71</xdr:col>
      <xdr:colOff>177800</xdr:colOff>
      <xdr:row>94</xdr:row>
      <xdr:rowOff>110930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215602"/>
          <a:ext cx="889000" cy="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167617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151619</xdr:rowOff>
    </xdr:from>
    <xdr:to>
      <xdr:col>85</xdr:col>
      <xdr:colOff>177800</xdr:colOff>
      <xdr:row>95</xdr:row>
      <xdr:rowOff>81769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2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3046</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11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91464</xdr:rowOff>
    </xdr:from>
    <xdr:to>
      <xdr:col>81</xdr:col>
      <xdr:colOff>101600</xdr:colOff>
      <xdr:row>95</xdr:row>
      <xdr:rowOff>21614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20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38141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98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72326</xdr:rowOff>
    </xdr:from>
    <xdr:to>
      <xdr:col>76</xdr:col>
      <xdr:colOff>165100</xdr:colOff>
      <xdr:row>95</xdr:row>
      <xdr:rowOff>2476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1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19003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9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60130</xdr:rowOff>
    </xdr:from>
    <xdr:to>
      <xdr:col>72</xdr:col>
      <xdr:colOff>38100</xdr:colOff>
      <xdr:row>94</xdr:row>
      <xdr:rowOff>161730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1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6807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95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48502</xdr:rowOff>
    </xdr:from>
    <xdr:to>
      <xdr:col>67</xdr:col>
      <xdr:colOff>101600</xdr:colOff>
      <xdr:row>94</xdr:row>
      <xdr:rowOff>150102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16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166629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9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47528</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562628"/>
          <a:ext cx="838200" cy="9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47528</xdr:rowOff>
    </xdr:from>
    <xdr:to>
      <xdr:col>111</xdr:col>
      <xdr:colOff>177800</xdr:colOff>
      <xdr:row>38</xdr:row>
      <xdr:rowOff>112131</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0434300" y="6562628"/>
          <a:ext cx="889000" cy="6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165213</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680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112131</xdr:rowOff>
    </xdr:from>
    <xdr:to>
      <xdr:col>107</xdr:col>
      <xdr:colOff>50800</xdr:colOff>
      <xdr:row>38</xdr:row>
      <xdr:rowOff>119263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19545300" y="6627231"/>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164482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67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119263</xdr:rowOff>
    </xdr:from>
    <xdr:to>
      <xdr:col>102</xdr:col>
      <xdr:colOff>114300</xdr:colOff>
      <xdr:row>38</xdr:row>
      <xdr:rowOff>135677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18656300" y="6634363"/>
          <a:ext cx="8890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6839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6933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168178</xdr:rowOff>
    </xdr:from>
    <xdr:to>
      <xdr:col>112</xdr:col>
      <xdr:colOff>38100</xdr:colOff>
      <xdr:row>38</xdr:row>
      <xdr:rowOff>98328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5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114855</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088428" y="628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61331</xdr:rowOff>
    </xdr:from>
    <xdr:to>
      <xdr:col>107</xdr:col>
      <xdr:colOff>101600</xdr:colOff>
      <xdr:row>38</xdr:row>
      <xdr:rowOff>162931</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57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8008</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5017" y="635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68463</xdr:rowOff>
    </xdr:from>
    <xdr:to>
      <xdr:col>102</xdr:col>
      <xdr:colOff>165100</xdr:colOff>
      <xdr:row>38</xdr:row>
      <xdr:rowOff>170063</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5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15140</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6017" y="635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84877</xdr:rowOff>
    </xdr:from>
    <xdr:to>
      <xdr:col>98</xdr:col>
      <xdr:colOff>38100</xdr:colOff>
      <xdr:row>39</xdr:row>
      <xdr:rowOff>15027</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59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6154</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692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前年度同様に議会費、民生費、衛生費、公債費で類似団体平均を上回る結果となった。また、新たに教育費が類似団体平均を上回った。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数値の変動率が特に大きかったのは、民生費、教育費、土木費、総務費である。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180,564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円になった。物価高騰対応給付金給付事業が増加したことなどによる。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57,937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円になった。小学校給食施設整備事業や給食調理業務委託料が増加したことなどによる。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42,266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円になった。道路維持補修事業や住宅管理事業が増加したことなどによる。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60,935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円になった。新庁舎建設事業が増加したことなどによる。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実質収支は</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億円から</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億円に減少し、単年度収支は</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億円の赤字となった。さらに、令和財政調整基金を</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億円取り崩している状況である。実質単年度収支の赤字は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年連続で、赤字幅も増加している。</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持続可能な行政運営に向け</a:t>
          </a:r>
          <a:r>
            <a:rPr kumimoji="1" lang="ja-JP" altLang="en-US" sz="1400">
              <a:latin typeface="ＭＳ ゴシック" pitchFamily="49" charset="-128"/>
              <a:ea typeface="ＭＳ ゴシック" pitchFamily="49" charset="-128"/>
            </a:rPr>
            <a:t>、早期に経常経費を削減し、基金の取崩しに依存した財政状況から脱却する必要がある。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前年度に引き続き、各会計とも黒字を維持しているが、全体の標準財政規模比は減少している。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一般会計の減少率が大きく、財政調整基金は令和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億円を取り崩している。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また、病院事業会計への一般会計からの繰出金が一般会計の財政を悪化させている要因の一つであり、経営改善が喫緊の課題である。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元利償還金の減少により、実質公債費比率は改善した。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近年は建設事業の厳選により、地方債発行額を抑えることができているが、今後は、大規模な建設事業が予定されている。また、金利上昇による利子負担も見込まれる。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引き続き、公債費をコントロールする観点からも、建設事業量を計画的に管理し、公債費の平準化・抑制を図ることが重要である。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本市では満期一括償還地方債の借入は行っていない。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年度は地方債発行額が</a:t>
          </a:r>
          <a:r>
            <a:rPr kumimoji="1" lang="en-US" altLang="ja-JP" sz="1400">
              <a:latin typeface="ＭＳ ゴシック" pitchFamily="49" charset="-128"/>
              <a:ea typeface="ＭＳ ゴシック" pitchFamily="49" charset="-128"/>
            </a:rPr>
            <a:t>9.1</a:t>
          </a:r>
          <a:r>
            <a:rPr kumimoji="1" lang="ja-JP" altLang="en-US" sz="1400">
              <a:latin typeface="ＭＳ ゴシック" pitchFamily="49" charset="-128"/>
              <a:ea typeface="ＭＳ ゴシック" pitchFamily="49" charset="-128"/>
            </a:rPr>
            <a:t>億円に対し、公債費の償還元金が</a:t>
          </a:r>
          <a:r>
            <a:rPr kumimoji="1" lang="en-US" altLang="ja-JP" sz="1400">
              <a:latin typeface="ＭＳ ゴシック" pitchFamily="49" charset="-128"/>
              <a:ea typeface="ＭＳ ゴシック" pitchFamily="49" charset="-128"/>
            </a:rPr>
            <a:t>24.7</a:t>
          </a:r>
          <a:r>
            <a:rPr kumimoji="1" lang="ja-JP" altLang="en-US" sz="1400">
              <a:latin typeface="ＭＳ ゴシック" pitchFamily="49" charset="-128"/>
              <a:ea typeface="ＭＳ ゴシック" pitchFamily="49" charset="-128"/>
            </a:rPr>
            <a:t>億円と償還額が大幅に上回ったため、地方債残高は</a:t>
          </a:r>
          <a:r>
            <a:rPr kumimoji="1" lang="en-US" altLang="ja-JP" sz="1400">
              <a:latin typeface="ＭＳ ゴシック" pitchFamily="49" charset="-128"/>
              <a:ea typeface="ＭＳ ゴシック" pitchFamily="49" charset="-128"/>
            </a:rPr>
            <a:t>15.6</a:t>
          </a:r>
          <a:r>
            <a:rPr kumimoji="1" lang="ja-JP" altLang="en-US" sz="1400">
              <a:latin typeface="ＭＳ ゴシック" pitchFamily="49" charset="-128"/>
              <a:ea typeface="ＭＳ ゴシック" pitchFamily="49" charset="-128"/>
            </a:rPr>
            <a:t>億円減少し、比率も改善した。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今後、大規模な建設事業が予定されており、地方債発行額及び基金取崩額の増加が見込まれている。将来負担は新発債の発行状況等によっては容易に比率が悪化する可能性がある。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将来負担を増大させないために、</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公債費以外も含めた歳出規模の是正に努め、</a:t>
          </a:r>
          <a:r>
            <a:rPr kumimoji="1" lang="ja-JP" altLang="en-US" sz="1400">
              <a:latin typeface="ＭＳ ゴシック" pitchFamily="49" charset="-128"/>
              <a:ea typeface="ＭＳ ゴシック" pitchFamily="49" charset="-128"/>
            </a:rPr>
            <a:t>基金に頼らず地方債残高を抑制することが重要である。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群馬県安中市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・主な要因としては、財政調整基金の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億円の減少、庁舎建設基金の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億円の減少などがある。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・財政調整基金は、歳入の変動に備えるため現在の残高水準を維持する。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・資産の有効活用のため、特定目的基金で役目を終えたものがあれば整理していく。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・地域振興基金：市民の連帯の強化及び地域振興に充てるため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・職員退職手当基金：職員の退職手当の財源に充てるため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・庁舎建設基金：庁舎建設に必要な財源の確保に資するため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・福祉基金：福祉事業の推進を図るため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・ふるさと創生基金：地域づくりに必要な財源の確保に資するため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・職員退職手当基金は、一定のルールにより取崩しと積立を行っている。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・庁舎建設基金は、庁舎建設事業の財源として取り崩している。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・福祉基金は、高齢者タクシー料金補助等の財源として取り崩している。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・ふるさと創生基金は、ふるさと納税の目的に沿った事業へ充当するため積み立てており、事業実施とともに取り崩している。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・庁舎建設基金は、引き続き庁舎建設事業の財源として取り崩していく。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・利子の積立しか動きのない基金が存在するため、役目を終えた基金を整理していく。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・これは、前年度決算剰余金を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億円積み立てた一方、取崩しが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億円だったことによる。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・本市の歳入は景気動向・企業業績に影響されやすい市税（法人市民税）の割合が高く、コントロールできないため、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市税の減収が数年続いた場合に予算編成に支障が生じる恐れがある。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歳出の抑制によって取崩しを減らし、現在の残高を維持する必要がある。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年度普通交付税の再算定により措置された臨時財政対策債償還基金費相当分を積み立てたことによる。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・今後、地方債発行額の増加により公債費の増加が見込まれるため、財政調整基金と合わせて残高を維持することが必要である。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27557751</v>
      </c>
      <c r="BO4" s="371"/>
      <c r="BP4" s="371"/>
      <c r="BQ4" s="371"/>
      <c r="BR4" s="371"/>
      <c r="BS4" s="371"/>
      <c r="BT4" s="371"/>
      <c r="BU4" s="372"/>
      <c r="BV4" s="370">
        <v>26967759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v>
      </c>
      <c r="CU4" s="377"/>
      <c r="CV4" s="377"/>
      <c r="CW4" s="377"/>
      <c r="CX4" s="377"/>
      <c r="CY4" s="377"/>
      <c r="CZ4" s="377"/>
      <c r="DA4" s="378"/>
      <c r="DB4" s="376">
        <v>8.3000000000000007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26387069</v>
      </c>
      <c r="BO5" s="408"/>
      <c r="BP5" s="408"/>
      <c r="BQ5" s="408"/>
      <c r="BR5" s="408"/>
      <c r="BS5" s="408"/>
      <c r="BT5" s="408"/>
      <c r="BU5" s="409"/>
      <c r="BV5" s="407">
        <v>25530887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98.4</v>
      </c>
      <c r="CU5" s="405"/>
      <c r="CV5" s="405"/>
      <c r="CW5" s="405"/>
      <c r="CX5" s="405"/>
      <c r="CY5" s="405"/>
      <c r="CZ5" s="405"/>
      <c r="DA5" s="406"/>
      <c r="DB5" s="404">
        <v>92.5</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1170682</v>
      </c>
      <c r="BO6" s="408"/>
      <c r="BP6" s="408"/>
      <c r="BQ6" s="408"/>
      <c r="BR6" s="408"/>
      <c r="BS6" s="408"/>
      <c r="BT6" s="408"/>
      <c r="BU6" s="409"/>
      <c r="BV6" s="407">
        <v>1436872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99.1</v>
      </c>
      <c r="CU6" s="445"/>
      <c r="CV6" s="445"/>
      <c r="CW6" s="445"/>
      <c r="CX6" s="445"/>
      <c r="CY6" s="445"/>
      <c r="CZ6" s="445"/>
      <c r="DA6" s="446"/>
      <c r="DB6" s="444">
        <v>94.4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216668</v>
      </c>
      <c r="BO7" s="408"/>
      <c r="BP7" s="408"/>
      <c r="BQ7" s="408"/>
      <c r="BR7" s="408"/>
      <c r="BS7" s="408"/>
      <c r="BT7" s="408"/>
      <c r="BU7" s="409"/>
      <c r="BV7" s="407">
        <v>133633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15882417</v>
      </c>
      <c r="CU7" s="408"/>
      <c r="CV7" s="408"/>
      <c r="CW7" s="408"/>
      <c r="CX7" s="408"/>
      <c r="CY7" s="408"/>
      <c r="CZ7" s="408"/>
      <c r="DA7" s="409"/>
      <c r="DB7" s="407">
        <v>15666426</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954014</v>
      </c>
      <c r="BO8" s="408"/>
      <c r="BP8" s="408"/>
      <c r="BQ8" s="408"/>
      <c r="BR8" s="408"/>
      <c r="BS8" s="408"/>
      <c r="BT8" s="408"/>
      <c r="BU8" s="409"/>
      <c r="BV8" s="407">
        <v>1303239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0.78</v>
      </c>
      <c r="CU8" s="448"/>
      <c r="CV8" s="448"/>
      <c r="CW8" s="448"/>
      <c r="CX8" s="448"/>
      <c r="CY8" s="448"/>
      <c r="CZ8" s="448"/>
      <c r="DA8" s="449"/>
      <c r="DB8" s="447">
        <v>0.77</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54907</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-349225</v>
      </c>
      <c r="BO9" s="408"/>
      <c r="BP9" s="408"/>
      <c r="BQ9" s="408"/>
      <c r="BR9" s="408"/>
      <c r="BS9" s="408"/>
      <c r="BT9" s="408"/>
      <c r="BU9" s="409"/>
      <c r="BV9" s="407">
        <v>-113689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12.5</v>
      </c>
      <c r="CU9" s="405"/>
      <c r="CV9" s="405"/>
      <c r="CW9" s="405"/>
      <c r="CX9" s="405"/>
      <c r="CY9" s="405"/>
      <c r="CZ9" s="405"/>
      <c r="DA9" s="406"/>
      <c r="DB9" s="404">
        <v>13.6</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58531</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2627</v>
      </c>
      <c r="BO10" s="408"/>
      <c r="BP10" s="408"/>
      <c r="BQ10" s="408"/>
      <c r="BR10" s="408"/>
      <c r="BS10" s="408"/>
      <c r="BT10" s="408"/>
      <c r="BU10" s="409"/>
      <c r="BV10" s="407">
        <v>622</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54643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119</v>
      </c>
      <c r="AV12" s="440"/>
      <c r="AW12" s="440"/>
      <c r="AX12" s="440"/>
      <c r="AY12" s="441" t="s">
        <v>128</v>
      </c>
      <c r="AZ12" s="442"/>
      <c r="BA12" s="442"/>
      <c r="BB12" s="442"/>
      <c r="BC12" s="442"/>
      <c r="BD12" s="442"/>
      <c r="BE12" s="442"/>
      <c r="BF12" s="442"/>
      <c r="BG12" s="442"/>
      <c r="BH12" s="442"/>
      <c r="BI12" s="442"/>
      <c r="BJ12" s="442"/>
      <c r="BK12" s="442"/>
      <c r="BL12" s="442"/>
      <c r="BM12" s="443"/>
      <c r="BN12" s="407">
        <v>800000</v>
      </c>
      <c r="BO12" s="408"/>
      <c r="BP12" s="408"/>
      <c r="BQ12" s="408"/>
      <c r="BR12" s="408"/>
      <c r="BS12" s="408"/>
      <c r="BT12" s="408"/>
      <c r="BU12" s="409"/>
      <c r="BV12" s="407">
        <v>400000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53816</v>
      </c>
      <c r="S13" s="492"/>
      <c r="T13" s="492"/>
      <c r="U13" s="492"/>
      <c r="V13" s="493"/>
      <c r="W13" s="423" t="s">
        <v>131</v>
      </c>
      <c r="X13" s="424"/>
      <c r="Y13" s="424"/>
      <c r="Z13" s="424"/>
      <c r="AA13" s="424"/>
      <c r="AB13" s="414"/>
      <c r="AC13" s="458">
        <v>1090</v>
      </c>
      <c r="AD13" s="459"/>
      <c r="AE13" s="459"/>
      <c r="AF13" s="459"/>
      <c r="AG13" s="501"/>
      <c r="AH13" s="458">
        <v>1348</v>
      </c>
      <c r="AI13" s="459"/>
      <c r="AJ13" s="459"/>
      <c r="AK13" s="459"/>
      <c r="AL13" s="460"/>
      <c r="AM13" s="436" t="s">
        <v>132</v>
      </c>
      <c r="AN13" s="437"/>
      <c r="AO13" s="437"/>
      <c r="AP13" s="437"/>
      <c r="AQ13" s="437"/>
      <c r="AR13" s="437"/>
      <c r="AS13" s="437"/>
      <c r="AT13" s="438"/>
      <c r="AU13" s="439" t="s">
        <v>119</v>
      </c>
      <c r="AV13" s="440"/>
      <c r="AW13" s="440"/>
      <c r="AX13" s="440"/>
      <c r="AY13" s="441" t="s">
        <v>133</v>
      </c>
      <c r="AZ13" s="442"/>
      <c r="BA13" s="442"/>
      <c r="BB13" s="442"/>
      <c r="BC13" s="442"/>
      <c r="BD13" s="442"/>
      <c r="BE13" s="442"/>
      <c r="BF13" s="442"/>
      <c r="BG13" s="442"/>
      <c r="BH13" s="442"/>
      <c r="BI13" s="442"/>
      <c r="BJ13" s="442"/>
      <c r="BK13" s="442"/>
      <c r="BL13" s="442"/>
      <c r="BM13" s="443"/>
      <c r="BN13" s="407">
        <v>-1146598</v>
      </c>
      <c r="BO13" s="408"/>
      <c r="BP13" s="408"/>
      <c r="BQ13" s="408"/>
      <c r="BR13" s="408"/>
      <c r="BS13" s="408"/>
      <c r="BT13" s="408"/>
      <c r="BU13" s="409"/>
      <c r="BV13" s="407">
        <v>-513067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7.2</v>
      </c>
      <c r="CU13" s="405"/>
      <c r="CV13" s="405"/>
      <c r="CW13" s="405"/>
      <c r="CX13" s="405"/>
      <c r="CY13" s="405"/>
      <c r="CZ13" s="405"/>
      <c r="DA13" s="406"/>
      <c r="DB13" s="404">
        <v>7.6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55245</v>
      </c>
      <c r="S14" s="492"/>
      <c r="T14" s="492"/>
      <c r="U14" s="492"/>
      <c r="V14" s="493"/>
      <c r="W14" s="397"/>
      <c r="X14" s="398"/>
      <c r="Y14" s="398"/>
      <c r="Z14" s="398"/>
      <c r="AA14" s="398"/>
      <c r="AB14" s="387"/>
      <c r="AC14" s="494">
        <v>4.2</v>
      </c>
      <c r="AD14" s="495"/>
      <c r="AE14" s="495"/>
      <c r="AF14" s="495"/>
      <c r="AG14" s="496"/>
      <c r="AH14" s="494">
        <v>4.9000000000000004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54482</v>
      </c>
      <c r="S15" s="492"/>
      <c r="T15" s="492"/>
      <c r="U15" s="492"/>
      <c r="V15" s="493"/>
      <c r="W15" s="423" t="s">
        <v>137</v>
      </c>
      <c r="X15" s="424"/>
      <c r="Y15" s="424"/>
      <c r="Z15" s="424"/>
      <c r="AA15" s="424"/>
      <c r="AB15" s="414"/>
      <c r="AC15" s="458">
        <v>8988</v>
      </c>
      <c r="AD15" s="459"/>
      <c r="AE15" s="459"/>
      <c r="AF15" s="459"/>
      <c r="AG15" s="501"/>
      <c r="AH15" s="458">
        <v>9587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10537757</v>
      </c>
      <c r="BO15" s="371"/>
      <c r="BP15" s="371"/>
      <c r="BQ15" s="371"/>
      <c r="BR15" s="371"/>
      <c r="BS15" s="371"/>
      <c r="BT15" s="371"/>
      <c r="BU15" s="372"/>
      <c r="BV15" s="370">
        <v>9661006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34.700000000000003</v>
      </c>
      <c r="AD16" s="495"/>
      <c r="AE16" s="495"/>
      <c r="AF16" s="495"/>
      <c r="AG16" s="496"/>
      <c r="AH16" s="494">
        <v>34.799999999999997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12858747</v>
      </c>
      <c r="BO16" s="408"/>
      <c r="BP16" s="408"/>
      <c r="BQ16" s="408"/>
      <c r="BR16" s="408"/>
      <c r="BS16" s="408"/>
      <c r="BT16" s="408"/>
      <c r="BU16" s="409"/>
      <c r="BV16" s="407">
        <v>12659204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15850</v>
      </c>
      <c r="AD17" s="459"/>
      <c r="AE17" s="459"/>
      <c r="AF17" s="459"/>
      <c r="AG17" s="501"/>
      <c r="AH17" s="458">
        <v>16614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13491580</v>
      </c>
      <c r="BO17" s="408"/>
      <c r="BP17" s="408"/>
      <c r="BQ17" s="408"/>
      <c r="BR17" s="408"/>
      <c r="BS17" s="408"/>
      <c r="BT17" s="408"/>
      <c r="BU17" s="409"/>
      <c r="BV17" s="407">
        <v>12339005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276.31</v>
      </c>
      <c r="M18" s="531"/>
      <c r="N18" s="531"/>
      <c r="O18" s="531"/>
      <c r="P18" s="531"/>
      <c r="Q18" s="531"/>
      <c r="R18" s="532"/>
      <c r="S18" s="532"/>
      <c r="T18" s="532"/>
      <c r="U18" s="532"/>
      <c r="V18" s="533"/>
      <c r="W18" s="425"/>
      <c r="X18" s="426"/>
      <c r="Y18" s="426"/>
      <c r="Z18" s="426"/>
      <c r="AA18" s="426"/>
      <c r="AB18" s="417"/>
      <c r="AC18" s="534">
        <v>61.1</v>
      </c>
      <c r="AD18" s="535"/>
      <c r="AE18" s="535"/>
      <c r="AF18" s="535"/>
      <c r="AG18" s="536"/>
      <c r="AH18" s="534">
        <v>60.3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15941336</v>
      </c>
      <c r="BO18" s="408"/>
      <c r="BP18" s="408"/>
      <c r="BQ18" s="408"/>
      <c r="BR18" s="408"/>
      <c r="BS18" s="408"/>
      <c r="BT18" s="408"/>
      <c r="BU18" s="409"/>
      <c r="BV18" s="407">
        <v>15619651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199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20157264</v>
      </c>
      <c r="BO19" s="408"/>
      <c r="BP19" s="408"/>
      <c r="BQ19" s="408"/>
      <c r="BR19" s="408"/>
      <c r="BS19" s="408"/>
      <c r="BT19" s="408"/>
      <c r="BU19" s="409"/>
      <c r="BV19" s="407">
        <v>19855400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22093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17220940</v>
      </c>
      <c r="BO22" s="371"/>
      <c r="BP22" s="371"/>
      <c r="BQ22" s="371"/>
      <c r="BR22" s="371"/>
      <c r="BS22" s="371"/>
      <c r="BT22" s="371"/>
      <c r="BU22" s="372"/>
      <c r="BV22" s="370">
        <v>18785169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12989905</v>
      </c>
      <c r="BO23" s="408"/>
      <c r="BP23" s="408"/>
      <c r="BQ23" s="408"/>
      <c r="BR23" s="408"/>
      <c r="BS23" s="408"/>
      <c r="BT23" s="408"/>
      <c r="BU23" s="409"/>
      <c r="BV23" s="407">
        <v>14137056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8900</v>
      </c>
      <c r="R24" s="459"/>
      <c r="S24" s="459"/>
      <c r="T24" s="459"/>
      <c r="U24" s="459"/>
      <c r="V24" s="501"/>
      <c r="W24" s="553"/>
      <c r="X24" s="554"/>
      <c r="Y24" s="555"/>
      <c r="Z24" s="457" t="s">
        <v>162</v>
      </c>
      <c r="AA24" s="437"/>
      <c r="AB24" s="437"/>
      <c r="AC24" s="437"/>
      <c r="AD24" s="437"/>
      <c r="AE24" s="437"/>
      <c r="AF24" s="437"/>
      <c r="AG24" s="438"/>
      <c r="AH24" s="458">
        <v>406</v>
      </c>
      <c r="AI24" s="459"/>
      <c r="AJ24" s="459"/>
      <c r="AK24" s="459"/>
      <c r="AL24" s="501"/>
      <c r="AM24" s="458">
        <v>1274028</v>
      </c>
      <c r="AN24" s="459"/>
      <c r="AO24" s="459"/>
      <c r="AP24" s="459"/>
      <c r="AQ24" s="459"/>
      <c r="AR24" s="501"/>
      <c r="AS24" s="458">
        <v>3138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6806850</v>
      </c>
      <c r="BO24" s="408"/>
      <c r="BP24" s="408"/>
      <c r="BQ24" s="408"/>
      <c r="BR24" s="408"/>
      <c r="BS24" s="408"/>
      <c r="BT24" s="408"/>
      <c r="BU24" s="409"/>
      <c r="BV24" s="407">
        <v>7341668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7300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707544</v>
      </c>
      <c r="BO25" s="371"/>
      <c r="BP25" s="371"/>
      <c r="BQ25" s="371"/>
      <c r="BR25" s="371"/>
      <c r="BS25" s="371"/>
      <c r="BT25" s="371"/>
      <c r="BU25" s="372"/>
      <c r="BV25" s="370">
        <v>426040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6450</v>
      </c>
      <c r="R26" s="459"/>
      <c r="S26" s="459"/>
      <c r="T26" s="459"/>
      <c r="U26" s="459"/>
      <c r="V26" s="501"/>
      <c r="W26" s="553"/>
      <c r="X26" s="554"/>
      <c r="Y26" s="555"/>
      <c r="Z26" s="457" t="s">
        <v>168</v>
      </c>
      <c r="AA26" s="559"/>
      <c r="AB26" s="559"/>
      <c r="AC26" s="559"/>
      <c r="AD26" s="559"/>
      <c r="AE26" s="559"/>
      <c r="AF26" s="559"/>
      <c r="AG26" s="560"/>
      <c r="AH26" s="458">
        <v>20</v>
      </c>
      <c r="AI26" s="459"/>
      <c r="AJ26" s="459"/>
      <c r="AK26" s="459"/>
      <c r="AL26" s="501"/>
      <c r="AM26" s="458">
        <v>66700</v>
      </c>
      <c r="AN26" s="459"/>
      <c r="AO26" s="459"/>
      <c r="AP26" s="459"/>
      <c r="AQ26" s="459"/>
      <c r="AR26" s="501"/>
      <c r="AS26" s="458">
        <v>3335</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4300</v>
      </c>
      <c r="R27" s="459"/>
      <c r="S27" s="459"/>
      <c r="T27" s="459"/>
      <c r="U27" s="459"/>
      <c r="V27" s="501"/>
      <c r="W27" s="553"/>
      <c r="X27" s="554"/>
      <c r="Y27" s="555"/>
      <c r="Z27" s="457" t="s">
        <v>171</v>
      </c>
      <c r="AA27" s="437"/>
      <c r="AB27" s="437"/>
      <c r="AC27" s="437"/>
      <c r="AD27" s="437"/>
      <c r="AE27" s="437"/>
      <c r="AF27" s="437"/>
      <c r="AG27" s="438"/>
      <c r="AH27" s="458">
        <v>5</v>
      </c>
      <c r="AI27" s="459"/>
      <c r="AJ27" s="459"/>
      <c r="AK27" s="459"/>
      <c r="AL27" s="501"/>
      <c r="AM27" s="458">
        <v>18615</v>
      </c>
      <c r="AN27" s="459"/>
      <c r="AO27" s="459"/>
      <c r="AP27" s="459"/>
      <c r="AQ27" s="459"/>
      <c r="AR27" s="501"/>
      <c r="AS27" s="458">
        <v>3723</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1065909</v>
      </c>
      <c r="BO27" s="527"/>
      <c r="BP27" s="527"/>
      <c r="BQ27" s="527"/>
      <c r="BR27" s="527"/>
      <c r="BS27" s="527"/>
      <c r="BT27" s="527"/>
      <c r="BU27" s="528"/>
      <c r="BV27" s="526">
        <v>1065902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3800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6644187</v>
      </c>
      <c r="BO28" s="371"/>
      <c r="BP28" s="371"/>
      <c r="BQ28" s="371"/>
      <c r="BR28" s="371"/>
      <c r="BS28" s="371"/>
      <c r="BT28" s="371"/>
      <c r="BU28" s="372"/>
      <c r="BV28" s="370">
        <v>6741560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18</v>
      </c>
      <c r="M29" s="459"/>
      <c r="N29" s="459"/>
      <c r="O29" s="459"/>
      <c r="P29" s="501"/>
      <c r="Q29" s="458">
        <v>3600</v>
      </c>
      <c r="R29" s="459"/>
      <c r="S29" s="459"/>
      <c r="T29" s="459"/>
      <c r="U29" s="459"/>
      <c r="V29" s="501"/>
      <c r="W29" s="556"/>
      <c r="X29" s="557"/>
      <c r="Y29" s="558"/>
      <c r="Z29" s="457" t="s">
        <v>177</v>
      </c>
      <c r="AA29" s="437"/>
      <c r="AB29" s="437"/>
      <c r="AC29" s="437"/>
      <c r="AD29" s="437"/>
      <c r="AE29" s="437"/>
      <c r="AF29" s="437"/>
      <c r="AG29" s="438"/>
      <c r="AH29" s="458">
        <v>411</v>
      </c>
      <c r="AI29" s="459"/>
      <c r="AJ29" s="459"/>
      <c r="AK29" s="459"/>
      <c r="AL29" s="501"/>
      <c r="AM29" s="458">
        <v>1292643</v>
      </c>
      <c r="AN29" s="459"/>
      <c r="AO29" s="459"/>
      <c r="AP29" s="459"/>
      <c r="AQ29" s="459"/>
      <c r="AR29" s="501"/>
      <c r="AS29" s="458">
        <v>3145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965523</v>
      </c>
      <c r="BO29" s="408"/>
      <c r="BP29" s="408"/>
      <c r="BQ29" s="408"/>
      <c r="BR29" s="408"/>
      <c r="BS29" s="408"/>
      <c r="BT29" s="408"/>
      <c r="BU29" s="409"/>
      <c r="BV29" s="407">
        <v>882106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3840790</v>
      </c>
      <c r="BO30" s="527"/>
      <c r="BP30" s="527"/>
      <c r="BQ30" s="527"/>
      <c r="BR30" s="527"/>
      <c r="BS30" s="527"/>
      <c r="BT30" s="527"/>
      <c r="BU30" s="528"/>
      <c r="BV30" s="526">
        <v>3935090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高崎市・安中市消防組合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安中市土地開発公社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群馬県市町村総合事務組合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碓氷峠交流記念財団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群馬県市町村会館管理組合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8</v>
      </c>
      <c r="AN37" s="597"/>
      <c r="AO37" s="598" t="str">
        <f>IF('各会計、関係団体の財政状況及び健全化判断比率'!B34="","",'各会計、関係団体の財政状況及び健全化判断比率'!B34)</f>
        <v>介護サービス事業会計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群馬県後期高齢者医療広域連合(一般会計)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群馬県後期高齢者医療広域連合(事業会計)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dtcEjQq8KuW5K38ZlAG21ds/kyNU615ZLxBz4vD5/WFWXMMeI/CV2tZGUjBwP6QunivdhUv3AkUU02junIw1nA==" saltValue="a1f7eB/RrimnR8NqmEhI1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11825772</v>
      </c>
      <c r="S5" s="613"/>
      <c r="T5" s="613"/>
      <c r="U5" s="613"/>
      <c r="V5" s="613"/>
      <c r="W5" s="613"/>
      <c r="X5" s="613"/>
      <c r="Y5" s="614"/>
      <c r="Z5" s="615">
        <v>42.9</v>
      </c>
      <c r="AA5" s="615"/>
      <c r="AB5" s="615"/>
      <c r="AC5" s="615"/>
      <c r="AD5" s="616">
        <v>11604058</v>
      </c>
      <c r="AE5" s="616"/>
      <c r="AF5" s="616"/>
      <c r="AG5" s="616"/>
      <c r="AH5" s="616"/>
      <c r="AI5" s="616"/>
      <c r="AJ5" s="616"/>
      <c r="AK5" s="616"/>
      <c r="AL5" s="617">
        <v>72.099999999999994</v>
      </c>
      <c r="AM5" s="618"/>
      <c r="AN5" s="618"/>
      <c r="AO5" s="619"/>
      <c r="AP5" s="609" t="s">
        <v>216</v>
      </c>
      <c r="AQ5" s="610"/>
      <c r="AR5" s="610"/>
      <c r="AS5" s="610"/>
      <c r="AT5" s="610"/>
      <c r="AU5" s="610"/>
      <c r="AV5" s="610"/>
      <c r="AW5" s="610"/>
      <c r="AX5" s="610"/>
      <c r="AY5" s="610"/>
      <c r="AZ5" s="610"/>
      <c r="BA5" s="610"/>
      <c r="BB5" s="610"/>
      <c r="BC5" s="610"/>
      <c r="BD5" s="610"/>
      <c r="BE5" s="610"/>
      <c r="BF5" s="611"/>
      <c r="BG5" s="623">
        <v>11593798</v>
      </c>
      <c r="BH5" s="624"/>
      <c r="BI5" s="624"/>
      <c r="BJ5" s="624"/>
      <c r="BK5" s="624"/>
      <c r="BL5" s="624"/>
      <c r="BM5" s="624"/>
      <c r="BN5" s="625"/>
      <c r="BO5" s="626">
        <v>98</v>
      </c>
      <c r="BP5" s="626"/>
      <c r="BQ5" s="626"/>
      <c r="BR5" s="626"/>
      <c r="BS5" s="627">
        <v>827097</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355689</v>
      </c>
      <c r="S6" s="624"/>
      <c r="T6" s="624"/>
      <c r="U6" s="624"/>
      <c r="V6" s="624"/>
      <c r="W6" s="624"/>
      <c r="X6" s="624"/>
      <c r="Y6" s="625"/>
      <c r="Z6" s="626">
        <v>1.3</v>
      </c>
      <c r="AA6" s="626"/>
      <c r="AB6" s="626"/>
      <c r="AC6" s="626"/>
      <c r="AD6" s="627">
        <v>355689</v>
      </c>
      <c r="AE6" s="627"/>
      <c r="AF6" s="627"/>
      <c r="AG6" s="627"/>
      <c r="AH6" s="627"/>
      <c r="AI6" s="627"/>
      <c r="AJ6" s="627"/>
      <c r="AK6" s="627"/>
      <c r="AL6" s="628">
        <v>2.2000000000000002</v>
      </c>
      <c r="AM6" s="629"/>
      <c r="AN6" s="629"/>
      <c r="AO6" s="630"/>
      <c r="AP6" s="620" t="s">
        <v>221</v>
      </c>
      <c r="AQ6" s="621"/>
      <c r="AR6" s="621"/>
      <c r="AS6" s="621"/>
      <c r="AT6" s="621"/>
      <c r="AU6" s="621"/>
      <c r="AV6" s="621"/>
      <c r="AW6" s="621"/>
      <c r="AX6" s="621"/>
      <c r="AY6" s="621"/>
      <c r="AZ6" s="621"/>
      <c r="BA6" s="621"/>
      <c r="BB6" s="621"/>
      <c r="BC6" s="621"/>
      <c r="BD6" s="621"/>
      <c r="BE6" s="621"/>
      <c r="BF6" s="622"/>
      <c r="BG6" s="623">
        <v>11593798</v>
      </c>
      <c r="BH6" s="624"/>
      <c r="BI6" s="624"/>
      <c r="BJ6" s="624"/>
      <c r="BK6" s="624"/>
      <c r="BL6" s="624"/>
      <c r="BM6" s="624"/>
      <c r="BN6" s="625"/>
      <c r="BO6" s="626">
        <v>98</v>
      </c>
      <c r="BP6" s="626"/>
      <c r="BQ6" s="626"/>
      <c r="BR6" s="626"/>
      <c r="BS6" s="627">
        <v>827097</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216354</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216343</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2226</v>
      </c>
      <c r="S7" s="624"/>
      <c r="T7" s="624"/>
      <c r="U7" s="624"/>
      <c r="V7" s="624"/>
      <c r="W7" s="624"/>
      <c r="X7" s="624"/>
      <c r="Y7" s="625"/>
      <c r="Z7" s="626">
        <v>0</v>
      </c>
      <c r="AA7" s="626"/>
      <c r="AB7" s="626"/>
      <c r="AC7" s="626"/>
      <c r="AD7" s="627">
        <v>2226</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5950407</v>
      </c>
      <c r="BH7" s="624"/>
      <c r="BI7" s="624"/>
      <c r="BJ7" s="624"/>
      <c r="BK7" s="624"/>
      <c r="BL7" s="624"/>
      <c r="BM7" s="624"/>
      <c r="BN7" s="625"/>
      <c r="BO7" s="626">
        <v>50.3</v>
      </c>
      <c r="BP7" s="626"/>
      <c r="BQ7" s="626"/>
      <c r="BR7" s="626"/>
      <c r="BS7" s="627">
        <v>827097</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3329681</v>
      </c>
      <c r="CS7" s="624"/>
      <c r="CT7" s="624"/>
      <c r="CU7" s="624"/>
      <c r="CV7" s="624"/>
      <c r="CW7" s="624"/>
      <c r="CX7" s="624"/>
      <c r="CY7" s="625"/>
      <c r="CZ7" s="626">
        <v>12.6</v>
      </c>
      <c r="DA7" s="626"/>
      <c r="DB7" s="626"/>
      <c r="DC7" s="626"/>
      <c r="DD7" s="632">
        <v>505114</v>
      </c>
      <c r="DE7" s="624"/>
      <c r="DF7" s="624"/>
      <c r="DG7" s="624"/>
      <c r="DH7" s="624"/>
      <c r="DI7" s="624"/>
      <c r="DJ7" s="624"/>
      <c r="DK7" s="624"/>
      <c r="DL7" s="624"/>
      <c r="DM7" s="624"/>
      <c r="DN7" s="624"/>
      <c r="DO7" s="624"/>
      <c r="DP7" s="625"/>
      <c r="DQ7" s="632">
        <v>2587877</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41585</v>
      </c>
      <c r="S8" s="624"/>
      <c r="T8" s="624"/>
      <c r="U8" s="624"/>
      <c r="V8" s="624"/>
      <c r="W8" s="624"/>
      <c r="X8" s="624"/>
      <c r="Y8" s="625"/>
      <c r="Z8" s="626">
        <v>0.2</v>
      </c>
      <c r="AA8" s="626"/>
      <c r="AB8" s="626"/>
      <c r="AC8" s="626"/>
      <c r="AD8" s="627">
        <v>41585</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101497</v>
      </c>
      <c r="BH8" s="624"/>
      <c r="BI8" s="624"/>
      <c r="BJ8" s="624"/>
      <c r="BK8" s="624"/>
      <c r="BL8" s="624"/>
      <c r="BM8" s="624"/>
      <c r="BN8" s="625"/>
      <c r="BO8" s="626">
        <v>0.9</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9866559</v>
      </c>
      <c r="CS8" s="624"/>
      <c r="CT8" s="624"/>
      <c r="CU8" s="624"/>
      <c r="CV8" s="624"/>
      <c r="CW8" s="624"/>
      <c r="CX8" s="624"/>
      <c r="CY8" s="625"/>
      <c r="CZ8" s="626">
        <v>37.4</v>
      </c>
      <c r="DA8" s="626"/>
      <c r="DB8" s="626"/>
      <c r="DC8" s="626"/>
      <c r="DD8" s="632">
        <v>197748</v>
      </c>
      <c r="DE8" s="624"/>
      <c r="DF8" s="624"/>
      <c r="DG8" s="624"/>
      <c r="DH8" s="624"/>
      <c r="DI8" s="624"/>
      <c r="DJ8" s="624"/>
      <c r="DK8" s="624"/>
      <c r="DL8" s="624"/>
      <c r="DM8" s="624"/>
      <c r="DN8" s="624"/>
      <c r="DO8" s="624"/>
      <c r="DP8" s="625"/>
      <c r="DQ8" s="632">
        <v>5526297</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52521</v>
      </c>
      <c r="S9" s="624"/>
      <c r="T9" s="624"/>
      <c r="U9" s="624"/>
      <c r="V9" s="624"/>
      <c r="W9" s="624"/>
      <c r="X9" s="624"/>
      <c r="Y9" s="625"/>
      <c r="Z9" s="626">
        <v>0.2</v>
      </c>
      <c r="AA9" s="626"/>
      <c r="AB9" s="626"/>
      <c r="AC9" s="626"/>
      <c r="AD9" s="627">
        <v>52521</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2717840</v>
      </c>
      <c r="BH9" s="624"/>
      <c r="BI9" s="624"/>
      <c r="BJ9" s="624"/>
      <c r="BK9" s="624"/>
      <c r="BL9" s="624"/>
      <c r="BM9" s="624"/>
      <c r="BN9" s="625"/>
      <c r="BO9" s="626">
        <v>23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2941702</v>
      </c>
      <c r="CS9" s="624"/>
      <c r="CT9" s="624"/>
      <c r="CU9" s="624"/>
      <c r="CV9" s="624"/>
      <c r="CW9" s="624"/>
      <c r="CX9" s="624"/>
      <c r="CY9" s="625"/>
      <c r="CZ9" s="626">
        <v>11.1</v>
      </c>
      <c r="DA9" s="626"/>
      <c r="DB9" s="626"/>
      <c r="DC9" s="626"/>
      <c r="DD9" s="632">
        <v>167895</v>
      </c>
      <c r="DE9" s="624"/>
      <c r="DF9" s="624"/>
      <c r="DG9" s="624"/>
      <c r="DH9" s="624"/>
      <c r="DI9" s="624"/>
      <c r="DJ9" s="624"/>
      <c r="DK9" s="624"/>
      <c r="DL9" s="624"/>
      <c r="DM9" s="624"/>
      <c r="DN9" s="624"/>
      <c r="DO9" s="624"/>
      <c r="DP9" s="625"/>
      <c r="DQ9" s="632">
        <v>2501682</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163989</v>
      </c>
      <c r="BH10" s="624"/>
      <c r="BI10" s="624"/>
      <c r="BJ10" s="624"/>
      <c r="BK10" s="624"/>
      <c r="BL10" s="624"/>
      <c r="BM10" s="624"/>
      <c r="BN10" s="625"/>
      <c r="BO10" s="626">
        <v>1.4</v>
      </c>
      <c r="BP10" s="626"/>
      <c r="BQ10" s="626"/>
      <c r="BR10" s="626"/>
      <c r="BS10" s="627">
        <v>27192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18125</v>
      </c>
      <c r="CS10" s="624"/>
      <c r="CT10" s="624"/>
      <c r="CU10" s="624"/>
      <c r="CV10" s="624"/>
      <c r="CW10" s="624"/>
      <c r="CX10" s="624"/>
      <c r="CY10" s="625"/>
      <c r="CZ10" s="626">
        <v>0.1</v>
      </c>
      <c r="DA10" s="626"/>
      <c r="DB10" s="626"/>
      <c r="DC10" s="626"/>
      <c r="DD10" s="632">
        <v>825</v>
      </c>
      <c r="DE10" s="624"/>
      <c r="DF10" s="624"/>
      <c r="DG10" s="624"/>
      <c r="DH10" s="624"/>
      <c r="DI10" s="624"/>
      <c r="DJ10" s="624"/>
      <c r="DK10" s="624"/>
      <c r="DL10" s="624"/>
      <c r="DM10" s="624"/>
      <c r="DN10" s="624"/>
      <c r="DO10" s="624"/>
      <c r="DP10" s="625"/>
      <c r="DQ10" s="632">
        <v>17012</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1379821</v>
      </c>
      <c r="S11" s="624"/>
      <c r="T11" s="624"/>
      <c r="U11" s="624"/>
      <c r="V11" s="624"/>
      <c r="W11" s="624"/>
      <c r="X11" s="624"/>
      <c r="Y11" s="625"/>
      <c r="Z11" s="628">
        <v>5</v>
      </c>
      <c r="AA11" s="629"/>
      <c r="AB11" s="629"/>
      <c r="AC11" s="635"/>
      <c r="AD11" s="632">
        <v>1379821</v>
      </c>
      <c r="AE11" s="624"/>
      <c r="AF11" s="624"/>
      <c r="AG11" s="624"/>
      <c r="AH11" s="624"/>
      <c r="AI11" s="624"/>
      <c r="AJ11" s="624"/>
      <c r="AK11" s="625"/>
      <c r="AL11" s="628">
        <v>8.6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2967081</v>
      </c>
      <c r="BH11" s="624"/>
      <c r="BI11" s="624"/>
      <c r="BJ11" s="624"/>
      <c r="BK11" s="624"/>
      <c r="BL11" s="624"/>
      <c r="BM11" s="624"/>
      <c r="BN11" s="625"/>
      <c r="BO11" s="626">
        <v>25.1</v>
      </c>
      <c r="BP11" s="626"/>
      <c r="BQ11" s="626"/>
      <c r="BR11" s="626"/>
      <c r="BS11" s="627">
        <v>799905</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550925</v>
      </c>
      <c r="CS11" s="624"/>
      <c r="CT11" s="624"/>
      <c r="CU11" s="624"/>
      <c r="CV11" s="624"/>
      <c r="CW11" s="624"/>
      <c r="CX11" s="624"/>
      <c r="CY11" s="625"/>
      <c r="CZ11" s="626">
        <v>2.1</v>
      </c>
      <c r="DA11" s="626"/>
      <c r="DB11" s="626"/>
      <c r="DC11" s="626"/>
      <c r="DD11" s="632">
        <v>213311</v>
      </c>
      <c r="DE11" s="624"/>
      <c r="DF11" s="624"/>
      <c r="DG11" s="624"/>
      <c r="DH11" s="624"/>
      <c r="DI11" s="624"/>
      <c r="DJ11" s="624"/>
      <c r="DK11" s="624"/>
      <c r="DL11" s="624"/>
      <c r="DM11" s="624"/>
      <c r="DN11" s="624"/>
      <c r="DO11" s="624"/>
      <c r="DP11" s="625"/>
      <c r="DQ11" s="632">
        <v>348293</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68795</v>
      </c>
      <c r="S12" s="624"/>
      <c r="T12" s="624"/>
      <c r="U12" s="624"/>
      <c r="V12" s="624"/>
      <c r="W12" s="624"/>
      <c r="X12" s="624"/>
      <c r="Y12" s="625"/>
      <c r="Z12" s="626">
        <v>0.2</v>
      </c>
      <c r="AA12" s="626"/>
      <c r="AB12" s="626"/>
      <c r="AC12" s="626"/>
      <c r="AD12" s="627">
        <v>68795</v>
      </c>
      <c r="AE12" s="627"/>
      <c r="AF12" s="627"/>
      <c r="AG12" s="627"/>
      <c r="AH12" s="627"/>
      <c r="AI12" s="627"/>
      <c r="AJ12" s="627"/>
      <c r="AK12" s="627"/>
      <c r="AL12" s="628">
        <v>0.4</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5023159</v>
      </c>
      <c r="BH12" s="624"/>
      <c r="BI12" s="624"/>
      <c r="BJ12" s="624"/>
      <c r="BK12" s="624"/>
      <c r="BL12" s="624"/>
      <c r="BM12" s="624"/>
      <c r="BN12" s="625"/>
      <c r="BO12" s="626">
        <v>42.5</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550277</v>
      </c>
      <c r="CS12" s="624"/>
      <c r="CT12" s="624"/>
      <c r="CU12" s="624"/>
      <c r="CV12" s="624"/>
      <c r="CW12" s="624"/>
      <c r="CX12" s="624"/>
      <c r="CY12" s="625"/>
      <c r="CZ12" s="626">
        <v>2.1</v>
      </c>
      <c r="DA12" s="626"/>
      <c r="DB12" s="626"/>
      <c r="DC12" s="626"/>
      <c r="DD12" s="632">
        <v>41342</v>
      </c>
      <c r="DE12" s="624"/>
      <c r="DF12" s="624"/>
      <c r="DG12" s="624"/>
      <c r="DH12" s="624"/>
      <c r="DI12" s="624"/>
      <c r="DJ12" s="624"/>
      <c r="DK12" s="624"/>
      <c r="DL12" s="624"/>
      <c r="DM12" s="624"/>
      <c r="DN12" s="624"/>
      <c r="DO12" s="624"/>
      <c r="DP12" s="625"/>
      <c r="DQ12" s="632">
        <v>323961</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4998193</v>
      </c>
      <c r="BH13" s="624"/>
      <c r="BI13" s="624"/>
      <c r="BJ13" s="624"/>
      <c r="BK13" s="624"/>
      <c r="BL13" s="624"/>
      <c r="BM13" s="624"/>
      <c r="BN13" s="625"/>
      <c r="BO13" s="626">
        <v>42.3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2309514</v>
      </c>
      <c r="CS13" s="624"/>
      <c r="CT13" s="624"/>
      <c r="CU13" s="624"/>
      <c r="CV13" s="624"/>
      <c r="CW13" s="624"/>
      <c r="CX13" s="624"/>
      <c r="CY13" s="625"/>
      <c r="CZ13" s="626">
        <v>8.8000000000000007</v>
      </c>
      <c r="DA13" s="626"/>
      <c r="DB13" s="626"/>
      <c r="DC13" s="626"/>
      <c r="DD13" s="632">
        <v>1093278</v>
      </c>
      <c r="DE13" s="624"/>
      <c r="DF13" s="624"/>
      <c r="DG13" s="624"/>
      <c r="DH13" s="624"/>
      <c r="DI13" s="624"/>
      <c r="DJ13" s="624"/>
      <c r="DK13" s="624"/>
      <c r="DL13" s="624"/>
      <c r="DM13" s="624"/>
      <c r="DN13" s="624"/>
      <c r="DO13" s="624"/>
      <c r="DP13" s="625"/>
      <c r="DQ13" s="632">
        <v>1752286</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2647</v>
      </c>
      <c r="S14" s="624"/>
      <c r="T14" s="624"/>
      <c r="U14" s="624"/>
      <c r="V14" s="624"/>
      <c r="W14" s="624"/>
      <c r="X14" s="624"/>
      <c r="Y14" s="625"/>
      <c r="Z14" s="626">
        <v>0</v>
      </c>
      <c r="AA14" s="626"/>
      <c r="AB14" s="626"/>
      <c r="AC14" s="626"/>
      <c r="AD14" s="627">
        <v>2647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222746</v>
      </c>
      <c r="BH14" s="624"/>
      <c r="BI14" s="624"/>
      <c r="BJ14" s="624"/>
      <c r="BK14" s="624"/>
      <c r="BL14" s="624"/>
      <c r="BM14" s="624"/>
      <c r="BN14" s="625"/>
      <c r="BO14" s="626">
        <v>1.9</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915803</v>
      </c>
      <c r="CS14" s="624"/>
      <c r="CT14" s="624"/>
      <c r="CU14" s="624"/>
      <c r="CV14" s="624"/>
      <c r="CW14" s="624"/>
      <c r="CX14" s="624"/>
      <c r="CY14" s="625"/>
      <c r="CZ14" s="626">
        <v>3.5</v>
      </c>
      <c r="DA14" s="626"/>
      <c r="DB14" s="626"/>
      <c r="DC14" s="626"/>
      <c r="DD14" s="632">
        <v>33758</v>
      </c>
      <c r="DE14" s="624"/>
      <c r="DF14" s="624"/>
      <c r="DG14" s="624"/>
      <c r="DH14" s="624"/>
      <c r="DI14" s="624"/>
      <c r="DJ14" s="624"/>
      <c r="DK14" s="624"/>
      <c r="DL14" s="624"/>
      <c r="DM14" s="624"/>
      <c r="DN14" s="624"/>
      <c r="DO14" s="624"/>
      <c r="DP14" s="625"/>
      <c r="DQ14" s="632">
        <v>890162</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397486</v>
      </c>
      <c r="BH15" s="624"/>
      <c r="BI15" s="624"/>
      <c r="BJ15" s="624"/>
      <c r="BK15" s="624"/>
      <c r="BL15" s="624"/>
      <c r="BM15" s="624"/>
      <c r="BN15" s="625"/>
      <c r="BO15" s="626">
        <v>3.4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3165866</v>
      </c>
      <c r="CS15" s="624"/>
      <c r="CT15" s="624"/>
      <c r="CU15" s="624"/>
      <c r="CV15" s="624"/>
      <c r="CW15" s="624"/>
      <c r="CX15" s="624"/>
      <c r="CY15" s="625"/>
      <c r="CZ15" s="626">
        <v>12</v>
      </c>
      <c r="DA15" s="626"/>
      <c r="DB15" s="626"/>
      <c r="DC15" s="626"/>
      <c r="DD15" s="632">
        <v>476992</v>
      </c>
      <c r="DE15" s="624"/>
      <c r="DF15" s="624"/>
      <c r="DG15" s="624"/>
      <c r="DH15" s="624"/>
      <c r="DI15" s="624"/>
      <c r="DJ15" s="624"/>
      <c r="DK15" s="624"/>
      <c r="DL15" s="624"/>
      <c r="DM15" s="624"/>
      <c r="DN15" s="624"/>
      <c r="DO15" s="624"/>
      <c r="DP15" s="625"/>
      <c r="DQ15" s="632">
        <v>2309670</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49694</v>
      </c>
      <c r="S16" s="624"/>
      <c r="T16" s="624"/>
      <c r="U16" s="624"/>
      <c r="V16" s="624"/>
      <c r="W16" s="624"/>
      <c r="X16" s="624"/>
      <c r="Y16" s="625"/>
      <c r="Z16" s="626">
        <v>0.2</v>
      </c>
      <c r="AA16" s="626"/>
      <c r="AB16" s="626"/>
      <c r="AC16" s="626"/>
      <c r="AD16" s="627">
        <v>49694</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132173</v>
      </c>
      <c r="S17" s="624"/>
      <c r="T17" s="624"/>
      <c r="U17" s="624"/>
      <c r="V17" s="624"/>
      <c r="W17" s="624"/>
      <c r="X17" s="624"/>
      <c r="Y17" s="625"/>
      <c r="Z17" s="626">
        <v>0.5</v>
      </c>
      <c r="AA17" s="626"/>
      <c r="AB17" s="626"/>
      <c r="AC17" s="626"/>
      <c r="AD17" s="627">
        <v>132173</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2522263</v>
      </c>
      <c r="CS17" s="624"/>
      <c r="CT17" s="624"/>
      <c r="CU17" s="624"/>
      <c r="CV17" s="624"/>
      <c r="CW17" s="624"/>
      <c r="CX17" s="624"/>
      <c r="CY17" s="625"/>
      <c r="CZ17" s="626">
        <v>9.6</v>
      </c>
      <c r="DA17" s="626"/>
      <c r="DB17" s="626"/>
      <c r="DC17" s="626"/>
      <c r="DD17" s="632" t="s">
        <v>122</v>
      </c>
      <c r="DE17" s="624"/>
      <c r="DF17" s="624"/>
      <c r="DG17" s="624"/>
      <c r="DH17" s="624"/>
      <c r="DI17" s="624"/>
      <c r="DJ17" s="624"/>
      <c r="DK17" s="624"/>
      <c r="DL17" s="624"/>
      <c r="DM17" s="624"/>
      <c r="DN17" s="624"/>
      <c r="DO17" s="624"/>
      <c r="DP17" s="625"/>
      <c r="DQ17" s="632">
        <v>2512999</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74684</v>
      </c>
      <c r="S18" s="624"/>
      <c r="T18" s="624"/>
      <c r="U18" s="624"/>
      <c r="V18" s="624"/>
      <c r="W18" s="624"/>
      <c r="X18" s="624"/>
      <c r="Y18" s="625"/>
      <c r="Z18" s="626">
        <v>0.3</v>
      </c>
      <c r="AA18" s="626"/>
      <c r="AB18" s="626"/>
      <c r="AC18" s="626"/>
      <c r="AD18" s="627">
        <v>74684</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47582</v>
      </c>
      <c r="S19" s="624"/>
      <c r="T19" s="624"/>
      <c r="U19" s="624"/>
      <c r="V19" s="624"/>
      <c r="W19" s="624"/>
      <c r="X19" s="624"/>
      <c r="Y19" s="625"/>
      <c r="Z19" s="626">
        <v>0.2</v>
      </c>
      <c r="AA19" s="626"/>
      <c r="AB19" s="626"/>
      <c r="AC19" s="626"/>
      <c r="AD19" s="627">
        <v>47582</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231974</v>
      </c>
      <c r="BH19" s="624"/>
      <c r="BI19" s="624"/>
      <c r="BJ19" s="624"/>
      <c r="BK19" s="624"/>
      <c r="BL19" s="624"/>
      <c r="BM19" s="624"/>
      <c r="BN19" s="625"/>
      <c r="BO19" s="626">
        <v>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27102</v>
      </c>
      <c r="S20" s="624"/>
      <c r="T20" s="624"/>
      <c r="U20" s="624"/>
      <c r="V20" s="624"/>
      <c r="W20" s="624"/>
      <c r="X20" s="624"/>
      <c r="Y20" s="625"/>
      <c r="Z20" s="626">
        <v>0.1</v>
      </c>
      <c r="AA20" s="626"/>
      <c r="AB20" s="626"/>
      <c r="AC20" s="626"/>
      <c r="AD20" s="627">
        <v>27102</v>
      </c>
      <c r="AE20" s="627"/>
      <c r="AF20" s="627"/>
      <c r="AG20" s="627"/>
      <c r="AH20" s="627"/>
      <c r="AI20" s="627"/>
      <c r="AJ20" s="627"/>
      <c r="AK20" s="627"/>
      <c r="AL20" s="628">
        <v>0.2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231974</v>
      </c>
      <c r="BH20" s="624"/>
      <c r="BI20" s="624"/>
      <c r="BJ20" s="624"/>
      <c r="BK20" s="624"/>
      <c r="BL20" s="624"/>
      <c r="BM20" s="624"/>
      <c r="BN20" s="625"/>
      <c r="BO20" s="626">
        <v>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26387069</v>
      </c>
      <c r="CS20" s="624"/>
      <c r="CT20" s="624"/>
      <c r="CU20" s="624"/>
      <c r="CV20" s="624"/>
      <c r="CW20" s="624"/>
      <c r="CX20" s="624"/>
      <c r="CY20" s="625"/>
      <c r="CZ20" s="626">
        <v>100</v>
      </c>
      <c r="DA20" s="626"/>
      <c r="DB20" s="626"/>
      <c r="DC20" s="626"/>
      <c r="DD20" s="632">
        <v>2730263</v>
      </c>
      <c r="DE20" s="624"/>
      <c r="DF20" s="624"/>
      <c r="DG20" s="624"/>
      <c r="DH20" s="624"/>
      <c r="DI20" s="624"/>
      <c r="DJ20" s="624"/>
      <c r="DK20" s="624"/>
      <c r="DL20" s="624"/>
      <c r="DM20" s="624"/>
      <c r="DN20" s="624"/>
      <c r="DO20" s="624"/>
      <c r="DP20" s="625"/>
      <c r="DQ20" s="632">
        <v>18986582</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2865999</v>
      </c>
      <c r="S21" s="624"/>
      <c r="T21" s="624"/>
      <c r="U21" s="624"/>
      <c r="V21" s="624"/>
      <c r="W21" s="624"/>
      <c r="X21" s="624"/>
      <c r="Y21" s="625"/>
      <c r="Z21" s="626">
        <v>10.4</v>
      </c>
      <c r="AA21" s="626"/>
      <c r="AB21" s="626"/>
      <c r="AC21" s="626"/>
      <c r="AD21" s="627">
        <v>2279255</v>
      </c>
      <c r="AE21" s="627"/>
      <c r="AF21" s="627"/>
      <c r="AG21" s="627"/>
      <c r="AH21" s="627"/>
      <c r="AI21" s="627"/>
      <c r="AJ21" s="627"/>
      <c r="AK21" s="627"/>
      <c r="AL21" s="628">
        <v>14.2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10260</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2279255</v>
      </c>
      <c r="S22" s="624"/>
      <c r="T22" s="624"/>
      <c r="U22" s="624"/>
      <c r="V22" s="624"/>
      <c r="W22" s="624"/>
      <c r="X22" s="624"/>
      <c r="Y22" s="625"/>
      <c r="Z22" s="626">
        <v>8.3000000000000007</v>
      </c>
      <c r="AA22" s="626"/>
      <c r="AB22" s="626"/>
      <c r="AC22" s="626"/>
      <c r="AD22" s="627">
        <v>2279255</v>
      </c>
      <c r="AE22" s="627"/>
      <c r="AF22" s="627"/>
      <c r="AG22" s="627"/>
      <c r="AH22" s="627"/>
      <c r="AI22" s="627"/>
      <c r="AJ22" s="627"/>
      <c r="AK22" s="627"/>
      <c r="AL22" s="628">
        <v>14.2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586744</v>
      </c>
      <c r="S23" s="624"/>
      <c r="T23" s="624"/>
      <c r="U23" s="624"/>
      <c r="V23" s="624"/>
      <c r="W23" s="624"/>
      <c r="X23" s="624"/>
      <c r="Y23" s="625"/>
      <c r="Z23" s="626">
        <v>2.1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221714</v>
      </c>
      <c r="BH23" s="624"/>
      <c r="BI23" s="624"/>
      <c r="BJ23" s="624"/>
      <c r="BK23" s="624"/>
      <c r="BL23" s="624"/>
      <c r="BM23" s="624"/>
      <c r="BN23" s="625"/>
      <c r="BO23" s="626">
        <v>1.9</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12893488</v>
      </c>
      <c r="CS24" s="613"/>
      <c r="CT24" s="613"/>
      <c r="CU24" s="613"/>
      <c r="CV24" s="613"/>
      <c r="CW24" s="613"/>
      <c r="CX24" s="613"/>
      <c r="CY24" s="614"/>
      <c r="CZ24" s="617">
        <v>48.9</v>
      </c>
      <c r="DA24" s="618"/>
      <c r="DB24" s="618"/>
      <c r="DC24" s="634"/>
      <c r="DD24" s="658">
        <v>8910675</v>
      </c>
      <c r="DE24" s="613"/>
      <c r="DF24" s="613"/>
      <c r="DG24" s="613"/>
      <c r="DH24" s="613"/>
      <c r="DI24" s="613"/>
      <c r="DJ24" s="613"/>
      <c r="DK24" s="614"/>
      <c r="DL24" s="658">
        <v>8121013</v>
      </c>
      <c r="DM24" s="613"/>
      <c r="DN24" s="613"/>
      <c r="DO24" s="613"/>
      <c r="DP24" s="613"/>
      <c r="DQ24" s="613"/>
      <c r="DR24" s="613"/>
      <c r="DS24" s="613"/>
      <c r="DT24" s="613"/>
      <c r="DU24" s="613"/>
      <c r="DV24" s="614"/>
      <c r="DW24" s="617">
        <v>50.1</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16851606</v>
      </c>
      <c r="S25" s="624"/>
      <c r="T25" s="624"/>
      <c r="U25" s="624"/>
      <c r="V25" s="624"/>
      <c r="W25" s="624"/>
      <c r="X25" s="624"/>
      <c r="Y25" s="625"/>
      <c r="Z25" s="626">
        <v>61.2</v>
      </c>
      <c r="AA25" s="626"/>
      <c r="AB25" s="626"/>
      <c r="AC25" s="626"/>
      <c r="AD25" s="627">
        <v>16043148</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4016732</v>
      </c>
      <c r="CS25" s="655"/>
      <c r="CT25" s="655"/>
      <c r="CU25" s="655"/>
      <c r="CV25" s="655"/>
      <c r="CW25" s="655"/>
      <c r="CX25" s="655"/>
      <c r="CY25" s="656"/>
      <c r="CZ25" s="628">
        <v>15.2</v>
      </c>
      <c r="DA25" s="653"/>
      <c r="DB25" s="653"/>
      <c r="DC25" s="657"/>
      <c r="DD25" s="632">
        <v>3785395</v>
      </c>
      <c r="DE25" s="655"/>
      <c r="DF25" s="655"/>
      <c r="DG25" s="655"/>
      <c r="DH25" s="655"/>
      <c r="DI25" s="655"/>
      <c r="DJ25" s="655"/>
      <c r="DK25" s="656"/>
      <c r="DL25" s="632">
        <v>3755453</v>
      </c>
      <c r="DM25" s="655"/>
      <c r="DN25" s="655"/>
      <c r="DO25" s="655"/>
      <c r="DP25" s="655"/>
      <c r="DQ25" s="655"/>
      <c r="DR25" s="655"/>
      <c r="DS25" s="655"/>
      <c r="DT25" s="655"/>
      <c r="DU25" s="655"/>
      <c r="DV25" s="656"/>
      <c r="DW25" s="628">
        <v>23.2</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6720</v>
      </c>
      <c r="S26" s="624"/>
      <c r="T26" s="624"/>
      <c r="U26" s="624"/>
      <c r="V26" s="624"/>
      <c r="W26" s="624"/>
      <c r="X26" s="624"/>
      <c r="Y26" s="625"/>
      <c r="Z26" s="626">
        <v>0</v>
      </c>
      <c r="AA26" s="626"/>
      <c r="AB26" s="626"/>
      <c r="AC26" s="626"/>
      <c r="AD26" s="627">
        <v>6720</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2425509</v>
      </c>
      <c r="CS26" s="624"/>
      <c r="CT26" s="624"/>
      <c r="CU26" s="624"/>
      <c r="CV26" s="624"/>
      <c r="CW26" s="624"/>
      <c r="CX26" s="624"/>
      <c r="CY26" s="625"/>
      <c r="CZ26" s="628">
        <v>9.1999999999999993</v>
      </c>
      <c r="DA26" s="653"/>
      <c r="DB26" s="653"/>
      <c r="DC26" s="657"/>
      <c r="DD26" s="632">
        <v>2300183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33029</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11825772</v>
      </c>
      <c r="BH27" s="624"/>
      <c r="BI27" s="624"/>
      <c r="BJ27" s="624"/>
      <c r="BK27" s="624"/>
      <c r="BL27" s="624"/>
      <c r="BM27" s="624"/>
      <c r="BN27" s="625"/>
      <c r="BO27" s="626">
        <v>100</v>
      </c>
      <c r="BP27" s="626"/>
      <c r="BQ27" s="626"/>
      <c r="BR27" s="626"/>
      <c r="BS27" s="627">
        <v>827097</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6354497</v>
      </c>
      <c r="CS27" s="655"/>
      <c r="CT27" s="655"/>
      <c r="CU27" s="655"/>
      <c r="CV27" s="655"/>
      <c r="CW27" s="655"/>
      <c r="CX27" s="655"/>
      <c r="CY27" s="656"/>
      <c r="CZ27" s="628">
        <v>24.1</v>
      </c>
      <c r="DA27" s="653"/>
      <c r="DB27" s="653"/>
      <c r="DC27" s="657"/>
      <c r="DD27" s="632">
        <v>2612285</v>
      </c>
      <c r="DE27" s="655"/>
      <c r="DF27" s="655"/>
      <c r="DG27" s="655"/>
      <c r="DH27" s="655"/>
      <c r="DI27" s="655"/>
      <c r="DJ27" s="655"/>
      <c r="DK27" s="656"/>
      <c r="DL27" s="632">
        <v>1852565</v>
      </c>
      <c r="DM27" s="655"/>
      <c r="DN27" s="655"/>
      <c r="DO27" s="655"/>
      <c r="DP27" s="655"/>
      <c r="DQ27" s="655"/>
      <c r="DR27" s="655"/>
      <c r="DS27" s="655"/>
      <c r="DT27" s="655"/>
      <c r="DU27" s="655"/>
      <c r="DV27" s="656"/>
      <c r="DW27" s="628">
        <v>11.4</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286414</v>
      </c>
      <c r="S28" s="624"/>
      <c r="T28" s="624"/>
      <c r="U28" s="624"/>
      <c r="V28" s="624"/>
      <c r="W28" s="624"/>
      <c r="X28" s="624"/>
      <c r="Y28" s="625"/>
      <c r="Z28" s="626">
        <v>1</v>
      </c>
      <c r="AA28" s="626"/>
      <c r="AB28" s="626"/>
      <c r="AC28" s="626"/>
      <c r="AD28" s="627">
        <v>31686</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2522259</v>
      </c>
      <c r="CS28" s="624"/>
      <c r="CT28" s="624"/>
      <c r="CU28" s="624"/>
      <c r="CV28" s="624"/>
      <c r="CW28" s="624"/>
      <c r="CX28" s="624"/>
      <c r="CY28" s="625"/>
      <c r="CZ28" s="628">
        <v>9.6</v>
      </c>
      <c r="DA28" s="653"/>
      <c r="DB28" s="653"/>
      <c r="DC28" s="657"/>
      <c r="DD28" s="632">
        <v>2512995</v>
      </c>
      <c r="DE28" s="624"/>
      <c r="DF28" s="624"/>
      <c r="DG28" s="624"/>
      <c r="DH28" s="624"/>
      <c r="DI28" s="624"/>
      <c r="DJ28" s="624"/>
      <c r="DK28" s="625"/>
      <c r="DL28" s="632">
        <v>2512995</v>
      </c>
      <c r="DM28" s="624"/>
      <c r="DN28" s="624"/>
      <c r="DO28" s="624"/>
      <c r="DP28" s="624"/>
      <c r="DQ28" s="624"/>
      <c r="DR28" s="624"/>
      <c r="DS28" s="624"/>
      <c r="DT28" s="624"/>
      <c r="DU28" s="624"/>
      <c r="DV28" s="625"/>
      <c r="DW28" s="628">
        <v>15.5</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135083</v>
      </c>
      <c r="S29" s="624"/>
      <c r="T29" s="624"/>
      <c r="U29" s="624"/>
      <c r="V29" s="624"/>
      <c r="W29" s="624"/>
      <c r="X29" s="624"/>
      <c r="Y29" s="625"/>
      <c r="Z29" s="626">
        <v>0.5</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2522259</v>
      </c>
      <c r="CS29" s="655"/>
      <c r="CT29" s="655"/>
      <c r="CU29" s="655"/>
      <c r="CV29" s="655"/>
      <c r="CW29" s="655"/>
      <c r="CX29" s="655"/>
      <c r="CY29" s="656"/>
      <c r="CZ29" s="628">
        <v>9.6</v>
      </c>
      <c r="DA29" s="653"/>
      <c r="DB29" s="653"/>
      <c r="DC29" s="657"/>
      <c r="DD29" s="632">
        <v>2512995</v>
      </c>
      <c r="DE29" s="655"/>
      <c r="DF29" s="655"/>
      <c r="DG29" s="655"/>
      <c r="DH29" s="655"/>
      <c r="DI29" s="655"/>
      <c r="DJ29" s="655"/>
      <c r="DK29" s="656"/>
      <c r="DL29" s="632">
        <v>2512995</v>
      </c>
      <c r="DM29" s="655"/>
      <c r="DN29" s="655"/>
      <c r="DO29" s="655"/>
      <c r="DP29" s="655"/>
      <c r="DQ29" s="655"/>
      <c r="DR29" s="655"/>
      <c r="DS29" s="655"/>
      <c r="DT29" s="655"/>
      <c r="DU29" s="655"/>
      <c r="DV29" s="656"/>
      <c r="DW29" s="628">
        <v>15.5</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4228150</v>
      </c>
      <c r="S30" s="624"/>
      <c r="T30" s="624"/>
      <c r="U30" s="624"/>
      <c r="V30" s="624"/>
      <c r="W30" s="624"/>
      <c r="X30" s="624"/>
      <c r="Y30" s="625"/>
      <c r="Z30" s="626">
        <v>15.3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2471729</v>
      </c>
      <c r="CS30" s="624"/>
      <c r="CT30" s="624"/>
      <c r="CU30" s="624"/>
      <c r="CV30" s="624"/>
      <c r="CW30" s="624"/>
      <c r="CX30" s="624"/>
      <c r="CY30" s="625"/>
      <c r="CZ30" s="628">
        <v>9.4</v>
      </c>
      <c r="DA30" s="653"/>
      <c r="DB30" s="653"/>
      <c r="DC30" s="657"/>
      <c r="DD30" s="632">
        <v>2462465</v>
      </c>
      <c r="DE30" s="624"/>
      <c r="DF30" s="624"/>
      <c r="DG30" s="624"/>
      <c r="DH30" s="624"/>
      <c r="DI30" s="624"/>
      <c r="DJ30" s="624"/>
      <c r="DK30" s="625"/>
      <c r="DL30" s="632">
        <v>2462465</v>
      </c>
      <c r="DM30" s="624"/>
      <c r="DN30" s="624"/>
      <c r="DO30" s="624"/>
      <c r="DP30" s="624"/>
      <c r="DQ30" s="624"/>
      <c r="DR30" s="624"/>
      <c r="DS30" s="624"/>
      <c r="DT30" s="624"/>
      <c r="DU30" s="624"/>
      <c r="DV30" s="625"/>
      <c r="DW30" s="628">
        <v>15.2</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99.5</v>
      </c>
      <c r="BH31" s="667"/>
      <c r="BI31" s="667"/>
      <c r="BJ31" s="667"/>
      <c r="BK31" s="667"/>
      <c r="BL31" s="667"/>
      <c r="BM31" s="618">
        <v>96.1</v>
      </c>
      <c r="BN31" s="667"/>
      <c r="BO31" s="667"/>
      <c r="BP31" s="667"/>
      <c r="BQ31" s="668"/>
      <c r="BR31" s="679">
        <v>99.4</v>
      </c>
      <c r="BS31" s="667"/>
      <c r="BT31" s="667"/>
      <c r="BU31" s="667"/>
      <c r="BV31" s="667"/>
      <c r="BW31" s="667"/>
      <c r="BX31" s="618">
        <v>95.8</v>
      </c>
      <c r="BY31" s="667"/>
      <c r="BZ31" s="667"/>
      <c r="CA31" s="667"/>
      <c r="CB31" s="668"/>
      <c r="CD31" s="661"/>
      <c r="CE31" s="662"/>
      <c r="CF31" s="620" t="s">
        <v>300</v>
      </c>
      <c r="CG31" s="621"/>
      <c r="CH31" s="621"/>
      <c r="CI31" s="621"/>
      <c r="CJ31" s="621"/>
      <c r="CK31" s="621"/>
      <c r="CL31" s="621"/>
      <c r="CM31" s="621"/>
      <c r="CN31" s="621"/>
      <c r="CO31" s="621"/>
      <c r="CP31" s="621"/>
      <c r="CQ31" s="622"/>
      <c r="CR31" s="623">
        <v>50530</v>
      </c>
      <c r="CS31" s="655"/>
      <c r="CT31" s="655"/>
      <c r="CU31" s="655"/>
      <c r="CV31" s="655"/>
      <c r="CW31" s="655"/>
      <c r="CX31" s="655"/>
      <c r="CY31" s="656"/>
      <c r="CZ31" s="628">
        <v>0.2</v>
      </c>
      <c r="DA31" s="653"/>
      <c r="DB31" s="653"/>
      <c r="DC31" s="657"/>
      <c r="DD31" s="632">
        <v>50530</v>
      </c>
      <c r="DE31" s="655"/>
      <c r="DF31" s="655"/>
      <c r="DG31" s="655"/>
      <c r="DH31" s="655"/>
      <c r="DI31" s="655"/>
      <c r="DJ31" s="655"/>
      <c r="DK31" s="656"/>
      <c r="DL31" s="632">
        <v>50530</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2090526</v>
      </c>
      <c r="S32" s="624"/>
      <c r="T32" s="624"/>
      <c r="U32" s="624"/>
      <c r="V32" s="624"/>
      <c r="W32" s="624"/>
      <c r="X32" s="624"/>
      <c r="Y32" s="625"/>
      <c r="Z32" s="626">
        <v>7.6</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99.6</v>
      </c>
      <c r="BH32" s="655"/>
      <c r="BI32" s="655"/>
      <c r="BJ32" s="655"/>
      <c r="BK32" s="655"/>
      <c r="BL32" s="655"/>
      <c r="BM32" s="629">
        <v>98.9</v>
      </c>
      <c r="BN32" s="655"/>
      <c r="BO32" s="655"/>
      <c r="BP32" s="655"/>
      <c r="BQ32" s="678"/>
      <c r="BR32" s="680">
        <v>99.5</v>
      </c>
      <c r="BS32" s="655"/>
      <c r="BT32" s="655"/>
      <c r="BU32" s="655"/>
      <c r="BV32" s="655"/>
      <c r="BW32" s="655"/>
      <c r="BX32" s="629">
        <v>98.8</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57942</v>
      </c>
      <c r="S33" s="624"/>
      <c r="T33" s="624"/>
      <c r="U33" s="624"/>
      <c r="V33" s="624"/>
      <c r="W33" s="624"/>
      <c r="X33" s="624"/>
      <c r="Y33" s="625"/>
      <c r="Z33" s="626">
        <v>0.2</v>
      </c>
      <c r="AA33" s="626"/>
      <c r="AB33" s="626"/>
      <c r="AC33" s="626"/>
      <c r="AD33" s="627">
        <v>10711</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99.3</v>
      </c>
      <c r="BH33" s="682"/>
      <c r="BI33" s="682"/>
      <c r="BJ33" s="682"/>
      <c r="BK33" s="682"/>
      <c r="BL33" s="682"/>
      <c r="BM33" s="683">
        <v>93.4</v>
      </c>
      <c r="BN33" s="682"/>
      <c r="BO33" s="682"/>
      <c r="BP33" s="682"/>
      <c r="BQ33" s="684"/>
      <c r="BR33" s="681">
        <v>99.3</v>
      </c>
      <c r="BS33" s="682"/>
      <c r="BT33" s="682"/>
      <c r="BU33" s="682"/>
      <c r="BV33" s="682"/>
      <c r="BW33" s="682"/>
      <c r="BX33" s="683">
        <v>93</v>
      </c>
      <c r="BY33" s="682"/>
      <c r="BZ33" s="682"/>
      <c r="CA33" s="682"/>
      <c r="CB33" s="684"/>
      <c r="CD33" s="620" t="s">
        <v>307</v>
      </c>
      <c r="CE33" s="621"/>
      <c r="CF33" s="621"/>
      <c r="CG33" s="621"/>
      <c r="CH33" s="621"/>
      <c r="CI33" s="621"/>
      <c r="CJ33" s="621"/>
      <c r="CK33" s="621"/>
      <c r="CL33" s="621"/>
      <c r="CM33" s="621"/>
      <c r="CN33" s="621"/>
      <c r="CO33" s="621"/>
      <c r="CP33" s="621"/>
      <c r="CQ33" s="622"/>
      <c r="CR33" s="623">
        <v>10763318</v>
      </c>
      <c r="CS33" s="655"/>
      <c r="CT33" s="655"/>
      <c r="CU33" s="655"/>
      <c r="CV33" s="655"/>
      <c r="CW33" s="655"/>
      <c r="CX33" s="655"/>
      <c r="CY33" s="656"/>
      <c r="CZ33" s="628">
        <v>40.799999999999997</v>
      </c>
      <c r="DA33" s="653"/>
      <c r="DB33" s="653"/>
      <c r="DC33" s="657"/>
      <c r="DD33" s="632">
        <v>9095202</v>
      </c>
      <c r="DE33" s="655"/>
      <c r="DF33" s="655"/>
      <c r="DG33" s="655"/>
      <c r="DH33" s="655"/>
      <c r="DI33" s="655"/>
      <c r="DJ33" s="655"/>
      <c r="DK33" s="656"/>
      <c r="DL33" s="632">
        <v>7820323</v>
      </c>
      <c r="DM33" s="655"/>
      <c r="DN33" s="655"/>
      <c r="DO33" s="655"/>
      <c r="DP33" s="655"/>
      <c r="DQ33" s="655"/>
      <c r="DR33" s="655"/>
      <c r="DS33" s="655"/>
      <c r="DT33" s="655"/>
      <c r="DU33" s="655"/>
      <c r="DV33" s="656"/>
      <c r="DW33" s="628">
        <v>48.3</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546825</v>
      </c>
      <c r="S34" s="624"/>
      <c r="T34" s="624"/>
      <c r="U34" s="624"/>
      <c r="V34" s="624"/>
      <c r="W34" s="624"/>
      <c r="X34" s="624"/>
      <c r="Y34" s="625"/>
      <c r="Z34" s="626">
        <v>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3669382</v>
      </c>
      <c r="CS34" s="624"/>
      <c r="CT34" s="624"/>
      <c r="CU34" s="624"/>
      <c r="CV34" s="624"/>
      <c r="CW34" s="624"/>
      <c r="CX34" s="624"/>
      <c r="CY34" s="625"/>
      <c r="CZ34" s="628">
        <v>13.9</v>
      </c>
      <c r="DA34" s="653"/>
      <c r="DB34" s="653"/>
      <c r="DC34" s="657"/>
      <c r="DD34" s="632">
        <v>2905180</v>
      </c>
      <c r="DE34" s="624"/>
      <c r="DF34" s="624"/>
      <c r="DG34" s="624"/>
      <c r="DH34" s="624"/>
      <c r="DI34" s="624"/>
      <c r="DJ34" s="624"/>
      <c r="DK34" s="625"/>
      <c r="DL34" s="632">
        <v>2858471</v>
      </c>
      <c r="DM34" s="624"/>
      <c r="DN34" s="624"/>
      <c r="DO34" s="624"/>
      <c r="DP34" s="624"/>
      <c r="DQ34" s="624"/>
      <c r="DR34" s="624"/>
      <c r="DS34" s="624"/>
      <c r="DT34" s="624"/>
      <c r="DU34" s="624"/>
      <c r="DV34" s="625"/>
      <c r="DW34" s="628">
        <v>17.600000000000001</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1176785</v>
      </c>
      <c r="S35" s="624"/>
      <c r="T35" s="624"/>
      <c r="U35" s="624"/>
      <c r="V35" s="624"/>
      <c r="W35" s="624"/>
      <c r="X35" s="624"/>
      <c r="Y35" s="625"/>
      <c r="Z35" s="626">
        <v>4.3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551113</v>
      </c>
      <c r="CS35" s="655"/>
      <c r="CT35" s="655"/>
      <c r="CU35" s="655"/>
      <c r="CV35" s="655"/>
      <c r="CW35" s="655"/>
      <c r="CX35" s="655"/>
      <c r="CY35" s="656"/>
      <c r="CZ35" s="628">
        <v>2.1</v>
      </c>
      <c r="DA35" s="653"/>
      <c r="DB35" s="653"/>
      <c r="DC35" s="657"/>
      <c r="DD35" s="632">
        <v>418580</v>
      </c>
      <c r="DE35" s="655"/>
      <c r="DF35" s="655"/>
      <c r="DG35" s="655"/>
      <c r="DH35" s="655"/>
      <c r="DI35" s="655"/>
      <c r="DJ35" s="655"/>
      <c r="DK35" s="656"/>
      <c r="DL35" s="632">
        <v>404598</v>
      </c>
      <c r="DM35" s="655"/>
      <c r="DN35" s="655"/>
      <c r="DO35" s="655"/>
      <c r="DP35" s="655"/>
      <c r="DQ35" s="655"/>
      <c r="DR35" s="655"/>
      <c r="DS35" s="655"/>
      <c r="DT35" s="655"/>
      <c r="DU35" s="655"/>
      <c r="DV35" s="656"/>
      <c r="DW35" s="628">
        <v>2.5</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736872</v>
      </c>
      <c r="S36" s="624"/>
      <c r="T36" s="624"/>
      <c r="U36" s="624"/>
      <c r="V36" s="624"/>
      <c r="W36" s="624"/>
      <c r="X36" s="624"/>
      <c r="Y36" s="625"/>
      <c r="Z36" s="626">
        <v>2.7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3980313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21154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3622417</v>
      </c>
      <c r="CS36" s="624"/>
      <c r="CT36" s="624"/>
      <c r="CU36" s="624"/>
      <c r="CV36" s="624"/>
      <c r="CW36" s="624"/>
      <c r="CX36" s="624"/>
      <c r="CY36" s="625"/>
      <c r="CZ36" s="628">
        <v>13.7</v>
      </c>
      <c r="DA36" s="653"/>
      <c r="DB36" s="653"/>
      <c r="DC36" s="657"/>
      <c r="DD36" s="632">
        <v>3375194</v>
      </c>
      <c r="DE36" s="624"/>
      <c r="DF36" s="624"/>
      <c r="DG36" s="624"/>
      <c r="DH36" s="624"/>
      <c r="DI36" s="624"/>
      <c r="DJ36" s="624"/>
      <c r="DK36" s="625"/>
      <c r="DL36" s="632">
        <v>2598847</v>
      </c>
      <c r="DM36" s="624"/>
      <c r="DN36" s="624"/>
      <c r="DO36" s="624"/>
      <c r="DP36" s="624"/>
      <c r="DQ36" s="624"/>
      <c r="DR36" s="624"/>
      <c r="DS36" s="624"/>
      <c r="DT36" s="624"/>
      <c r="DU36" s="624"/>
      <c r="DV36" s="625"/>
      <c r="DW36" s="628">
        <v>16</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500299</v>
      </c>
      <c r="S37" s="624"/>
      <c r="T37" s="624"/>
      <c r="U37" s="624"/>
      <c r="V37" s="624"/>
      <c r="W37" s="624"/>
      <c r="X37" s="624"/>
      <c r="Y37" s="625"/>
      <c r="Z37" s="626">
        <v>1.8</v>
      </c>
      <c r="AA37" s="626"/>
      <c r="AB37" s="626"/>
      <c r="AC37" s="626"/>
      <c r="AD37" s="627">
        <v>1871</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802653</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-53435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780583</v>
      </c>
      <c r="CS37" s="655"/>
      <c r="CT37" s="655"/>
      <c r="CU37" s="655"/>
      <c r="CV37" s="655"/>
      <c r="CW37" s="655"/>
      <c r="CX37" s="655"/>
      <c r="CY37" s="656"/>
      <c r="CZ37" s="628">
        <v>3</v>
      </c>
      <c r="DA37" s="653"/>
      <c r="DB37" s="653"/>
      <c r="DC37" s="657"/>
      <c r="DD37" s="632">
        <v>780583</v>
      </c>
      <c r="DE37" s="655"/>
      <c r="DF37" s="655"/>
      <c r="DG37" s="655"/>
      <c r="DH37" s="655"/>
      <c r="DI37" s="655"/>
      <c r="DJ37" s="655"/>
      <c r="DK37" s="656"/>
      <c r="DL37" s="632">
        <v>779653</v>
      </c>
      <c r="DM37" s="655"/>
      <c r="DN37" s="655"/>
      <c r="DO37" s="655"/>
      <c r="DP37" s="655"/>
      <c r="DQ37" s="655"/>
      <c r="DR37" s="655"/>
      <c r="DS37" s="655"/>
      <c r="DT37" s="655"/>
      <c r="DU37" s="655"/>
      <c r="DV37" s="656"/>
      <c r="DW37" s="628">
        <v>4.8</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907500</v>
      </c>
      <c r="S38" s="624"/>
      <c r="T38" s="624"/>
      <c r="U38" s="624"/>
      <c r="V38" s="624"/>
      <c r="W38" s="624"/>
      <c r="X38" s="624"/>
      <c r="Y38" s="625"/>
      <c r="Z38" s="626">
        <v>3.3</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510000</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7673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2453230</v>
      </c>
      <c r="CS38" s="624"/>
      <c r="CT38" s="624"/>
      <c r="CU38" s="624"/>
      <c r="CV38" s="624"/>
      <c r="CW38" s="624"/>
      <c r="CX38" s="624"/>
      <c r="CY38" s="625"/>
      <c r="CZ38" s="628">
        <v>9.3000000000000007</v>
      </c>
      <c r="DA38" s="653"/>
      <c r="DB38" s="653"/>
      <c r="DC38" s="657"/>
      <c r="DD38" s="632">
        <v>2012832</v>
      </c>
      <c r="DE38" s="624"/>
      <c r="DF38" s="624"/>
      <c r="DG38" s="624"/>
      <c r="DH38" s="624"/>
      <c r="DI38" s="624"/>
      <c r="DJ38" s="624"/>
      <c r="DK38" s="625"/>
      <c r="DL38" s="632">
        <v>1958407</v>
      </c>
      <c r="DM38" s="624"/>
      <c r="DN38" s="624"/>
      <c r="DO38" s="624"/>
      <c r="DP38" s="624"/>
      <c r="DQ38" s="624"/>
      <c r="DR38" s="624"/>
      <c r="DS38" s="624"/>
      <c r="DT38" s="624"/>
      <c r="DU38" s="624"/>
      <c r="DV38" s="625"/>
      <c r="DW38" s="628">
        <v>12.1</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201990</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11539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365528</v>
      </c>
      <c r="CS39" s="655"/>
      <c r="CT39" s="655"/>
      <c r="CU39" s="655"/>
      <c r="CV39" s="655"/>
      <c r="CW39" s="655"/>
      <c r="CX39" s="655"/>
      <c r="CY39" s="656"/>
      <c r="CZ39" s="628">
        <v>1.4</v>
      </c>
      <c r="DA39" s="653"/>
      <c r="DB39" s="653"/>
      <c r="DC39" s="657"/>
      <c r="DD39" s="632">
        <v>362768</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111500</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12440</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96</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101648</v>
      </c>
      <c r="CS40" s="624"/>
      <c r="CT40" s="624"/>
      <c r="CU40" s="624"/>
      <c r="CV40" s="624"/>
      <c r="CW40" s="624"/>
      <c r="CX40" s="624"/>
      <c r="CY40" s="625"/>
      <c r="CZ40" s="628">
        <v>0.4</v>
      </c>
      <c r="DA40" s="653"/>
      <c r="DB40" s="653"/>
      <c r="DC40" s="657"/>
      <c r="DD40" s="632">
        <v>20648</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27557751</v>
      </c>
      <c r="S41" s="696"/>
      <c r="T41" s="696"/>
      <c r="U41" s="696"/>
      <c r="V41" s="696"/>
      <c r="W41" s="696"/>
      <c r="X41" s="696"/>
      <c r="Y41" s="700"/>
      <c r="Z41" s="701">
        <v>100</v>
      </c>
      <c r="AA41" s="701"/>
      <c r="AB41" s="701"/>
      <c r="AC41" s="701"/>
      <c r="AD41" s="702">
        <v>16094136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484990</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1968240</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379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2730263</v>
      </c>
      <c r="CS42" s="655"/>
      <c r="CT42" s="655"/>
      <c r="CU42" s="655"/>
      <c r="CV42" s="655"/>
      <c r="CW42" s="655"/>
      <c r="CX42" s="655"/>
      <c r="CY42" s="656"/>
      <c r="CZ42" s="628">
        <v>10.3</v>
      </c>
      <c r="DA42" s="653"/>
      <c r="DB42" s="653"/>
      <c r="DC42" s="657"/>
      <c r="DD42" s="632">
        <v>980705</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102303</v>
      </c>
      <c r="CS43" s="655"/>
      <c r="CT43" s="655"/>
      <c r="CU43" s="655"/>
      <c r="CV43" s="655"/>
      <c r="CW43" s="655"/>
      <c r="CX43" s="655"/>
      <c r="CY43" s="656"/>
      <c r="CZ43" s="628">
        <v>0.4</v>
      </c>
      <c r="DA43" s="653"/>
      <c r="DB43" s="653"/>
      <c r="DC43" s="657"/>
      <c r="DD43" s="632">
        <v>97563</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2730263</v>
      </c>
      <c r="CS44" s="624"/>
      <c r="CT44" s="624"/>
      <c r="CU44" s="624"/>
      <c r="CV44" s="624"/>
      <c r="CW44" s="624"/>
      <c r="CX44" s="624"/>
      <c r="CY44" s="625"/>
      <c r="CZ44" s="628">
        <v>10.3</v>
      </c>
      <c r="DA44" s="629"/>
      <c r="DB44" s="629"/>
      <c r="DC44" s="635"/>
      <c r="DD44" s="632">
        <v>980705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842201</v>
      </c>
      <c r="CS45" s="655"/>
      <c r="CT45" s="655"/>
      <c r="CU45" s="655"/>
      <c r="CV45" s="655"/>
      <c r="CW45" s="655"/>
      <c r="CX45" s="655"/>
      <c r="CY45" s="656"/>
      <c r="CZ45" s="628">
        <v>3.2</v>
      </c>
      <c r="DA45" s="653"/>
      <c r="DB45" s="653"/>
      <c r="DC45" s="657"/>
      <c r="DD45" s="632">
        <v>109605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1722547</v>
      </c>
      <c r="CS46" s="624"/>
      <c r="CT46" s="624"/>
      <c r="CU46" s="624"/>
      <c r="CV46" s="624"/>
      <c r="CW46" s="624"/>
      <c r="CX46" s="624"/>
      <c r="CY46" s="625"/>
      <c r="CZ46" s="628">
        <v>6.5</v>
      </c>
      <c r="DA46" s="629"/>
      <c r="DB46" s="629"/>
      <c r="DC46" s="635"/>
      <c r="DD46" s="632">
        <v>839724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26387069</v>
      </c>
      <c r="CS49" s="682"/>
      <c r="CT49" s="682"/>
      <c r="CU49" s="682"/>
      <c r="CV49" s="682"/>
      <c r="CW49" s="682"/>
      <c r="CX49" s="682"/>
      <c r="CY49" s="711"/>
      <c r="CZ49" s="703">
        <v>100</v>
      </c>
      <c r="DA49" s="712"/>
      <c r="DB49" s="712"/>
      <c r="DC49" s="713"/>
      <c r="DD49" s="714">
        <v>18986582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4JlkZjU0HNgnz6L/NuhsNCTX55MXhCsMfwpJQBahNYvc9SyVd/ie0Hva2ImKXwoJ34MCHBvDnuLk3FqIhnyzA==" saltValue="Z5K4d39rZE06Gf2M6WeRf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27466</v>
      </c>
      <c r="R7" s="753"/>
      <c r="S7" s="753"/>
      <c r="T7" s="753"/>
      <c r="U7" s="753"/>
      <c r="V7" s="753">
        <v>26295</v>
      </c>
      <c r="W7" s="753"/>
      <c r="X7" s="753"/>
      <c r="Y7" s="753"/>
      <c r="Z7" s="753"/>
      <c r="AA7" s="753">
        <v>1171</v>
      </c>
      <c r="AB7" s="753"/>
      <c r="AC7" s="753"/>
      <c r="AD7" s="753"/>
      <c r="AE7" s="754"/>
      <c r="AF7" s="755">
        <v>954</v>
      </c>
      <c r="AG7" s="756"/>
      <c r="AH7" s="756"/>
      <c r="AI7" s="756"/>
      <c r="AJ7" s="757"/>
      <c r="AK7" s="758">
        <v>1177</v>
      </c>
      <c r="AL7" s="759"/>
      <c r="AM7" s="759"/>
      <c r="AN7" s="759"/>
      <c r="AO7" s="759"/>
      <c r="AP7" s="759">
        <v>17221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549</v>
      </c>
      <c r="BS7" s="746" t="s">
        <v>550</v>
      </c>
      <c r="BT7" s="747"/>
      <c r="BU7" s="747"/>
      <c r="BV7" s="747"/>
      <c r="BW7" s="747"/>
      <c r="BX7" s="747"/>
      <c r="BY7" s="747"/>
      <c r="BZ7" s="747"/>
      <c r="CA7" s="747"/>
      <c r="CB7" s="747"/>
      <c r="CC7" s="747"/>
      <c r="CD7" s="747"/>
      <c r="CE7" s="747"/>
      <c r="CF7" s="747"/>
      <c r="CG7" s="762"/>
      <c r="CH7" s="743">
        <v>0</v>
      </c>
      <c r="CI7" s="744"/>
      <c r="CJ7" s="744"/>
      <c r="CK7" s="744"/>
      <c r="CL7" s="745"/>
      <c r="CM7" s="743">
        <v>-248</v>
      </c>
      <c r="CN7" s="744"/>
      <c r="CO7" s="744"/>
      <c r="CP7" s="744"/>
      <c r="CQ7" s="745"/>
      <c r="CR7" s="743">
        <v>5</v>
      </c>
      <c r="CS7" s="744"/>
      <c r="CT7" s="744"/>
      <c r="CU7" s="744"/>
      <c r="CV7" s="745"/>
      <c r="CW7" s="743"/>
      <c r="CX7" s="744"/>
      <c r="CY7" s="744"/>
      <c r="CZ7" s="744"/>
      <c r="DA7" s="745"/>
      <c r="DB7" s="743"/>
      <c r="DC7" s="744"/>
      <c r="DD7" s="744"/>
      <c r="DE7" s="744"/>
      <c r="DF7" s="745"/>
      <c r="DG7" s="743">
        <v>1550</v>
      </c>
      <c r="DH7" s="744"/>
      <c r="DI7" s="744"/>
      <c r="DJ7" s="744"/>
      <c r="DK7" s="745"/>
      <c r="DL7" s="743"/>
      <c r="DM7" s="744"/>
      <c r="DN7" s="744"/>
      <c r="DO7" s="744"/>
      <c r="DP7" s="745"/>
      <c r="DQ7" s="743">
        <v>253</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551</v>
      </c>
      <c r="BT8" s="774"/>
      <c r="BU8" s="774"/>
      <c r="BV8" s="774"/>
      <c r="BW8" s="774"/>
      <c r="BX8" s="774"/>
      <c r="BY8" s="774"/>
      <c r="BZ8" s="774"/>
      <c r="CA8" s="774"/>
      <c r="CB8" s="774"/>
      <c r="CC8" s="774"/>
      <c r="CD8" s="774"/>
      <c r="CE8" s="774"/>
      <c r="CF8" s="774"/>
      <c r="CG8" s="775"/>
      <c r="CH8" s="776">
        <v>-5</v>
      </c>
      <c r="CI8" s="777"/>
      <c r="CJ8" s="777"/>
      <c r="CK8" s="777"/>
      <c r="CL8" s="778"/>
      <c r="CM8" s="776">
        <v>22</v>
      </c>
      <c r="CN8" s="777"/>
      <c r="CO8" s="777"/>
      <c r="CP8" s="777"/>
      <c r="CQ8" s="778"/>
      <c r="CR8" s="776">
        <v>200</v>
      </c>
      <c r="CS8" s="777"/>
      <c r="CT8" s="777"/>
      <c r="CU8" s="777"/>
      <c r="CV8" s="778"/>
      <c r="CW8" s="776">
        <v>6</v>
      </c>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27466</v>
      </c>
      <c r="R23" s="793"/>
      <c r="S23" s="793"/>
      <c r="T23" s="793"/>
      <c r="U23" s="793"/>
      <c r="V23" s="793">
        <v>26295</v>
      </c>
      <c r="W23" s="793"/>
      <c r="X23" s="793"/>
      <c r="Y23" s="793"/>
      <c r="Z23" s="793"/>
      <c r="AA23" s="793">
        <v>1171</v>
      </c>
      <c r="AB23" s="793"/>
      <c r="AC23" s="793"/>
      <c r="AD23" s="793"/>
      <c r="AE23" s="794"/>
      <c r="AF23" s="795">
        <v>954</v>
      </c>
      <c r="AG23" s="793"/>
      <c r="AH23" s="793"/>
      <c r="AI23" s="793"/>
      <c r="AJ23" s="796"/>
      <c r="AK23" s="797"/>
      <c r="AL23" s="798"/>
      <c r="AM23" s="798"/>
      <c r="AN23" s="798"/>
      <c r="AO23" s="798"/>
      <c r="AP23" s="793">
        <v>17221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6072</v>
      </c>
      <c r="R28" s="823"/>
      <c r="S28" s="823"/>
      <c r="T28" s="823"/>
      <c r="U28" s="823"/>
      <c r="V28" s="823">
        <v>6051</v>
      </c>
      <c r="W28" s="823"/>
      <c r="X28" s="823"/>
      <c r="Y28" s="823"/>
      <c r="Z28" s="823"/>
      <c r="AA28" s="823">
        <v>21</v>
      </c>
      <c r="AB28" s="823"/>
      <c r="AC28" s="823"/>
      <c r="AD28" s="823"/>
      <c r="AE28" s="824"/>
      <c r="AF28" s="825">
        <v>21</v>
      </c>
      <c r="AG28" s="823"/>
      <c r="AH28" s="823"/>
      <c r="AI28" s="823"/>
      <c r="AJ28" s="826"/>
      <c r="AK28" s="827">
        <v>422</v>
      </c>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932</v>
      </c>
      <c r="R29" s="784"/>
      <c r="S29" s="784"/>
      <c r="T29" s="784"/>
      <c r="U29" s="784"/>
      <c r="V29" s="784">
        <v>927</v>
      </c>
      <c r="W29" s="784"/>
      <c r="X29" s="784"/>
      <c r="Y29" s="784"/>
      <c r="Z29" s="784"/>
      <c r="AA29" s="784">
        <v>5</v>
      </c>
      <c r="AB29" s="784"/>
      <c r="AC29" s="784"/>
      <c r="AD29" s="784"/>
      <c r="AE29" s="785"/>
      <c r="AF29" s="786">
        <v>5</v>
      </c>
      <c r="AG29" s="787"/>
      <c r="AH29" s="787"/>
      <c r="AI29" s="787"/>
      <c r="AJ29" s="788"/>
      <c r="AK29" s="834">
        <v>240</v>
      </c>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7028</v>
      </c>
      <c r="R30" s="784"/>
      <c r="S30" s="784"/>
      <c r="T30" s="784"/>
      <c r="U30" s="784"/>
      <c r="V30" s="784">
        <v>6770</v>
      </c>
      <c r="W30" s="784"/>
      <c r="X30" s="784"/>
      <c r="Y30" s="784"/>
      <c r="Z30" s="784"/>
      <c r="AA30" s="784">
        <v>258</v>
      </c>
      <c r="AB30" s="784"/>
      <c r="AC30" s="784"/>
      <c r="AD30" s="784"/>
      <c r="AE30" s="785"/>
      <c r="AF30" s="786">
        <v>258</v>
      </c>
      <c r="AG30" s="787"/>
      <c r="AH30" s="787"/>
      <c r="AI30" s="787"/>
      <c r="AJ30" s="788"/>
      <c r="AK30" s="834">
        <v>933</v>
      </c>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1246</v>
      </c>
      <c r="R31" s="784"/>
      <c r="S31" s="784"/>
      <c r="T31" s="784"/>
      <c r="U31" s="784"/>
      <c r="V31" s="784">
        <v>1116</v>
      </c>
      <c r="W31" s="784"/>
      <c r="X31" s="784"/>
      <c r="Y31" s="784"/>
      <c r="Z31" s="784"/>
      <c r="AA31" s="784">
        <v>80</v>
      </c>
      <c r="AB31" s="784"/>
      <c r="AC31" s="784"/>
      <c r="AD31" s="784"/>
      <c r="AE31" s="785"/>
      <c r="AF31" s="786">
        <v>1741</v>
      </c>
      <c r="AG31" s="787"/>
      <c r="AH31" s="787"/>
      <c r="AI31" s="787"/>
      <c r="AJ31" s="788"/>
      <c r="AK31" s="834">
        <v>35</v>
      </c>
      <c r="AL31" s="830"/>
      <c r="AM31" s="830"/>
      <c r="AN31" s="830"/>
      <c r="AO31" s="830"/>
      <c r="AP31" s="830">
        <v>5272</v>
      </c>
      <c r="AQ31" s="830"/>
      <c r="AR31" s="830"/>
      <c r="AS31" s="830"/>
      <c r="AT31" s="830"/>
      <c r="AU31" s="830">
        <v>322</v>
      </c>
      <c r="AV31" s="830"/>
      <c r="AW31" s="830"/>
      <c r="AX31" s="830"/>
      <c r="AY31" s="830"/>
      <c r="AZ31" s="831"/>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782</v>
      </c>
      <c r="R32" s="784"/>
      <c r="S32" s="784"/>
      <c r="T32" s="784"/>
      <c r="U32" s="784"/>
      <c r="V32" s="784">
        <v>606</v>
      </c>
      <c r="W32" s="784"/>
      <c r="X32" s="784"/>
      <c r="Y32" s="784"/>
      <c r="Z32" s="784"/>
      <c r="AA32" s="784">
        <v>176</v>
      </c>
      <c r="AB32" s="784"/>
      <c r="AC32" s="784"/>
      <c r="AD32" s="784"/>
      <c r="AE32" s="785"/>
      <c r="AF32" s="786">
        <v>314</v>
      </c>
      <c r="AG32" s="787"/>
      <c r="AH32" s="787"/>
      <c r="AI32" s="787"/>
      <c r="AJ32" s="788"/>
      <c r="AK32" s="834">
        <v>510</v>
      </c>
      <c r="AL32" s="830"/>
      <c r="AM32" s="830"/>
      <c r="AN32" s="830"/>
      <c r="AO32" s="830"/>
      <c r="AP32" s="830">
        <v>4352</v>
      </c>
      <c r="AQ32" s="830"/>
      <c r="AR32" s="830"/>
      <c r="AS32" s="830"/>
      <c r="AT32" s="830"/>
      <c r="AU32" s="830">
        <v>4352</v>
      </c>
      <c r="AV32" s="830"/>
      <c r="AW32" s="830"/>
      <c r="AX32" s="830"/>
      <c r="AY32" s="830"/>
      <c r="AZ32" s="831"/>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394</v>
      </c>
      <c r="C33" s="781"/>
      <c r="D33" s="781"/>
      <c r="E33" s="781"/>
      <c r="F33" s="781"/>
      <c r="G33" s="781"/>
      <c r="H33" s="781"/>
      <c r="I33" s="781"/>
      <c r="J33" s="781"/>
      <c r="K33" s="781"/>
      <c r="L33" s="781"/>
      <c r="M33" s="781"/>
      <c r="N33" s="781"/>
      <c r="O33" s="781"/>
      <c r="P33" s="782"/>
      <c r="Q33" s="783">
        <v>3058</v>
      </c>
      <c r="R33" s="784"/>
      <c r="S33" s="784"/>
      <c r="T33" s="784"/>
      <c r="U33" s="784"/>
      <c r="V33" s="784">
        <v>3129</v>
      </c>
      <c r="W33" s="784"/>
      <c r="X33" s="784"/>
      <c r="Y33" s="784"/>
      <c r="Z33" s="784"/>
      <c r="AA33" s="784">
        <v>-72</v>
      </c>
      <c r="AB33" s="784"/>
      <c r="AC33" s="784"/>
      <c r="AD33" s="784"/>
      <c r="AE33" s="785"/>
      <c r="AF33" s="786">
        <v>934</v>
      </c>
      <c r="AG33" s="787"/>
      <c r="AH33" s="787"/>
      <c r="AI33" s="787"/>
      <c r="AJ33" s="788"/>
      <c r="AK33" s="834">
        <v>803</v>
      </c>
      <c r="AL33" s="830"/>
      <c r="AM33" s="830"/>
      <c r="AN33" s="830"/>
      <c r="AO33" s="830"/>
      <c r="AP33" s="830">
        <v>953</v>
      </c>
      <c r="AQ33" s="830"/>
      <c r="AR33" s="830"/>
      <c r="AS33" s="830"/>
      <c r="AT33" s="830"/>
      <c r="AU33" s="830">
        <v>607</v>
      </c>
      <c r="AV33" s="830"/>
      <c r="AW33" s="830"/>
      <c r="AX33" s="830"/>
      <c r="AY33" s="830"/>
      <c r="AZ33" s="831"/>
      <c r="BA33" s="831"/>
      <c r="BB33" s="831"/>
      <c r="BC33" s="831"/>
      <c r="BD33" s="831"/>
      <c r="BE33" s="832" t="s">
        <v>392</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395</v>
      </c>
      <c r="C34" s="781"/>
      <c r="D34" s="781"/>
      <c r="E34" s="781"/>
      <c r="F34" s="781"/>
      <c r="G34" s="781"/>
      <c r="H34" s="781"/>
      <c r="I34" s="781"/>
      <c r="J34" s="781"/>
      <c r="K34" s="781"/>
      <c r="L34" s="781"/>
      <c r="M34" s="781"/>
      <c r="N34" s="781"/>
      <c r="O34" s="781"/>
      <c r="P34" s="782"/>
      <c r="Q34" s="783">
        <v>34</v>
      </c>
      <c r="R34" s="784"/>
      <c r="S34" s="784"/>
      <c r="T34" s="784"/>
      <c r="U34" s="784"/>
      <c r="V34" s="784">
        <v>40</v>
      </c>
      <c r="W34" s="784"/>
      <c r="X34" s="784"/>
      <c r="Y34" s="784"/>
      <c r="Z34" s="784"/>
      <c r="AA34" s="784">
        <v>-5</v>
      </c>
      <c r="AB34" s="784"/>
      <c r="AC34" s="784"/>
      <c r="AD34" s="784"/>
      <c r="AE34" s="785"/>
      <c r="AF34" s="786">
        <v>3</v>
      </c>
      <c r="AG34" s="787"/>
      <c r="AH34" s="787"/>
      <c r="AI34" s="787"/>
      <c r="AJ34" s="788"/>
      <c r="AK34" s="834">
        <v>12</v>
      </c>
      <c r="AL34" s="830"/>
      <c r="AM34" s="830"/>
      <c r="AN34" s="830"/>
      <c r="AO34" s="830"/>
      <c r="AP34" s="830"/>
      <c r="AQ34" s="830"/>
      <c r="AR34" s="830"/>
      <c r="AS34" s="830"/>
      <c r="AT34" s="830"/>
      <c r="AU34" s="830"/>
      <c r="AV34" s="830"/>
      <c r="AW34" s="830"/>
      <c r="AX34" s="830"/>
      <c r="AY34" s="830"/>
      <c r="AZ34" s="831"/>
      <c r="BA34" s="831"/>
      <c r="BB34" s="831"/>
      <c r="BC34" s="831"/>
      <c r="BD34" s="831"/>
      <c r="BE34" s="832" t="s">
        <v>392</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3277</v>
      </c>
      <c r="AG63" s="844"/>
      <c r="AH63" s="844"/>
      <c r="AI63" s="844"/>
      <c r="AJ63" s="845"/>
      <c r="AK63" s="846"/>
      <c r="AL63" s="841"/>
      <c r="AM63" s="841"/>
      <c r="AN63" s="841"/>
      <c r="AO63" s="841"/>
      <c r="AP63" s="844">
        <v>10577</v>
      </c>
      <c r="AQ63" s="844"/>
      <c r="AR63" s="844"/>
      <c r="AS63" s="844"/>
      <c r="AT63" s="844"/>
      <c r="AU63" s="844">
        <v>5281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399</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553</v>
      </c>
      <c r="C68" s="870"/>
      <c r="D68" s="870"/>
      <c r="E68" s="870"/>
      <c r="F68" s="870"/>
      <c r="G68" s="870"/>
      <c r="H68" s="870"/>
      <c r="I68" s="870"/>
      <c r="J68" s="870"/>
      <c r="K68" s="870"/>
      <c r="L68" s="870"/>
      <c r="M68" s="870"/>
      <c r="N68" s="870"/>
      <c r="O68" s="870"/>
      <c r="P68" s="871"/>
      <c r="Q68" s="872">
        <v>4848</v>
      </c>
      <c r="R68" s="866"/>
      <c r="S68" s="866"/>
      <c r="T68" s="866"/>
      <c r="U68" s="866"/>
      <c r="V68" s="866">
        <v>4777</v>
      </c>
      <c r="W68" s="866"/>
      <c r="X68" s="866"/>
      <c r="Y68" s="866"/>
      <c r="Z68" s="866"/>
      <c r="AA68" s="866">
        <v>70</v>
      </c>
      <c r="AB68" s="866"/>
      <c r="AC68" s="866"/>
      <c r="AD68" s="866"/>
      <c r="AE68" s="866"/>
      <c r="AF68" s="866">
        <v>59</v>
      </c>
      <c r="AG68" s="866"/>
      <c r="AH68" s="866"/>
      <c r="AI68" s="866"/>
      <c r="AJ68" s="866"/>
      <c r="AK68" s="866"/>
      <c r="AL68" s="866"/>
      <c r="AM68" s="866"/>
      <c r="AN68" s="866"/>
      <c r="AO68" s="866"/>
      <c r="AP68" s="866">
        <v>685</v>
      </c>
      <c r="AQ68" s="866"/>
      <c r="AR68" s="866"/>
      <c r="AS68" s="866"/>
      <c r="AT68" s="866"/>
      <c r="AU68" s="866">
        <v>114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552</v>
      </c>
      <c r="C69" s="874"/>
      <c r="D69" s="874"/>
      <c r="E69" s="874"/>
      <c r="F69" s="874"/>
      <c r="G69" s="874"/>
      <c r="H69" s="874"/>
      <c r="I69" s="874"/>
      <c r="J69" s="874"/>
      <c r="K69" s="874"/>
      <c r="L69" s="874"/>
      <c r="M69" s="874"/>
      <c r="N69" s="874"/>
      <c r="O69" s="874"/>
      <c r="P69" s="875"/>
      <c r="Q69" s="876">
        <v>4231</v>
      </c>
      <c r="R69" s="830"/>
      <c r="S69" s="830"/>
      <c r="T69" s="830"/>
      <c r="U69" s="830"/>
      <c r="V69" s="830">
        <v>3817</v>
      </c>
      <c r="W69" s="830"/>
      <c r="X69" s="830"/>
      <c r="Y69" s="830"/>
      <c r="Z69" s="830"/>
      <c r="AA69" s="830">
        <v>414</v>
      </c>
      <c r="AB69" s="830"/>
      <c r="AC69" s="830"/>
      <c r="AD69" s="830"/>
      <c r="AE69" s="830"/>
      <c r="AF69" s="830">
        <v>414</v>
      </c>
      <c r="AG69" s="830"/>
      <c r="AH69" s="830"/>
      <c r="AI69" s="830"/>
      <c r="AJ69" s="830"/>
      <c r="AK69" s="830"/>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556</v>
      </c>
      <c r="C70" s="874"/>
      <c r="D70" s="874"/>
      <c r="E70" s="874"/>
      <c r="F70" s="874"/>
      <c r="G70" s="874"/>
      <c r="H70" s="874"/>
      <c r="I70" s="874"/>
      <c r="J70" s="874"/>
      <c r="K70" s="874"/>
      <c r="L70" s="874"/>
      <c r="M70" s="874"/>
      <c r="N70" s="874"/>
      <c r="O70" s="874"/>
      <c r="P70" s="875"/>
      <c r="Q70" s="876">
        <v>176</v>
      </c>
      <c r="R70" s="830"/>
      <c r="S70" s="830"/>
      <c r="T70" s="830"/>
      <c r="U70" s="830"/>
      <c r="V70" s="830">
        <v>142</v>
      </c>
      <c r="W70" s="830"/>
      <c r="X70" s="830"/>
      <c r="Y70" s="830"/>
      <c r="Z70" s="830"/>
      <c r="AA70" s="830">
        <v>34</v>
      </c>
      <c r="AB70" s="830"/>
      <c r="AC70" s="830"/>
      <c r="AD70" s="830"/>
      <c r="AE70" s="830"/>
      <c r="AF70" s="830">
        <v>34</v>
      </c>
      <c r="AG70" s="830"/>
      <c r="AH70" s="830"/>
      <c r="AI70" s="830"/>
      <c r="AJ70" s="830"/>
      <c r="AK70" s="830">
        <v>19</v>
      </c>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554</v>
      </c>
      <c r="C71" s="874"/>
      <c r="D71" s="874"/>
      <c r="E71" s="874"/>
      <c r="F71" s="874"/>
      <c r="G71" s="874"/>
      <c r="H71" s="874"/>
      <c r="I71" s="874"/>
      <c r="J71" s="874"/>
      <c r="K71" s="874"/>
      <c r="L71" s="874"/>
      <c r="M71" s="874"/>
      <c r="N71" s="874"/>
      <c r="O71" s="874"/>
      <c r="P71" s="875"/>
      <c r="Q71" s="876">
        <v>141</v>
      </c>
      <c r="R71" s="830"/>
      <c r="S71" s="830"/>
      <c r="T71" s="830"/>
      <c r="U71" s="830"/>
      <c r="V71" s="830">
        <v>131</v>
      </c>
      <c r="W71" s="830"/>
      <c r="X71" s="830"/>
      <c r="Y71" s="830"/>
      <c r="Z71" s="830"/>
      <c r="AA71" s="830">
        <v>10</v>
      </c>
      <c r="AB71" s="830"/>
      <c r="AC71" s="830"/>
      <c r="AD71" s="830"/>
      <c r="AE71" s="830"/>
      <c r="AF71" s="830">
        <v>10</v>
      </c>
      <c r="AG71" s="830"/>
      <c r="AH71" s="830"/>
      <c r="AI71" s="830"/>
      <c r="AJ71" s="830"/>
      <c r="AK71" s="830">
        <v>5</v>
      </c>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555</v>
      </c>
      <c r="C72" s="874"/>
      <c r="D72" s="874"/>
      <c r="E72" s="874"/>
      <c r="F72" s="874"/>
      <c r="G72" s="874"/>
      <c r="H72" s="874"/>
      <c r="I72" s="874"/>
      <c r="J72" s="874"/>
      <c r="K72" s="874"/>
      <c r="L72" s="874"/>
      <c r="M72" s="874"/>
      <c r="N72" s="874"/>
      <c r="O72" s="874"/>
      <c r="P72" s="875"/>
      <c r="Q72" s="876">
        <v>265484</v>
      </c>
      <c r="R72" s="830"/>
      <c r="S72" s="830"/>
      <c r="T72" s="830"/>
      <c r="U72" s="830"/>
      <c r="V72" s="830">
        <v>260529</v>
      </c>
      <c r="W72" s="830"/>
      <c r="X72" s="830"/>
      <c r="Y72" s="830"/>
      <c r="Z72" s="830"/>
      <c r="AA72" s="830">
        <v>4955</v>
      </c>
      <c r="AB72" s="830"/>
      <c r="AC72" s="830"/>
      <c r="AD72" s="830"/>
      <c r="AE72" s="830"/>
      <c r="AF72" s="830">
        <v>4502</v>
      </c>
      <c r="AG72" s="830"/>
      <c r="AH72" s="830"/>
      <c r="AI72" s="830"/>
      <c r="AJ72" s="830"/>
      <c r="AK72" s="830">
        <v>2205</v>
      </c>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5018</v>
      </c>
      <c r="AG88" s="844"/>
      <c r="AH88" s="844"/>
      <c r="AI88" s="844"/>
      <c r="AJ88" s="844"/>
      <c r="AK88" s="841"/>
      <c r="AL88" s="841"/>
      <c r="AM88" s="841"/>
      <c r="AN88" s="841"/>
      <c r="AO88" s="841"/>
      <c r="AP88" s="844">
        <v>685</v>
      </c>
      <c r="AQ88" s="844"/>
      <c r="AR88" s="844"/>
      <c r="AS88" s="844"/>
      <c r="AT88" s="844"/>
      <c r="AU88" s="844">
        <v>114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205</v>
      </c>
      <c r="CS102" s="852"/>
      <c r="CT102" s="852"/>
      <c r="CU102" s="852"/>
      <c r="CV102" s="891"/>
      <c r="CW102" s="890">
        <v>6</v>
      </c>
      <c r="CX102" s="852"/>
      <c r="CY102" s="852"/>
      <c r="CZ102" s="852"/>
      <c r="DA102" s="891"/>
      <c r="DB102" s="890"/>
      <c r="DC102" s="852"/>
      <c r="DD102" s="852"/>
      <c r="DE102" s="852"/>
      <c r="DF102" s="891"/>
      <c r="DG102" s="890">
        <v>1550</v>
      </c>
      <c r="DH102" s="852"/>
      <c r="DI102" s="852"/>
      <c r="DJ102" s="852"/>
      <c r="DK102" s="891"/>
      <c r="DL102" s="890"/>
      <c r="DM102" s="852"/>
      <c r="DN102" s="852"/>
      <c r="DO102" s="852"/>
      <c r="DP102" s="891"/>
      <c r="DQ102" s="890">
        <v>253</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294</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294</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294</v>
      </c>
      <c r="DR109" s="893"/>
      <c r="DS109" s="893"/>
      <c r="DT109" s="893"/>
      <c r="DU109" s="894"/>
      <c r="DV109" s="892" t="s">
        <v>412</v>
      </c>
      <c r="DW109" s="893"/>
      <c r="DX109" s="893"/>
      <c r="DY109" s="893"/>
      <c r="DZ109" s="895"/>
    </row>
    <row r="110" spans="1:131" s="230" customFormat="1" ht="26.25" customHeight="1" x14ac:dyDescent="0.2">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2860792</v>
      </c>
      <c r="AB110" s="900"/>
      <c r="AC110" s="900"/>
      <c r="AD110" s="900"/>
      <c r="AE110" s="901"/>
      <c r="AF110" s="902">
        <v>2750799</v>
      </c>
      <c r="AG110" s="900"/>
      <c r="AH110" s="900"/>
      <c r="AI110" s="900"/>
      <c r="AJ110" s="901"/>
      <c r="AK110" s="902">
        <v>2522259</v>
      </c>
      <c r="AL110" s="900"/>
      <c r="AM110" s="900"/>
      <c r="AN110" s="900"/>
      <c r="AO110" s="901"/>
      <c r="AP110" s="903">
        <v>18.2</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20629089</v>
      </c>
      <c r="BR110" s="931"/>
      <c r="BS110" s="931"/>
      <c r="BT110" s="931"/>
      <c r="BU110" s="931"/>
      <c r="BV110" s="931">
        <v>18785169</v>
      </c>
      <c r="BW110" s="931"/>
      <c r="BX110" s="931"/>
      <c r="BY110" s="931"/>
      <c r="BZ110" s="931"/>
      <c r="CA110" s="931">
        <v>17220940</v>
      </c>
      <c r="CB110" s="931"/>
      <c r="CC110" s="931"/>
      <c r="CD110" s="931"/>
      <c r="CE110" s="931"/>
      <c r="CF110" s="944">
        <v>124.1</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v>86102</v>
      </c>
      <c r="BR111" s="926"/>
      <c r="BS111" s="926"/>
      <c r="BT111" s="926"/>
      <c r="BU111" s="926"/>
      <c r="BV111" s="926">
        <v>85429</v>
      </c>
      <c r="BW111" s="926"/>
      <c r="BX111" s="926"/>
      <c r="BY111" s="926"/>
      <c r="BZ111" s="926"/>
      <c r="CA111" s="926">
        <v>84949</v>
      </c>
      <c r="CB111" s="926"/>
      <c r="CC111" s="926"/>
      <c r="CD111" s="926"/>
      <c r="CE111" s="926"/>
      <c r="CF111" s="920">
        <v>0.6</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5659834</v>
      </c>
      <c r="BR112" s="926"/>
      <c r="BS112" s="926"/>
      <c r="BT112" s="926"/>
      <c r="BU112" s="926"/>
      <c r="BV112" s="926">
        <v>5387281</v>
      </c>
      <c r="BW112" s="926"/>
      <c r="BX112" s="926"/>
      <c r="BY112" s="926"/>
      <c r="BZ112" s="926"/>
      <c r="CA112" s="926">
        <v>5280687</v>
      </c>
      <c r="CB112" s="926"/>
      <c r="CC112" s="926"/>
      <c r="CD112" s="926"/>
      <c r="CE112" s="926"/>
      <c r="CF112" s="920">
        <v>38.1</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552324</v>
      </c>
      <c r="AB113" s="938"/>
      <c r="AC113" s="938"/>
      <c r="AD113" s="938"/>
      <c r="AE113" s="939"/>
      <c r="AF113" s="940">
        <v>542421</v>
      </c>
      <c r="AG113" s="938"/>
      <c r="AH113" s="938"/>
      <c r="AI113" s="938"/>
      <c r="AJ113" s="939"/>
      <c r="AK113" s="940">
        <v>564046</v>
      </c>
      <c r="AL113" s="938"/>
      <c r="AM113" s="938"/>
      <c r="AN113" s="938"/>
      <c r="AO113" s="939"/>
      <c r="AP113" s="941">
        <v>4.0999999999999996</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204824</v>
      </c>
      <c r="BR113" s="926"/>
      <c r="BS113" s="926"/>
      <c r="BT113" s="926"/>
      <c r="BU113" s="926"/>
      <c r="BV113" s="926">
        <v>162429</v>
      </c>
      <c r="BW113" s="926"/>
      <c r="BX113" s="926"/>
      <c r="BY113" s="926"/>
      <c r="BZ113" s="926"/>
      <c r="CA113" s="926">
        <v>113699</v>
      </c>
      <c r="CB113" s="926"/>
      <c r="CC113" s="926"/>
      <c r="CD113" s="926"/>
      <c r="CE113" s="926"/>
      <c r="CF113" s="920">
        <v>0.8</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50977</v>
      </c>
      <c r="AB114" s="959"/>
      <c r="AC114" s="959"/>
      <c r="AD114" s="959"/>
      <c r="AE114" s="960"/>
      <c r="AF114" s="961">
        <v>55383</v>
      </c>
      <c r="AG114" s="959"/>
      <c r="AH114" s="959"/>
      <c r="AI114" s="959"/>
      <c r="AJ114" s="960"/>
      <c r="AK114" s="961">
        <v>52580</v>
      </c>
      <c r="AL114" s="959"/>
      <c r="AM114" s="959"/>
      <c r="AN114" s="959"/>
      <c r="AO114" s="960"/>
      <c r="AP114" s="962">
        <v>0.4</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2832447</v>
      </c>
      <c r="BR114" s="926"/>
      <c r="BS114" s="926"/>
      <c r="BT114" s="926"/>
      <c r="BU114" s="926"/>
      <c r="BV114" s="926">
        <v>2872452</v>
      </c>
      <c r="BW114" s="926"/>
      <c r="BX114" s="926"/>
      <c r="BY114" s="926"/>
      <c r="BZ114" s="926"/>
      <c r="CA114" s="926">
        <v>3070196</v>
      </c>
      <c r="CB114" s="926"/>
      <c r="CC114" s="926"/>
      <c r="CD114" s="926"/>
      <c r="CE114" s="926"/>
      <c r="CF114" s="920">
        <v>22.1</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868</v>
      </c>
      <c r="AB115" s="938"/>
      <c r="AC115" s="938"/>
      <c r="AD115" s="938"/>
      <c r="AE115" s="939"/>
      <c r="AF115" s="940">
        <v>677</v>
      </c>
      <c r="AG115" s="938"/>
      <c r="AH115" s="938"/>
      <c r="AI115" s="938"/>
      <c r="AJ115" s="939"/>
      <c r="AK115" s="940">
        <v>492</v>
      </c>
      <c r="AL115" s="938"/>
      <c r="AM115" s="938"/>
      <c r="AN115" s="938"/>
      <c r="AO115" s="939"/>
      <c r="AP115" s="941">
        <v>0</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v>251835</v>
      </c>
      <c r="BR115" s="926"/>
      <c r="BS115" s="926"/>
      <c r="BT115" s="926"/>
      <c r="BU115" s="926"/>
      <c r="BV115" s="926">
        <v>251832</v>
      </c>
      <c r="BW115" s="926"/>
      <c r="BX115" s="926"/>
      <c r="BY115" s="926"/>
      <c r="BZ115" s="926"/>
      <c r="CA115" s="926">
        <v>253283</v>
      </c>
      <c r="CB115" s="926"/>
      <c r="CC115" s="926"/>
      <c r="CD115" s="926"/>
      <c r="CE115" s="926"/>
      <c r="CF115" s="920">
        <v>1.8</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84372</v>
      </c>
      <c r="DH115" s="959"/>
      <c r="DI115" s="959"/>
      <c r="DJ115" s="959"/>
      <c r="DK115" s="960"/>
      <c r="DL115" s="961">
        <v>84372</v>
      </c>
      <c r="DM115" s="959"/>
      <c r="DN115" s="959"/>
      <c r="DO115" s="959"/>
      <c r="DP115" s="960"/>
      <c r="DQ115" s="961">
        <v>84372</v>
      </c>
      <c r="DR115" s="959"/>
      <c r="DS115" s="959"/>
      <c r="DT115" s="959"/>
      <c r="DU115" s="960"/>
      <c r="DV115" s="962">
        <v>0.6</v>
      </c>
      <c r="DW115" s="963"/>
      <c r="DX115" s="963"/>
      <c r="DY115" s="963"/>
      <c r="DZ115" s="964"/>
    </row>
    <row r="116" spans="1:130" s="230" customFormat="1" ht="26.25" customHeight="1" x14ac:dyDescent="0.2">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1710</v>
      </c>
      <c r="DH116" s="959"/>
      <c r="DI116" s="959"/>
      <c r="DJ116" s="959"/>
      <c r="DK116" s="960"/>
      <c r="DL116" s="961">
        <v>1041</v>
      </c>
      <c r="DM116" s="959"/>
      <c r="DN116" s="959"/>
      <c r="DO116" s="959"/>
      <c r="DP116" s="960"/>
      <c r="DQ116" s="961">
        <v>563</v>
      </c>
      <c r="DR116" s="959"/>
      <c r="DS116" s="959"/>
      <c r="DT116" s="959"/>
      <c r="DU116" s="960"/>
      <c r="DV116" s="962">
        <v>0</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3464961</v>
      </c>
      <c r="AB117" s="979"/>
      <c r="AC117" s="979"/>
      <c r="AD117" s="979"/>
      <c r="AE117" s="980"/>
      <c r="AF117" s="981">
        <v>3349280</v>
      </c>
      <c r="AG117" s="979"/>
      <c r="AH117" s="979"/>
      <c r="AI117" s="979"/>
      <c r="AJ117" s="980"/>
      <c r="AK117" s="981">
        <v>3139377</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294</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442</v>
      </c>
      <c r="BP119" s="1005"/>
      <c r="BQ119" s="999">
        <v>29664131</v>
      </c>
      <c r="BR119" s="1000"/>
      <c r="BS119" s="1000"/>
      <c r="BT119" s="1000"/>
      <c r="BU119" s="1000"/>
      <c r="BV119" s="1000">
        <v>27544592</v>
      </c>
      <c r="BW119" s="1000"/>
      <c r="BX119" s="1000"/>
      <c r="BY119" s="1000"/>
      <c r="BZ119" s="1000"/>
      <c r="CA119" s="1000">
        <v>26023754</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20</v>
      </c>
      <c r="DH119" s="986"/>
      <c r="DI119" s="986"/>
      <c r="DJ119" s="986"/>
      <c r="DK119" s="987"/>
      <c r="DL119" s="985">
        <v>16</v>
      </c>
      <c r="DM119" s="986"/>
      <c r="DN119" s="986"/>
      <c r="DO119" s="986"/>
      <c r="DP119" s="987"/>
      <c r="DQ119" s="985">
        <v>14</v>
      </c>
      <c r="DR119" s="986"/>
      <c r="DS119" s="986"/>
      <c r="DT119" s="986"/>
      <c r="DU119" s="987"/>
      <c r="DV119" s="988">
        <v>0</v>
      </c>
      <c r="DW119" s="989"/>
      <c r="DX119" s="989"/>
      <c r="DY119" s="989"/>
      <c r="DZ119" s="990"/>
    </row>
    <row r="120" spans="1:130" s="230" customFormat="1" ht="26.25" customHeight="1" x14ac:dyDescent="0.2">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9805049</v>
      </c>
      <c r="BR120" s="931"/>
      <c r="BS120" s="931"/>
      <c r="BT120" s="931"/>
      <c r="BU120" s="931"/>
      <c r="BV120" s="931">
        <v>10972203</v>
      </c>
      <c r="BW120" s="931"/>
      <c r="BX120" s="931"/>
      <c r="BY120" s="931"/>
      <c r="BZ120" s="931"/>
      <c r="CA120" s="931">
        <v>11158326</v>
      </c>
      <c r="CB120" s="931"/>
      <c r="CC120" s="931"/>
      <c r="CD120" s="931"/>
      <c r="CE120" s="931"/>
      <c r="CF120" s="944">
        <v>80.400000000000006</v>
      </c>
      <c r="CG120" s="945"/>
      <c r="CH120" s="945"/>
      <c r="CI120" s="945"/>
      <c r="CJ120" s="945"/>
      <c r="CK120" s="1006" t="s">
        <v>446</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4568496</v>
      </c>
      <c r="DH120" s="931"/>
      <c r="DI120" s="931"/>
      <c r="DJ120" s="931"/>
      <c r="DK120" s="931"/>
      <c r="DL120" s="931">
        <v>4349150</v>
      </c>
      <c r="DM120" s="931"/>
      <c r="DN120" s="931"/>
      <c r="DO120" s="931"/>
      <c r="DP120" s="931"/>
      <c r="DQ120" s="931">
        <v>4351946</v>
      </c>
      <c r="DR120" s="931"/>
      <c r="DS120" s="931"/>
      <c r="DT120" s="931"/>
      <c r="DU120" s="931"/>
      <c r="DV120" s="932">
        <v>31.4</v>
      </c>
      <c r="DW120" s="932"/>
      <c r="DX120" s="932"/>
      <c r="DY120" s="932"/>
      <c r="DZ120" s="933"/>
    </row>
    <row r="121" spans="1:130" s="230" customFormat="1" ht="26.25" customHeight="1" x14ac:dyDescent="0.2">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1860899</v>
      </c>
      <c r="BR121" s="926"/>
      <c r="BS121" s="926"/>
      <c r="BT121" s="926"/>
      <c r="BU121" s="926"/>
      <c r="BV121" s="926">
        <v>1768666</v>
      </c>
      <c r="BW121" s="926"/>
      <c r="BX121" s="926"/>
      <c r="BY121" s="926"/>
      <c r="BZ121" s="926"/>
      <c r="CA121" s="926">
        <v>1625772</v>
      </c>
      <c r="CB121" s="926"/>
      <c r="CC121" s="926"/>
      <c r="CD121" s="926"/>
      <c r="CE121" s="926"/>
      <c r="CF121" s="920">
        <v>11.7</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753002</v>
      </c>
      <c r="DH121" s="926"/>
      <c r="DI121" s="926"/>
      <c r="DJ121" s="926"/>
      <c r="DK121" s="926"/>
      <c r="DL121" s="926">
        <v>677109</v>
      </c>
      <c r="DM121" s="926"/>
      <c r="DN121" s="926"/>
      <c r="DO121" s="926"/>
      <c r="DP121" s="926"/>
      <c r="DQ121" s="926">
        <v>607134</v>
      </c>
      <c r="DR121" s="926"/>
      <c r="DS121" s="926"/>
      <c r="DT121" s="926"/>
      <c r="DU121" s="926"/>
      <c r="DV121" s="927">
        <v>4.4000000000000004</v>
      </c>
      <c r="DW121" s="927"/>
      <c r="DX121" s="927"/>
      <c r="DY121" s="927"/>
      <c r="DZ121" s="928"/>
    </row>
    <row r="122" spans="1:130" s="230" customFormat="1" ht="26.25" customHeight="1" x14ac:dyDescent="0.2">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20513209</v>
      </c>
      <c r="BR122" s="1000"/>
      <c r="BS122" s="1000"/>
      <c r="BT122" s="1000"/>
      <c r="BU122" s="1000"/>
      <c r="BV122" s="1000">
        <v>19048108</v>
      </c>
      <c r="BW122" s="1000"/>
      <c r="BX122" s="1000"/>
      <c r="BY122" s="1000"/>
      <c r="BZ122" s="1000"/>
      <c r="CA122" s="1000">
        <v>17686408</v>
      </c>
      <c r="CB122" s="1000"/>
      <c r="CC122" s="1000"/>
      <c r="CD122" s="1000"/>
      <c r="CE122" s="1000"/>
      <c r="CF122" s="1017">
        <v>127.5</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v>338336</v>
      </c>
      <c r="DH122" s="926"/>
      <c r="DI122" s="926"/>
      <c r="DJ122" s="926"/>
      <c r="DK122" s="926"/>
      <c r="DL122" s="926">
        <v>361022</v>
      </c>
      <c r="DM122" s="926"/>
      <c r="DN122" s="926"/>
      <c r="DO122" s="926"/>
      <c r="DP122" s="926"/>
      <c r="DQ122" s="926">
        <v>321607</v>
      </c>
      <c r="DR122" s="926"/>
      <c r="DS122" s="926"/>
      <c r="DT122" s="926"/>
      <c r="DU122" s="926"/>
      <c r="DV122" s="927">
        <v>2.2999999999999998</v>
      </c>
      <c r="DW122" s="927"/>
      <c r="DX122" s="927"/>
      <c r="DY122" s="927"/>
      <c r="DZ122" s="928"/>
    </row>
    <row r="123" spans="1:130" s="230" customFormat="1" ht="26.25" customHeight="1" x14ac:dyDescent="0.2">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859</v>
      </c>
      <c r="AB123" s="959"/>
      <c r="AC123" s="959"/>
      <c r="AD123" s="959"/>
      <c r="AE123" s="960"/>
      <c r="AF123" s="961">
        <v>668</v>
      </c>
      <c r="AG123" s="959"/>
      <c r="AH123" s="959"/>
      <c r="AI123" s="959"/>
      <c r="AJ123" s="960"/>
      <c r="AK123" s="961">
        <v>478</v>
      </c>
      <c r="AL123" s="959"/>
      <c r="AM123" s="959"/>
      <c r="AN123" s="959"/>
      <c r="AO123" s="960"/>
      <c r="AP123" s="962">
        <v>0</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63">
        <v>32179157</v>
      </c>
      <c r="BR123" s="1064"/>
      <c r="BS123" s="1064"/>
      <c r="BT123" s="1064"/>
      <c r="BU123" s="1064"/>
      <c r="BV123" s="1064">
        <v>31788977</v>
      </c>
      <c r="BW123" s="1064"/>
      <c r="BX123" s="1064"/>
      <c r="BY123" s="1064"/>
      <c r="BZ123" s="1064"/>
      <c r="CA123" s="1064">
        <v>30470506</v>
      </c>
      <c r="CB123" s="1064"/>
      <c r="CC123" s="1064"/>
      <c r="CD123" s="1064"/>
      <c r="CE123" s="1064"/>
      <c r="CF123" s="1001"/>
      <c r="CG123" s="1002"/>
      <c r="CH123" s="1002"/>
      <c r="CI123" s="1002"/>
      <c r="CJ123" s="1003"/>
      <c r="CK123" s="1009"/>
      <c r="CL123" s="1010"/>
      <c r="CM123" s="1010"/>
      <c r="CN123" s="1010"/>
      <c r="CO123" s="1011"/>
      <c r="CP123" s="1019" t="s">
        <v>395</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v>251835</v>
      </c>
      <c r="DH126" s="926"/>
      <c r="DI126" s="926"/>
      <c r="DJ126" s="926"/>
      <c r="DK126" s="926"/>
      <c r="DL126" s="926">
        <v>251832</v>
      </c>
      <c r="DM126" s="926"/>
      <c r="DN126" s="926"/>
      <c r="DO126" s="926"/>
      <c r="DP126" s="926"/>
      <c r="DQ126" s="926">
        <v>253283</v>
      </c>
      <c r="DR126" s="926"/>
      <c r="DS126" s="926"/>
      <c r="DT126" s="926"/>
      <c r="DU126" s="926"/>
      <c r="DV126" s="927">
        <v>1.8</v>
      </c>
      <c r="DW126" s="927"/>
      <c r="DX126" s="927"/>
      <c r="DY126" s="927"/>
      <c r="DZ126" s="928"/>
    </row>
    <row r="127" spans="1:130" s="230" customFormat="1" ht="26.25" customHeight="1" x14ac:dyDescent="0.2">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9</v>
      </c>
      <c r="AB127" s="959"/>
      <c r="AC127" s="959"/>
      <c r="AD127" s="959"/>
      <c r="AE127" s="960"/>
      <c r="AF127" s="961">
        <v>9</v>
      </c>
      <c r="AG127" s="959"/>
      <c r="AH127" s="959"/>
      <c r="AI127" s="959"/>
      <c r="AJ127" s="960"/>
      <c r="AK127" s="961">
        <v>14</v>
      </c>
      <c r="AL127" s="959"/>
      <c r="AM127" s="959"/>
      <c r="AN127" s="959"/>
      <c r="AO127" s="960"/>
      <c r="AP127" s="962">
        <v>0</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211082</v>
      </c>
      <c r="AB128" s="1046"/>
      <c r="AC128" s="1046"/>
      <c r="AD128" s="1046"/>
      <c r="AE128" s="1047"/>
      <c r="AF128" s="1048">
        <v>207153</v>
      </c>
      <c r="AG128" s="1046"/>
      <c r="AH128" s="1046"/>
      <c r="AI128" s="1046"/>
      <c r="AJ128" s="1047"/>
      <c r="AK128" s="1048">
        <v>144103</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12.72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16161365</v>
      </c>
      <c r="AB129" s="959"/>
      <c r="AC129" s="959"/>
      <c r="AD129" s="959"/>
      <c r="AE129" s="960"/>
      <c r="AF129" s="961">
        <v>15666426</v>
      </c>
      <c r="AG129" s="959"/>
      <c r="AH129" s="959"/>
      <c r="AI129" s="959"/>
      <c r="AJ129" s="960"/>
      <c r="AK129" s="961">
        <v>15882417</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17.72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2219758</v>
      </c>
      <c r="AB130" s="959"/>
      <c r="AC130" s="959"/>
      <c r="AD130" s="959"/>
      <c r="AE130" s="960"/>
      <c r="AF130" s="961">
        <v>2159786</v>
      </c>
      <c r="AG130" s="959"/>
      <c r="AH130" s="959"/>
      <c r="AI130" s="959"/>
      <c r="AJ130" s="960"/>
      <c r="AK130" s="961">
        <v>2005411</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7.2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13941607</v>
      </c>
      <c r="AB131" s="986"/>
      <c r="AC131" s="986"/>
      <c r="AD131" s="986"/>
      <c r="AE131" s="987"/>
      <c r="AF131" s="985">
        <v>13506640</v>
      </c>
      <c r="AG131" s="986"/>
      <c r="AH131" s="986"/>
      <c r="AI131" s="986"/>
      <c r="AJ131" s="987"/>
      <c r="AK131" s="985">
        <v>13877006</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7.4175165029999999</v>
      </c>
      <c r="AB132" s="1097"/>
      <c r="AC132" s="1097"/>
      <c r="AD132" s="1097"/>
      <c r="AE132" s="1098"/>
      <c r="AF132" s="1099">
        <v>7.27302275</v>
      </c>
      <c r="AG132" s="1097"/>
      <c r="AH132" s="1097"/>
      <c r="AI132" s="1097"/>
      <c r="AJ132" s="1098"/>
      <c r="AK132" s="1099">
        <v>7.1331164659999997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8.1</v>
      </c>
      <c r="AB133" s="1080"/>
      <c r="AC133" s="1080"/>
      <c r="AD133" s="1080"/>
      <c r="AE133" s="1081"/>
      <c r="AF133" s="1079">
        <v>7.6</v>
      </c>
      <c r="AG133" s="1080"/>
      <c r="AH133" s="1080"/>
      <c r="AI133" s="1080"/>
      <c r="AJ133" s="1081"/>
      <c r="AK133" s="1079">
        <v>7.2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AoBTHSbTvM6Ra8SA6EFJq5RC30uq0yD5Ikii5zsyYciss6jEw+GGdDeV44mEmsrqmAGQ03QK9mULYyPbvw86A==" saltValue="3no17CE039XtyFHLm3jO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zoomScaleNormal="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X2jw0F6eYPVaRa7PdV5Kmqqm8w9LekGu6rGGTvqRO1DUNWgiWcF6lknVkv3zbdjlz6qy9hUeBrW7mnQzY3WyjA==" saltValue="9H6MqfKTuXqB8tSGP6bG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zoomScaleNormal="100"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PMciVmiLmeHrFPaLWAi+dTSHaFni4I9YZT4yH8a8Rc1jfBDOLIMUpXMreForvagG8yok7b/1rZfTjZRkh3WCIw==" saltValue="S+jMkHbCa6L3eyh94MMl4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zoomScaleNormal="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4016732</v>
      </c>
      <c r="AP9" s="281">
        <v>73509</v>
      </c>
      <c r="AQ9" s="282">
        <v>73824</v>
      </c>
      <c r="AR9" s="283">
        <v>-0.4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621386</v>
      </c>
      <c r="AP10" s="284">
        <v>11372</v>
      </c>
      <c r="AQ10" s="285">
        <v>6244</v>
      </c>
      <c r="AR10" s="286">
        <v>82.1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v>656227</v>
      </c>
      <c r="AP11" s="284">
        <v>12009</v>
      </c>
      <c r="AQ11" s="285">
        <v>1048</v>
      </c>
      <c r="AR11" s="286">
        <v>1045.9000000000001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488</v>
      </c>
      <c r="AP12" s="284" t="s">
        <v>488</v>
      </c>
      <c r="AQ12" s="285">
        <v>8</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140580</v>
      </c>
      <c r="AP13" s="284">
        <v>2573</v>
      </c>
      <c r="AQ13" s="285">
        <v>2350</v>
      </c>
      <c r="AR13" s="286">
        <v>9.5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102303</v>
      </c>
      <c r="AP14" s="284">
        <v>1872</v>
      </c>
      <c r="AQ14" s="285">
        <v>1698</v>
      </c>
      <c r="AR14" s="286">
        <v>10.199999999999999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-43973</v>
      </c>
      <c r="AP15" s="284">
        <v>-805</v>
      </c>
      <c r="AQ15" s="285">
        <v>-3564</v>
      </c>
      <c r="AR15" s="286">
        <v>-77.400000000000006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5493255</v>
      </c>
      <c r="AP16" s="284">
        <v>100530</v>
      </c>
      <c r="AQ16" s="285">
        <v>81608</v>
      </c>
      <c r="AR16" s="286">
        <v>23.2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7.52</v>
      </c>
      <c r="AP21" s="298">
        <v>7.59</v>
      </c>
      <c r="AQ21" s="299">
        <v>-7.0000000000000007E-2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98.4</v>
      </c>
      <c r="AP22" s="303">
        <v>98.2</v>
      </c>
      <c r="AQ22" s="304">
        <v>0.2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2522259</v>
      </c>
      <c r="AP32" s="312">
        <v>46159</v>
      </c>
      <c r="AQ32" s="313">
        <v>42992</v>
      </c>
      <c r="AR32" s="314">
        <v>7.4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488</v>
      </c>
      <c r="AP34" s="312" t="s">
        <v>488</v>
      </c>
      <c r="AQ34" s="313">
        <v>43</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564046</v>
      </c>
      <c r="AP35" s="312">
        <v>10322</v>
      </c>
      <c r="AQ35" s="313">
        <v>11969</v>
      </c>
      <c r="AR35" s="314">
        <v>-13.8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52580</v>
      </c>
      <c r="AP36" s="312">
        <v>962</v>
      </c>
      <c r="AQ36" s="313">
        <v>2138</v>
      </c>
      <c r="AR36" s="314">
        <v>-55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v>492</v>
      </c>
      <c r="AP37" s="312">
        <v>9</v>
      </c>
      <c r="AQ37" s="313">
        <v>592</v>
      </c>
      <c r="AR37" s="314">
        <v>-98.5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488</v>
      </c>
      <c r="AP38" s="315" t="s">
        <v>488</v>
      </c>
      <c r="AQ38" s="316">
        <v>2</v>
      </c>
      <c r="AR38" s="304" t="s">
        <v>488</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-144103</v>
      </c>
      <c r="AP39" s="312">
        <v>-2637</v>
      </c>
      <c r="AQ39" s="313">
        <v>-5777</v>
      </c>
      <c r="AR39" s="314">
        <v>-54.4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-2005411</v>
      </c>
      <c r="AP40" s="312">
        <v>-36700</v>
      </c>
      <c r="AQ40" s="313">
        <v>-36457</v>
      </c>
      <c r="AR40" s="314">
        <v>0.7</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989863</v>
      </c>
      <c r="AP41" s="312">
        <v>18115</v>
      </c>
      <c r="AQ41" s="313">
        <v>15502</v>
      </c>
      <c r="AR41" s="314">
        <v>16.899999999999999</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1825195</v>
      </c>
      <c r="AN51" s="334">
        <v>31808</v>
      </c>
      <c r="AO51" s="335">
        <v>-31.8</v>
      </c>
      <c r="AP51" s="336">
        <v>62383</v>
      </c>
      <c r="AQ51" s="337">
        <v>14.1</v>
      </c>
      <c r="AR51" s="338">
        <v>-45.9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784510</v>
      </c>
      <c r="AN52" s="342">
        <v>13672</v>
      </c>
      <c r="AO52" s="343">
        <v>-38.200000000000003</v>
      </c>
      <c r="AP52" s="344">
        <v>35325</v>
      </c>
      <c r="AQ52" s="345">
        <v>7.6</v>
      </c>
      <c r="AR52" s="346">
        <v>-45.8</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1946274</v>
      </c>
      <c r="AN53" s="334">
        <v>34322</v>
      </c>
      <c r="AO53" s="335">
        <v>7.9</v>
      </c>
      <c r="AP53" s="336">
        <v>63812</v>
      </c>
      <c r="AQ53" s="337">
        <v>2.2999999999999998</v>
      </c>
      <c r="AR53" s="338">
        <v>5.6</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773911</v>
      </c>
      <c r="AN54" s="342">
        <v>13648</v>
      </c>
      <c r="AO54" s="343">
        <v>-0.2</v>
      </c>
      <c r="AP54" s="344">
        <v>33848</v>
      </c>
      <c r="AQ54" s="345">
        <v>-4.2</v>
      </c>
      <c r="AR54" s="346">
        <v>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2181505</v>
      </c>
      <c r="AN55" s="334">
        <v>38901</v>
      </c>
      <c r="AO55" s="335">
        <v>13.3</v>
      </c>
      <c r="AP55" s="336">
        <v>54225</v>
      </c>
      <c r="AQ55" s="337">
        <v>-15</v>
      </c>
      <c r="AR55" s="338">
        <v>28.3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930042</v>
      </c>
      <c r="AN56" s="342">
        <v>16585</v>
      </c>
      <c r="AO56" s="343">
        <v>21.5</v>
      </c>
      <c r="AP56" s="344">
        <v>27337</v>
      </c>
      <c r="AQ56" s="345">
        <v>-19.2</v>
      </c>
      <c r="AR56" s="346">
        <v>40.700000000000003</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2077642</v>
      </c>
      <c r="AN57" s="334">
        <v>37608</v>
      </c>
      <c r="AO57" s="335">
        <v>-3.3</v>
      </c>
      <c r="AP57" s="336">
        <v>54016</v>
      </c>
      <c r="AQ57" s="337">
        <v>-0.4</v>
      </c>
      <c r="AR57" s="338">
        <v>-2.9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1349278</v>
      </c>
      <c r="AN58" s="342">
        <v>24424</v>
      </c>
      <c r="AO58" s="343">
        <v>47.3</v>
      </c>
      <c r="AP58" s="344">
        <v>28078</v>
      </c>
      <c r="AQ58" s="345">
        <v>2.7</v>
      </c>
      <c r="AR58" s="346">
        <v>44.6</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2730263</v>
      </c>
      <c r="AN59" s="334">
        <v>49965</v>
      </c>
      <c r="AO59" s="335">
        <v>32.9</v>
      </c>
      <c r="AP59" s="336">
        <v>52786</v>
      </c>
      <c r="AQ59" s="337">
        <v>-2.2999999999999998</v>
      </c>
      <c r="AR59" s="338">
        <v>35.200000000000003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1722547</v>
      </c>
      <c r="AN60" s="342">
        <v>31524</v>
      </c>
      <c r="AO60" s="343">
        <v>29.1</v>
      </c>
      <c r="AP60" s="344">
        <v>28742</v>
      </c>
      <c r="AQ60" s="345">
        <v>2.4</v>
      </c>
      <c r="AR60" s="346">
        <v>26.7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2152176</v>
      </c>
      <c r="AN61" s="349">
        <v>38521</v>
      </c>
      <c r="AO61" s="350">
        <v>3.8</v>
      </c>
      <c r="AP61" s="351">
        <v>57444</v>
      </c>
      <c r="AQ61" s="352">
        <v>-0.3</v>
      </c>
      <c r="AR61" s="338">
        <v>4.0999999999999996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1112058</v>
      </c>
      <c r="AN62" s="342">
        <v>19971</v>
      </c>
      <c r="AO62" s="343">
        <v>11.9</v>
      </c>
      <c r="AP62" s="344">
        <v>30666</v>
      </c>
      <c r="AQ62" s="345">
        <v>-2.1</v>
      </c>
      <c r="AR62" s="346">
        <v>14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cT+4GyBTW/Y1Ln8Mtto9aQTDTOFv9+XN1huA3ACLax61SvQVsWb/Ogu0z5v0ithGYZdFo5vTnThV1qfu7by5WA==" saltValue="1SzbO7vGOWzhAbiJmFHy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zoomScaleNormal="100"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wwko8k4ZsprvkJlzLPaSQFJ+HDguMMsfC5ZaGv/kUvc1qMCc/MdJ6qqV0hyRVUJ9zDxrS5+VvjFyF7ZzDw9Jew==" saltValue="1ClxxIaVlgbDQ9uLD0ML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zoomScaleNormal="100"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6MNdxAfAzOLw9KdnOmFicUgJIdhXjghVjG7ZC5PKlNbKm/BNKz9UwaYcR5EHVGCe9IY78gWKcflCwe1J6Aj8rg==" saltValue="kTe4VsPO2o8f0KUmdF3E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zoomScaleNormal="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36.26</v>
      </c>
      <c r="G47" s="12">
        <v>36.340000000000003</v>
      </c>
      <c r="H47" s="12">
        <v>38.619999999999997</v>
      </c>
      <c r="I47" s="12">
        <v>43.03</v>
      </c>
      <c r="J47" s="13">
        <v>41.83</v>
      </c>
    </row>
    <row r="48" spans="2:10" ht="57.75" customHeight="1" x14ac:dyDescent="0.2">
      <c r="B48" s="14"/>
      <c r="C48" s="1141" t="s">
        <v>4</v>
      </c>
      <c r="D48" s="1141"/>
      <c r="E48" s="1142"/>
      <c r="F48" s="15">
        <v>5.76</v>
      </c>
      <c r="G48" s="16">
        <v>7.52</v>
      </c>
      <c r="H48" s="16">
        <v>8.77</v>
      </c>
      <c r="I48" s="16">
        <v>8.32</v>
      </c>
      <c r="J48" s="17">
        <v>6.01</v>
      </c>
    </row>
    <row r="49" spans="2:10" ht="57.75" customHeight="1" thickBot="1" x14ac:dyDescent="0.25">
      <c r="B49" s="18"/>
      <c r="C49" s="1143" t="s">
        <v>5</v>
      </c>
      <c r="D49" s="1143"/>
      <c r="E49" s="1144"/>
      <c r="F49" s="19">
        <v>0.5</v>
      </c>
      <c r="G49" s="20" t="s">
        <v>531</v>
      </c>
      <c r="H49" s="20">
        <v>1.54</v>
      </c>
      <c r="I49" s="20" t="s">
        <v>532</v>
      </c>
      <c r="J49" s="21" t="s">
        <v>533</v>
      </c>
    </row>
    <row r="50" spans="2:10" ht="13" x14ac:dyDescent="0.2"/>
  </sheetData>
  <sheetProtection algorithmName="SHA-512" hashValue="CImnLkBhwHJMng7iXJPQGwszJOv+KLPENjN4xwZdW3nzgzmdEaBK4AExMIXRZKrtDbwX67zVA04qujByfPJk4w==" saltValue="mIibobMmcsHU1/7w4C0i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topLeftCell="C38" zoomScale="55" zoomScaleNormal="55"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534</v>
      </c>
      <c r="D34" s="1151"/>
      <c r="E34" s="1152"/>
      <c r="F34" s="32">
        <v>14.14</v>
      </c>
      <c r="G34" s="33">
        <v>12.94</v>
      </c>
      <c r="H34" s="33">
        <v>11.95</v>
      </c>
      <c r="I34" s="33">
        <v>11.3</v>
      </c>
      <c r="J34" s="34">
        <v>10.96</v>
      </c>
      <c r="K34" s="22"/>
      <c r="L34" s="22"/>
      <c r="M34" s="22"/>
      <c r="N34" s="22"/>
      <c r="O34" s="22"/>
      <c r="P34" s="22"/>
    </row>
    <row r="35" spans="1:16" ht="39" customHeight="1" x14ac:dyDescent="0.2">
      <c r="A35" s="22"/>
      <c r="B35" s="35"/>
      <c r="C35" s="1145" t="s">
        <v>535</v>
      </c>
      <c r="D35" s="1146"/>
      <c r="E35" s="1147"/>
      <c r="F35" s="36">
        <v>5.75</v>
      </c>
      <c r="G35" s="37">
        <v>7.52</v>
      </c>
      <c r="H35" s="37">
        <v>8.76</v>
      </c>
      <c r="I35" s="37">
        <v>8.31</v>
      </c>
      <c r="J35" s="38">
        <v>6</v>
      </c>
      <c r="K35" s="22"/>
      <c r="L35" s="22"/>
      <c r="M35" s="22"/>
      <c r="N35" s="22"/>
      <c r="O35" s="22"/>
      <c r="P35" s="22"/>
    </row>
    <row r="36" spans="1:16" ht="39" customHeight="1" x14ac:dyDescent="0.2">
      <c r="A36" s="22"/>
      <c r="B36" s="35"/>
      <c r="C36" s="1145" t="s">
        <v>536</v>
      </c>
      <c r="D36" s="1146"/>
      <c r="E36" s="1147"/>
      <c r="F36" s="36">
        <v>2.21</v>
      </c>
      <c r="G36" s="37">
        <v>3.26</v>
      </c>
      <c r="H36" s="37">
        <v>4.6399999999999997</v>
      </c>
      <c r="I36" s="37">
        <v>5.96</v>
      </c>
      <c r="J36" s="38">
        <v>5.88</v>
      </c>
      <c r="K36" s="22"/>
      <c r="L36" s="22"/>
      <c r="M36" s="22"/>
      <c r="N36" s="22"/>
      <c r="O36" s="22"/>
      <c r="P36" s="22"/>
    </row>
    <row r="37" spans="1:16" ht="39" customHeight="1" x14ac:dyDescent="0.2">
      <c r="A37" s="22"/>
      <c r="B37" s="35"/>
      <c r="C37" s="1145" t="s">
        <v>537</v>
      </c>
      <c r="D37" s="1146"/>
      <c r="E37" s="1147"/>
      <c r="F37" s="36" t="s">
        <v>488</v>
      </c>
      <c r="G37" s="37">
        <v>0.59</v>
      </c>
      <c r="H37" s="37">
        <v>1</v>
      </c>
      <c r="I37" s="37">
        <v>1.45</v>
      </c>
      <c r="J37" s="38">
        <v>1.98</v>
      </c>
      <c r="K37" s="22"/>
      <c r="L37" s="22"/>
      <c r="M37" s="22"/>
      <c r="N37" s="22"/>
      <c r="O37" s="22"/>
      <c r="P37" s="22"/>
    </row>
    <row r="38" spans="1:16" ht="39" customHeight="1" x14ac:dyDescent="0.2">
      <c r="A38" s="22"/>
      <c r="B38" s="35"/>
      <c r="C38" s="1145" t="s">
        <v>538</v>
      </c>
      <c r="D38" s="1146"/>
      <c r="E38" s="1147"/>
      <c r="F38" s="36">
        <v>0.27</v>
      </c>
      <c r="G38" s="37">
        <v>1.44</v>
      </c>
      <c r="H38" s="37">
        <v>1.27</v>
      </c>
      <c r="I38" s="37">
        <v>1.92</v>
      </c>
      <c r="J38" s="38">
        <v>1.62</v>
      </c>
      <c r="K38" s="22"/>
      <c r="L38" s="22"/>
      <c r="M38" s="22"/>
      <c r="N38" s="22"/>
      <c r="O38" s="22"/>
      <c r="P38" s="22"/>
    </row>
    <row r="39" spans="1:16" ht="39" customHeight="1" x14ac:dyDescent="0.2">
      <c r="A39" s="22"/>
      <c r="B39" s="35"/>
      <c r="C39" s="1145" t="s">
        <v>539</v>
      </c>
      <c r="D39" s="1146"/>
      <c r="E39" s="1147"/>
      <c r="F39" s="36">
        <v>1.5</v>
      </c>
      <c r="G39" s="37">
        <v>1.22</v>
      </c>
      <c r="H39" s="37">
        <v>0.13</v>
      </c>
      <c r="I39" s="37">
        <v>0.32</v>
      </c>
      <c r="J39" s="38">
        <v>0.13</v>
      </c>
      <c r="K39" s="22"/>
      <c r="L39" s="22"/>
      <c r="M39" s="22"/>
      <c r="N39" s="22"/>
      <c r="O39" s="22"/>
      <c r="P39" s="22"/>
    </row>
    <row r="40" spans="1:16" ht="39" customHeight="1" x14ac:dyDescent="0.2">
      <c r="A40" s="22"/>
      <c r="B40" s="35"/>
      <c r="C40" s="1145" t="s">
        <v>540</v>
      </c>
      <c r="D40" s="1146"/>
      <c r="E40" s="1147"/>
      <c r="F40" s="36">
        <v>0.02</v>
      </c>
      <c r="G40" s="37">
        <v>0.02</v>
      </c>
      <c r="H40" s="37">
        <v>0.01</v>
      </c>
      <c r="I40" s="37">
        <v>0.01</v>
      </c>
      <c r="J40" s="38">
        <v>0.03</v>
      </c>
      <c r="K40" s="22"/>
      <c r="L40" s="22"/>
      <c r="M40" s="22"/>
      <c r="N40" s="22"/>
      <c r="O40" s="22"/>
      <c r="P40" s="22"/>
    </row>
    <row r="41" spans="1:16" ht="39" customHeight="1" x14ac:dyDescent="0.2">
      <c r="A41" s="22"/>
      <c r="B41" s="35"/>
      <c r="C41" s="1145" t="s">
        <v>541</v>
      </c>
      <c r="D41" s="1146"/>
      <c r="E41" s="1147"/>
      <c r="F41" s="36">
        <v>0.15</v>
      </c>
      <c r="G41" s="37">
        <v>0.09</v>
      </c>
      <c r="H41" s="37">
        <v>0.04</v>
      </c>
      <c r="I41" s="37">
        <v>0.04</v>
      </c>
      <c r="J41" s="38">
        <v>0.02</v>
      </c>
      <c r="K41" s="22"/>
      <c r="L41" s="22"/>
      <c r="M41" s="22"/>
      <c r="N41" s="22"/>
      <c r="O41" s="22"/>
      <c r="P41" s="22"/>
    </row>
    <row r="42" spans="1:16" ht="39" customHeight="1" x14ac:dyDescent="0.2">
      <c r="A42" s="22"/>
      <c r="B42" s="39"/>
      <c r="C42" s="1145" t="s">
        <v>542</v>
      </c>
      <c r="D42" s="1146"/>
      <c r="E42" s="1147"/>
      <c r="F42" s="36" t="s">
        <v>488</v>
      </c>
      <c r="G42" s="37" t="s">
        <v>488</v>
      </c>
      <c r="H42" s="37" t="s">
        <v>488</v>
      </c>
      <c r="I42" s="37" t="s">
        <v>488</v>
      </c>
      <c r="J42" s="38" t="s">
        <v>488</v>
      </c>
      <c r="K42" s="22"/>
      <c r="L42" s="22"/>
      <c r="M42" s="22"/>
      <c r="N42" s="22"/>
      <c r="O42" s="22"/>
      <c r="P42" s="22"/>
    </row>
    <row r="43" spans="1:16" ht="39" customHeight="1" thickBot="1" x14ac:dyDescent="0.25">
      <c r="A43" s="22"/>
      <c r="B43" s="40"/>
      <c r="C43" s="1148" t="s">
        <v>543</v>
      </c>
      <c r="D43" s="1149"/>
      <c r="E43" s="1150"/>
      <c r="F43" s="41">
        <v>0.27</v>
      </c>
      <c r="G43" s="42" t="s">
        <v>488</v>
      </c>
      <c r="H43" s="42" t="s">
        <v>488</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NZJYd+U0URhSbI+b9qSeUxCqjGKoKrk1Hq1okCdi7CUkGJGLhnvryDjQqbnhaSxFQkuOZdJGzZQh4YvDe5mjgQ==" saltValue="v5tWg5XaFXvoUUZzjujf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zoomScaleNormal="100"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3011</v>
      </c>
      <c r="L45" s="60">
        <v>2935</v>
      </c>
      <c r="M45" s="60">
        <v>2861</v>
      </c>
      <c r="N45" s="60">
        <v>2751</v>
      </c>
      <c r="O45" s="61">
        <v>2522</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2">
      <c r="A48" s="48"/>
      <c r="B48" s="1155"/>
      <c r="C48" s="1156"/>
      <c r="D48" s="62"/>
      <c r="E48" s="1161" t="s">
        <v>13</v>
      </c>
      <c r="F48" s="1161"/>
      <c r="G48" s="1161"/>
      <c r="H48" s="1161"/>
      <c r="I48" s="1161"/>
      <c r="J48" s="1162"/>
      <c r="K48" s="63">
        <v>597</v>
      </c>
      <c r="L48" s="64">
        <v>576</v>
      </c>
      <c r="M48" s="64">
        <v>552</v>
      </c>
      <c r="N48" s="64">
        <v>542</v>
      </c>
      <c r="O48" s="65">
        <v>564</v>
      </c>
      <c r="P48" s="48"/>
      <c r="Q48" s="48"/>
      <c r="R48" s="48"/>
      <c r="S48" s="48"/>
      <c r="T48" s="48"/>
      <c r="U48" s="48"/>
    </row>
    <row r="49" spans="1:21" ht="30.75" customHeight="1" x14ac:dyDescent="0.2">
      <c r="A49" s="48"/>
      <c r="B49" s="1155"/>
      <c r="C49" s="1156"/>
      <c r="D49" s="62"/>
      <c r="E49" s="1161" t="s">
        <v>14</v>
      </c>
      <c r="F49" s="1161"/>
      <c r="G49" s="1161"/>
      <c r="H49" s="1161"/>
      <c r="I49" s="1161"/>
      <c r="J49" s="1162"/>
      <c r="K49" s="63">
        <v>43</v>
      </c>
      <c r="L49" s="64">
        <v>50</v>
      </c>
      <c r="M49" s="64">
        <v>51</v>
      </c>
      <c r="N49" s="64">
        <v>55</v>
      </c>
      <c r="O49" s="65">
        <v>53</v>
      </c>
      <c r="P49" s="48"/>
      <c r="Q49" s="48"/>
      <c r="R49" s="48"/>
      <c r="S49" s="48"/>
      <c r="T49" s="48"/>
      <c r="U49" s="48"/>
    </row>
    <row r="50" spans="1:21" ht="30.75" customHeight="1" x14ac:dyDescent="0.2">
      <c r="A50" s="48"/>
      <c r="B50" s="1155"/>
      <c r="C50" s="1156"/>
      <c r="D50" s="62"/>
      <c r="E50" s="1161" t="s">
        <v>15</v>
      </c>
      <c r="F50" s="1161"/>
      <c r="G50" s="1161"/>
      <c r="H50" s="1161"/>
      <c r="I50" s="1161"/>
      <c r="J50" s="1162"/>
      <c r="K50" s="63">
        <v>1</v>
      </c>
      <c r="L50" s="64">
        <v>1</v>
      </c>
      <c r="M50" s="64">
        <v>1</v>
      </c>
      <c r="N50" s="64">
        <v>1</v>
      </c>
      <c r="O50" s="65">
        <v>0</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2520</v>
      </c>
      <c r="L52" s="64">
        <v>2476</v>
      </c>
      <c r="M52" s="64">
        <v>2430</v>
      </c>
      <c r="N52" s="64">
        <v>2367</v>
      </c>
      <c r="O52" s="65">
        <v>2149</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1132</v>
      </c>
      <c r="L53" s="69">
        <v>1086</v>
      </c>
      <c r="M53" s="69">
        <v>1035</v>
      </c>
      <c r="N53" s="69">
        <v>982</v>
      </c>
      <c r="O53" s="70">
        <v>990</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Hvxy8pPaTurgtE51ZFh3EMtgJacCarBOCHEg0e4RZV9KrvZRG4ZwQ9eMdxkT672Ax0Aj9Bf9TRTQ0BijGaX2A==" saltValue="cnaGqfrZIdwiyLn/SMo3e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zoomScaleNormal="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84" t="s">
        <v>30</v>
      </c>
      <c r="C41" s="1185"/>
      <c r="D41" s="105"/>
      <c r="E41" s="1190" t="s">
        <v>31</v>
      </c>
      <c r="F41" s="1190"/>
      <c r="G41" s="1190"/>
      <c r="H41" s="1191"/>
      <c r="I41" s="355">
        <v>23214</v>
      </c>
      <c r="J41" s="356">
        <v>21703</v>
      </c>
      <c r="K41" s="356">
        <v>20629</v>
      </c>
      <c r="L41" s="356">
        <v>18785</v>
      </c>
      <c r="M41" s="357">
        <v>17221</v>
      </c>
    </row>
    <row r="42" spans="2:13" ht="27.75" customHeight="1" x14ac:dyDescent="0.2">
      <c r="B42" s="1186"/>
      <c r="C42" s="1187"/>
      <c r="D42" s="106"/>
      <c r="E42" s="1192" t="s">
        <v>32</v>
      </c>
      <c r="F42" s="1192"/>
      <c r="G42" s="1192"/>
      <c r="H42" s="1193"/>
      <c r="I42" s="358">
        <v>88</v>
      </c>
      <c r="J42" s="359">
        <v>87</v>
      </c>
      <c r="K42" s="359">
        <v>86</v>
      </c>
      <c r="L42" s="359">
        <v>85</v>
      </c>
      <c r="M42" s="360">
        <v>85</v>
      </c>
    </row>
    <row r="43" spans="2:13" ht="27.75" customHeight="1" x14ac:dyDescent="0.2">
      <c r="B43" s="1186"/>
      <c r="C43" s="1187"/>
      <c r="D43" s="106"/>
      <c r="E43" s="1192" t="s">
        <v>33</v>
      </c>
      <c r="F43" s="1192"/>
      <c r="G43" s="1192"/>
      <c r="H43" s="1193"/>
      <c r="I43" s="358">
        <v>6283</v>
      </c>
      <c r="J43" s="359">
        <v>5794</v>
      </c>
      <c r="K43" s="359">
        <v>5660</v>
      </c>
      <c r="L43" s="359">
        <v>5387</v>
      </c>
      <c r="M43" s="360">
        <v>5281</v>
      </c>
    </row>
    <row r="44" spans="2:13" ht="27.75" customHeight="1" x14ac:dyDescent="0.2">
      <c r="B44" s="1186"/>
      <c r="C44" s="1187"/>
      <c r="D44" s="106"/>
      <c r="E44" s="1192" t="s">
        <v>34</v>
      </c>
      <c r="F44" s="1192"/>
      <c r="G44" s="1192"/>
      <c r="H44" s="1193"/>
      <c r="I44" s="358">
        <v>248</v>
      </c>
      <c r="J44" s="359">
        <v>246</v>
      </c>
      <c r="K44" s="359">
        <v>205</v>
      </c>
      <c r="L44" s="359">
        <v>162</v>
      </c>
      <c r="M44" s="360">
        <v>114</v>
      </c>
    </row>
    <row r="45" spans="2:13" ht="27.75" customHeight="1" x14ac:dyDescent="0.2">
      <c r="B45" s="1186"/>
      <c r="C45" s="1187"/>
      <c r="D45" s="106"/>
      <c r="E45" s="1192" t="s">
        <v>35</v>
      </c>
      <c r="F45" s="1192"/>
      <c r="G45" s="1192"/>
      <c r="H45" s="1193"/>
      <c r="I45" s="358">
        <v>2923</v>
      </c>
      <c r="J45" s="359">
        <v>2825</v>
      </c>
      <c r="K45" s="359">
        <v>2832</v>
      </c>
      <c r="L45" s="359">
        <v>2872</v>
      </c>
      <c r="M45" s="360">
        <v>3070</v>
      </c>
    </row>
    <row r="46" spans="2:13" ht="27.75" customHeight="1" x14ac:dyDescent="0.2">
      <c r="B46" s="1186"/>
      <c r="C46" s="1187"/>
      <c r="D46" s="107"/>
      <c r="E46" s="1192" t="s">
        <v>36</v>
      </c>
      <c r="F46" s="1192"/>
      <c r="G46" s="1192"/>
      <c r="H46" s="1193"/>
      <c r="I46" s="358">
        <v>258</v>
      </c>
      <c r="J46" s="359">
        <v>262</v>
      </c>
      <c r="K46" s="359">
        <v>252</v>
      </c>
      <c r="L46" s="359">
        <v>252</v>
      </c>
      <c r="M46" s="360">
        <v>253</v>
      </c>
    </row>
    <row r="47" spans="2:13" ht="27.75" customHeight="1" x14ac:dyDescent="0.2">
      <c r="B47" s="1186"/>
      <c r="C47" s="1187"/>
      <c r="D47" s="108"/>
      <c r="E47" s="1194" t="s">
        <v>37</v>
      </c>
      <c r="F47" s="1195"/>
      <c r="G47" s="1195"/>
      <c r="H47" s="1196"/>
      <c r="I47" s="358" t="s">
        <v>488</v>
      </c>
      <c r="J47" s="359" t="s">
        <v>488</v>
      </c>
      <c r="K47" s="359" t="s">
        <v>488</v>
      </c>
      <c r="L47" s="359" t="s">
        <v>488</v>
      </c>
      <c r="M47" s="360" t="s">
        <v>488</v>
      </c>
    </row>
    <row r="48" spans="2:13" ht="27.75" customHeight="1" x14ac:dyDescent="0.2">
      <c r="B48" s="1186"/>
      <c r="C48" s="1187"/>
      <c r="D48" s="106"/>
      <c r="E48" s="1192" t="s">
        <v>38</v>
      </c>
      <c r="F48" s="1192"/>
      <c r="G48" s="1192"/>
      <c r="H48" s="1193"/>
      <c r="I48" s="358" t="s">
        <v>488</v>
      </c>
      <c r="J48" s="359" t="s">
        <v>488</v>
      </c>
      <c r="K48" s="359" t="s">
        <v>488</v>
      </c>
      <c r="L48" s="359" t="s">
        <v>488</v>
      </c>
      <c r="M48" s="360" t="s">
        <v>488</v>
      </c>
    </row>
    <row r="49" spans="2:13" ht="27.75" customHeight="1" x14ac:dyDescent="0.2">
      <c r="B49" s="1188"/>
      <c r="C49" s="1189"/>
      <c r="D49" s="106"/>
      <c r="E49" s="1192" t="s">
        <v>39</v>
      </c>
      <c r="F49" s="1192"/>
      <c r="G49" s="1192"/>
      <c r="H49" s="1193"/>
      <c r="I49" s="358" t="s">
        <v>488</v>
      </c>
      <c r="J49" s="359" t="s">
        <v>488</v>
      </c>
      <c r="K49" s="359" t="s">
        <v>488</v>
      </c>
      <c r="L49" s="359" t="s">
        <v>488</v>
      </c>
      <c r="M49" s="360" t="s">
        <v>488</v>
      </c>
    </row>
    <row r="50" spans="2:13" ht="27.75" customHeight="1" x14ac:dyDescent="0.2">
      <c r="B50" s="1197" t="s">
        <v>40</v>
      </c>
      <c r="C50" s="1198"/>
      <c r="D50" s="109"/>
      <c r="E50" s="1192" t="s">
        <v>41</v>
      </c>
      <c r="F50" s="1192"/>
      <c r="G50" s="1192"/>
      <c r="H50" s="1193"/>
      <c r="I50" s="358">
        <v>7928</v>
      </c>
      <c r="J50" s="359">
        <v>8276</v>
      </c>
      <c r="K50" s="359">
        <v>9805</v>
      </c>
      <c r="L50" s="359">
        <v>10972</v>
      </c>
      <c r="M50" s="360">
        <v>11158</v>
      </c>
    </row>
    <row r="51" spans="2:13" ht="27.75" customHeight="1" x14ac:dyDescent="0.2">
      <c r="B51" s="1186"/>
      <c r="C51" s="1187"/>
      <c r="D51" s="106"/>
      <c r="E51" s="1192" t="s">
        <v>42</v>
      </c>
      <c r="F51" s="1192"/>
      <c r="G51" s="1192"/>
      <c r="H51" s="1193"/>
      <c r="I51" s="358">
        <v>2322</v>
      </c>
      <c r="J51" s="359">
        <v>1997</v>
      </c>
      <c r="K51" s="359">
        <v>1861</v>
      </c>
      <c r="L51" s="359">
        <v>1769</v>
      </c>
      <c r="M51" s="360">
        <v>1626</v>
      </c>
    </row>
    <row r="52" spans="2:13" ht="27.75" customHeight="1" x14ac:dyDescent="0.2">
      <c r="B52" s="1188"/>
      <c r="C52" s="1189"/>
      <c r="D52" s="106"/>
      <c r="E52" s="1192" t="s">
        <v>43</v>
      </c>
      <c r="F52" s="1192"/>
      <c r="G52" s="1192"/>
      <c r="H52" s="1193"/>
      <c r="I52" s="358">
        <v>22433</v>
      </c>
      <c r="J52" s="359">
        <v>21428</v>
      </c>
      <c r="K52" s="359">
        <v>20513</v>
      </c>
      <c r="L52" s="359">
        <v>19048</v>
      </c>
      <c r="M52" s="360">
        <v>17686</v>
      </c>
    </row>
    <row r="53" spans="2:13" ht="27.75" customHeight="1" thickBot="1" x14ac:dyDescent="0.25">
      <c r="B53" s="1199" t="s">
        <v>19</v>
      </c>
      <c r="C53" s="1200"/>
      <c r="D53" s="110"/>
      <c r="E53" s="1201" t="s">
        <v>44</v>
      </c>
      <c r="F53" s="1201"/>
      <c r="G53" s="1201"/>
      <c r="H53" s="1202"/>
      <c r="I53" s="361">
        <v>331</v>
      </c>
      <c r="J53" s="362">
        <v>-784</v>
      </c>
      <c r="K53" s="362">
        <v>-2515</v>
      </c>
      <c r="L53" s="362">
        <v>-4244</v>
      </c>
      <c r="M53" s="363">
        <v>-4447</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YPUZ4/PMEb1hEXqSW63d4bZZTqO2UHodVAa2ORQxxWsLPnuSI43vJtUv0bGM6zzNXa3kUDr6YbVy52WOVPTZUQ==" saltValue="T0gZ03D4GavE8mDbPpdA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zoomScaleNormal="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1" t="s">
        <v>46</v>
      </c>
      <c r="D55" s="1211"/>
      <c r="E55" s="1212"/>
      <c r="F55" s="122">
        <v>6241</v>
      </c>
      <c r="G55" s="122">
        <v>6742</v>
      </c>
      <c r="H55" s="123">
        <v>6644</v>
      </c>
    </row>
    <row r="56" spans="2:8" ht="52.5" customHeight="1" x14ac:dyDescent="0.2">
      <c r="B56" s="124"/>
      <c r="C56" s="1213" t="s">
        <v>47</v>
      </c>
      <c r="D56" s="1213"/>
      <c r="E56" s="1214"/>
      <c r="F56" s="125">
        <v>882</v>
      </c>
      <c r="G56" s="125">
        <v>882</v>
      </c>
      <c r="H56" s="126">
        <v>966</v>
      </c>
    </row>
    <row r="57" spans="2:8" ht="53.25" customHeight="1" x14ac:dyDescent="0.2">
      <c r="B57" s="124"/>
      <c r="C57" s="1215" t="s">
        <v>48</v>
      </c>
      <c r="D57" s="1215"/>
      <c r="E57" s="1216"/>
      <c r="F57" s="127">
        <v>3466</v>
      </c>
      <c r="G57" s="127">
        <v>3935</v>
      </c>
      <c r="H57" s="128">
        <v>3841</v>
      </c>
    </row>
    <row r="58" spans="2:8" ht="45.75" customHeight="1" x14ac:dyDescent="0.2">
      <c r="B58" s="129"/>
      <c r="C58" s="1203" t="s">
        <v>557</v>
      </c>
      <c r="D58" s="1204"/>
      <c r="E58" s="1205"/>
      <c r="F58" s="130">
        <v>1603</v>
      </c>
      <c r="G58" s="130">
        <v>1603</v>
      </c>
      <c r="H58" s="131">
        <v>1603</v>
      </c>
    </row>
    <row r="59" spans="2:8" ht="45.75" customHeight="1" x14ac:dyDescent="0.2">
      <c r="B59" s="129"/>
      <c r="C59" s="1203" t="s">
        <v>558</v>
      </c>
      <c r="D59" s="1204"/>
      <c r="E59" s="1205"/>
      <c r="F59" s="130">
        <v>687</v>
      </c>
      <c r="G59" s="130">
        <v>749</v>
      </c>
      <c r="H59" s="131">
        <v>902</v>
      </c>
    </row>
    <row r="60" spans="2:8" ht="45.75" customHeight="1" x14ac:dyDescent="0.2">
      <c r="B60" s="129"/>
      <c r="C60" s="1203" t="s">
        <v>559</v>
      </c>
      <c r="D60" s="1204"/>
      <c r="E60" s="1205"/>
      <c r="F60" s="130">
        <v>728</v>
      </c>
      <c r="G60" s="130">
        <v>1095</v>
      </c>
      <c r="H60" s="131">
        <v>807</v>
      </c>
    </row>
    <row r="61" spans="2:8" ht="45.75" customHeight="1" x14ac:dyDescent="0.2">
      <c r="B61" s="129"/>
      <c r="C61" s="1203" t="s">
        <v>560</v>
      </c>
      <c r="D61" s="1204"/>
      <c r="E61" s="1205"/>
      <c r="F61" s="130">
        <v>162</v>
      </c>
      <c r="G61" s="130">
        <v>151</v>
      </c>
      <c r="H61" s="131">
        <v>140</v>
      </c>
    </row>
    <row r="62" spans="2:8" ht="45.75" customHeight="1" thickBot="1" x14ac:dyDescent="0.25">
      <c r="B62" s="132"/>
      <c r="C62" s="1206" t="s">
        <v>561</v>
      </c>
      <c r="D62" s="1207"/>
      <c r="E62" s="1208"/>
      <c r="F62" s="133">
        <v>109</v>
      </c>
      <c r="G62" s="133">
        <v>111</v>
      </c>
      <c r="H62" s="134">
        <v>91</v>
      </c>
    </row>
    <row r="63" spans="2:8" ht="52.5" customHeight="1" thickBot="1" x14ac:dyDescent="0.25">
      <c r="B63" s="135"/>
      <c r="C63" s="1209" t="s">
        <v>49</v>
      </c>
      <c r="D63" s="1209"/>
      <c r="E63" s="1210"/>
      <c r="F63" s="136">
        <v>10589</v>
      </c>
      <c r="G63" s="136">
        <v>11559</v>
      </c>
      <c r="H63" s="137">
        <v>11451</v>
      </c>
    </row>
    <row r="64" spans="2:8" ht="13" x14ac:dyDescent="0.2"/>
  </sheetData>
  <sheetProtection algorithmName="SHA-512" hashValue="lHNoUxW25+4tGQumZj4l3KBhw1kEi2ODnr5FDZLHW62sRmDb67NoePyiYti/hXfhTpZ4NVW/nNA8Qjnk/nXqKw==" saltValue="g5bQBK3bpftA9X903FZR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31808</v>
      </c>
      <c r="E3" s="156"/>
      <c r="F3" s="157">
        <v>62383</v>
      </c>
      <c r="G3" s="158"/>
      <c r="H3" s="159"/>
    </row>
    <row r="4" spans="1:8" x14ac:dyDescent="0.2">
      <c r="A4" s="160"/>
      <c r="B4" s="161"/>
      <c r="C4" s="162"/>
      <c r="D4" s="163">
        <v>13672</v>
      </c>
      <c r="E4" s="164"/>
      <c r="F4" s="165">
        <v>35325</v>
      </c>
      <c r="G4" s="166"/>
      <c r="H4" s="167"/>
    </row>
    <row r="5" spans="1:8" x14ac:dyDescent="0.2">
      <c r="A5" s="148" t="s">
        <v>520</v>
      </c>
      <c r="B5" s="153"/>
      <c r="C5" s="154"/>
      <c r="D5" s="155">
        <v>34322</v>
      </c>
      <c r="E5" s="156"/>
      <c r="F5" s="157">
        <v>63812</v>
      </c>
      <c r="G5" s="158"/>
      <c r="H5" s="159"/>
    </row>
    <row r="6" spans="1:8" x14ac:dyDescent="0.2">
      <c r="A6" s="160"/>
      <c r="B6" s="161"/>
      <c r="C6" s="162"/>
      <c r="D6" s="163">
        <v>13648</v>
      </c>
      <c r="E6" s="164"/>
      <c r="F6" s="165">
        <v>33848</v>
      </c>
      <c r="G6" s="166"/>
      <c r="H6" s="167"/>
    </row>
    <row r="7" spans="1:8" x14ac:dyDescent="0.2">
      <c r="A7" s="148" t="s">
        <v>521</v>
      </c>
      <c r="B7" s="153"/>
      <c r="C7" s="154"/>
      <c r="D7" s="155">
        <v>38901</v>
      </c>
      <c r="E7" s="156"/>
      <c r="F7" s="157">
        <v>54225</v>
      </c>
      <c r="G7" s="158"/>
      <c r="H7" s="159"/>
    </row>
    <row r="8" spans="1:8" x14ac:dyDescent="0.2">
      <c r="A8" s="160"/>
      <c r="B8" s="161"/>
      <c r="C8" s="162"/>
      <c r="D8" s="163">
        <v>16585</v>
      </c>
      <c r="E8" s="164"/>
      <c r="F8" s="165">
        <v>27337</v>
      </c>
      <c r="G8" s="166"/>
      <c r="H8" s="167"/>
    </row>
    <row r="9" spans="1:8" x14ac:dyDescent="0.2">
      <c r="A9" s="148" t="s">
        <v>522</v>
      </c>
      <c r="B9" s="153"/>
      <c r="C9" s="154"/>
      <c r="D9" s="155">
        <v>37608</v>
      </c>
      <c r="E9" s="156"/>
      <c r="F9" s="157">
        <v>54016</v>
      </c>
      <c r="G9" s="158"/>
      <c r="H9" s="159"/>
    </row>
    <row r="10" spans="1:8" x14ac:dyDescent="0.2">
      <c r="A10" s="160"/>
      <c r="B10" s="161"/>
      <c r="C10" s="162"/>
      <c r="D10" s="163">
        <v>24424</v>
      </c>
      <c r="E10" s="164"/>
      <c r="F10" s="165">
        <v>28078</v>
      </c>
      <c r="G10" s="166"/>
      <c r="H10" s="167"/>
    </row>
    <row r="11" spans="1:8" x14ac:dyDescent="0.2">
      <c r="A11" s="148" t="s">
        <v>523</v>
      </c>
      <c r="B11" s="153"/>
      <c r="C11" s="154"/>
      <c r="D11" s="155">
        <v>49965</v>
      </c>
      <c r="E11" s="156"/>
      <c r="F11" s="157">
        <v>52786</v>
      </c>
      <c r="G11" s="158"/>
      <c r="H11" s="159"/>
    </row>
    <row r="12" spans="1:8" x14ac:dyDescent="0.2">
      <c r="A12" s="160"/>
      <c r="B12" s="161"/>
      <c r="C12" s="168"/>
      <c r="D12" s="163">
        <v>31524</v>
      </c>
      <c r="E12" s="164"/>
      <c r="F12" s="165">
        <v>28742</v>
      </c>
      <c r="G12" s="166"/>
      <c r="H12" s="167"/>
    </row>
    <row r="13" spans="1:8" x14ac:dyDescent="0.2">
      <c r="A13" s="148"/>
      <c r="B13" s="153"/>
      <c r="C13" s="169"/>
      <c r="D13" s="170">
        <v>38521</v>
      </c>
      <c r="E13" s="171"/>
      <c r="F13" s="172">
        <v>57444</v>
      </c>
      <c r="G13" s="173"/>
      <c r="H13" s="159"/>
    </row>
    <row r="14" spans="1:8" x14ac:dyDescent="0.2">
      <c r="A14" s="160"/>
      <c r="B14" s="161"/>
      <c r="C14" s="162"/>
      <c r="D14" s="163">
        <v>19971</v>
      </c>
      <c r="E14" s="164"/>
      <c r="F14" s="165">
        <v>30666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5.76</v>
      </c>
      <c r="C19" s="174">
        <f>ROUND(VALUE(SUBSTITUTE(実質収支比率等に係る経年分析!G$48,"▲","-")),2)</f>
        <v>7.52</v>
      </c>
      <c r="D19" s="174">
        <f>ROUND(VALUE(SUBSTITUTE(実質収支比率等に係る経年分析!H$48,"▲","-")),2)</f>
        <v>8.77</v>
      </c>
      <c r="E19" s="174">
        <f>ROUND(VALUE(SUBSTITUTE(実質収支比率等に係る経年分析!I$48,"▲","-")),2)</f>
        <v>8.32</v>
      </c>
      <c r="F19" s="174">
        <f>ROUND(VALUE(SUBSTITUTE(実質収支比率等に係る経年分析!J$48,"▲","-")),2)</f>
        <v>6.01</v>
      </c>
    </row>
    <row r="20" spans="1:11" x14ac:dyDescent="0.2">
      <c r="A20" s="174" t="s">
        <v>53</v>
      </c>
      <c r="B20" s="174">
        <f>ROUND(VALUE(SUBSTITUTE(実質収支比率等に係る経年分析!F$47,"▲","-")),2)</f>
        <v>36.26</v>
      </c>
      <c r="C20" s="174">
        <f>ROUND(VALUE(SUBSTITUTE(実質収支比率等に係る経年分析!G$47,"▲","-")),2)</f>
        <v>36.340000000000003</v>
      </c>
      <c r="D20" s="174">
        <f>ROUND(VALUE(SUBSTITUTE(実質収支比率等に係る経年分析!H$47,"▲","-")),2)</f>
        <v>38.619999999999997</v>
      </c>
      <c r="E20" s="174">
        <f>ROUND(VALUE(SUBSTITUTE(実質収支比率等に係る経年分析!I$47,"▲","-")),2)</f>
        <v>43.03</v>
      </c>
      <c r="F20" s="174">
        <f>ROUND(VALUE(SUBSTITUTE(実質収支比率等に係る経年分析!J$47,"▲","-")),2)</f>
        <v>41.83</v>
      </c>
    </row>
    <row r="21" spans="1:11" x14ac:dyDescent="0.2">
      <c r="A21" s="174" t="s">
        <v>54</v>
      </c>
      <c r="B21" s="174">
        <f>IF(ISNUMBER(VALUE(SUBSTITUTE(実質収支比率等に係る経年分析!F$49,"▲","-"))),ROUND(VALUE(SUBSTITUTE(実質収支比率等に係る経年分析!F$49,"▲","-")),2),NA())</f>
        <v>0.5</v>
      </c>
      <c r="C21" s="174">
        <f>IF(ISNUMBER(VALUE(SUBSTITUTE(実質収支比率等に係る経年分析!G$49,"▲","-"))),ROUND(VALUE(SUBSTITUTE(実質収支比率等に係る経年分析!G$49,"▲","-")),2),NA())</f>
        <v>-0.03</v>
      </c>
      <c r="D21" s="174">
        <f>IF(ISNUMBER(VALUE(SUBSTITUTE(実質収支比率等に係る経年分析!H$49,"▲","-"))),ROUND(VALUE(SUBSTITUTE(実質収支比率等に係る経年分析!H$49,"▲","-")),2),NA())</f>
        <v>1.54</v>
      </c>
      <c r="E21" s="174">
        <f>IF(ISNUMBER(VALUE(SUBSTITUTE(実質収支比率等に係る経年分析!I$49,"▲","-"))),ROUND(VALUE(SUBSTITUTE(実質収支比率等に係る経年分析!I$49,"▲","-")),2),NA())</f>
        <v>-3.27</v>
      </c>
      <c r="F21" s="174">
        <f>IF(ISNUMBER(VALUE(SUBSTITUTE(実質収支比率等に係る経年分析!J$49,"▲","-"))),ROUND(VALUE(SUBSTITUTE(実質収支比率等に係る経年分析!J$49,"▲","-")),2),NA())</f>
        <v>-7.22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0.27</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介護サービス事業会計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1.22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1.92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1.62</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1.98</v>
      </c>
    </row>
    <row r="34" spans="1:16" x14ac:dyDescent="0.2">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3.26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4.6399999999999997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5.88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5.75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7.52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8.76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8.31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14.14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10.96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2520</v>
      </c>
      <c r="E42" s="176"/>
      <c r="F42" s="176"/>
      <c r="G42" s="176">
        <f>'実質公債費比率（分子）の構造'!L$52</f>
        <v>2476</v>
      </c>
      <c r="H42" s="176"/>
      <c r="I42" s="176"/>
      <c r="J42" s="176">
        <f>'実質公債費比率（分子）の構造'!M$52</f>
        <v>2430</v>
      </c>
      <c r="K42" s="176"/>
      <c r="L42" s="176"/>
      <c r="M42" s="176">
        <f>'実質公債費比率（分子）の構造'!N$52</f>
        <v>2367</v>
      </c>
      <c r="N42" s="176"/>
      <c r="O42" s="176"/>
      <c r="P42" s="176">
        <f>'実質公債費比率（分子）の構造'!O$52</f>
        <v>2149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0</v>
      </c>
      <c r="O44" s="176"/>
      <c r="P44" s="176"/>
    </row>
    <row r="45" spans="1:16" x14ac:dyDescent="0.2">
      <c r="A45" s="176" t="s">
        <v>63</v>
      </c>
      <c r="B45" s="176">
        <f>'実質公債費比率（分子）の構造'!K$49</f>
        <v>43</v>
      </c>
      <c r="C45" s="176"/>
      <c r="D45" s="176"/>
      <c r="E45" s="176">
        <f>'実質公債費比率（分子）の構造'!L$49</f>
        <v>50</v>
      </c>
      <c r="F45" s="176"/>
      <c r="G45" s="176"/>
      <c r="H45" s="176">
        <f>'実質公債費比率（分子）の構造'!M$49</f>
        <v>51</v>
      </c>
      <c r="I45" s="176"/>
      <c r="J45" s="176"/>
      <c r="K45" s="176">
        <f>'実質公債費比率（分子）の構造'!N$49</f>
        <v>55</v>
      </c>
      <c r="L45" s="176"/>
      <c r="M45" s="176"/>
      <c r="N45" s="176">
        <f>'実質公債費比率（分子）の構造'!O$49</f>
        <v>53</v>
      </c>
      <c r="O45" s="176"/>
      <c r="P45" s="176"/>
    </row>
    <row r="46" spans="1:16" x14ac:dyDescent="0.2">
      <c r="A46" s="176" t="s">
        <v>64</v>
      </c>
      <c r="B46" s="176">
        <f>'実質公債費比率（分子）の構造'!K$48</f>
        <v>597</v>
      </c>
      <c r="C46" s="176"/>
      <c r="D46" s="176"/>
      <c r="E46" s="176">
        <f>'実質公債費比率（分子）の構造'!L$48</f>
        <v>576</v>
      </c>
      <c r="F46" s="176"/>
      <c r="G46" s="176"/>
      <c r="H46" s="176">
        <f>'実質公債費比率（分子）の構造'!M$48</f>
        <v>552</v>
      </c>
      <c r="I46" s="176"/>
      <c r="J46" s="176"/>
      <c r="K46" s="176">
        <f>'実質公債費比率（分子）の構造'!N$48</f>
        <v>542</v>
      </c>
      <c r="L46" s="176"/>
      <c r="M46" s="176"/>
      <c r="N46" s="176">
        <f>'実質公債費比率（分子）の構造'!O$48</f>
        <v>564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3011</v>
      </c>
      <c r="C49" s="176"/>
      <c r="D49" s="176"/>
      <c r="E49" s="176">
        <f>'実質公債費比率（分子）の構造'!L$45</f>
        <v>2935</v>
      </c>
      <c r="F49" s="176"/>
      <c r="G49" s="176"/>
      <c r="H49" s="176">
        <f>'実質公債費比率（分子）の構造'!M$45</f>
        <v>2861</v>
      </c>
      <c r="I49" s="176"/>
      <c r="J49" s="176"/>
      <c r="K49" s="176">
        <f>'実質公債費比率（分子）の構造'!N$45</f>
        <v>2751</v>
      </c>
      <c r="L49" s="176"/>
      <c r="M49" s="176"/>
      <c r="N49" s="176">
        <f>'実質公債費比率（分子）の構造'!O$45</f>
        <v>2522</v>
      </c>
      <c r="O49" s="176"/>
      <c r="P49" s="176"/>
    </row>
    <row r="50" spans="1:16" x14ac:dyDescent="0.2">
      <c r="A50" s="176" t="s">
        <v>67</v>
      </c>
      <c r="B50" s="176" t="e">
        <f>NA()</f>
        <v>#N/A</v>
      </c>
      <c r="C50" s="176">
        <f>IF(ISNUMBER('実質公債費比率（分子）の構造'!K$53),'実質公債費比率（分子）の構造'!K$53,NA())</f>
        <v>1132</v>
      </c>
      <c r="D50" s="176" t="e">
        <f>NA()</f>
        <v>#N/A</v>
      </c>
      <c r="E50" s="176" t="e">
        <f>NA()</f>
        <v>#N/A</v>
      </c>
      <c r="F50" s="176">
        <f>IF(ISNUMBER('実質公債費比率（分子）の構造'!L$53),'実質公債費比率（分子）の構造'!L$53,NA())</f>
        <v>1086</v>
      </c>
      <c r="G50" s="176" t="e">
        <f>NA()</f>
        <v>#N/A</v>
      </c>
      <c r="H50" s="176" t="e">
        <f>NA()</f>
        <v>#N/A</v>
      </c>
      <c r="I50" s="176">
        <f>IF(ISNUMBER('実質公債費比率（分子）の構造'!M$53),'実質公債費比率（分子）の構造'!M$53,NA())</f>
        <v>1035</v>
      </c>
      <c r="J50" s="176" t="e">
        <f>NA()</f>
        <v>#N/A</v>
      </c>
      <c r="K50" s="176" t="e">
        <f>NA()</f>
        <v>#N/A</v>
      </c>
      <c r="L50" s="176">
        <f>IF(ISNUMBER('実質公債費比率（分子）の構造'!N$53),'実質公債費比率（分子）の構造'!N$53,NA())</f>
        <v>982</v>
      </c>
      <c r="M50" s="176" t="e">
        <f>NA()</f>
        <v>#N/A</v>
      </c>
      <c r="N50" s="176" t="e">
        <f>NA()</f>
        <v>#N/A</v>
      </c>
      <c r="O50" s="176">
        <f>IF(ISNUMBER('実質公債費比率（分子）の構造'!O$53),'実質公債費比率（分子）の構造'!O$53,NA())</f>
        <v>990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22433</v>
      </c>
      <c r="E56" s="175"/>
      <c r="F56" s="175"/>
      <c r="G56" s="175">
        <f>'将来負担比率（分子）の構造'!J$52</f>
        <v>21428</v>
      </c>
      <c r="H56" s="175"/>
      <c r="I56" s="175"/>
      <c r="J56" s="175">
        <f>'将来負担比率（分子）の構造'!K$52</f>
        <v>20513</v>
      </c>
      <c r="K56" s="175"/>
      <c r="L56" s="175"/>
      <c r="M56" s="175">
        <f>'将来負担比率（分子）の構造'!L$52</f>
        <v>19048</v>
      </c>
      <c r="N56" s="175"/>
      <c r="O56" s="175"/>
      <c r="P56" s="175">
        <f>'将来負担比率（分子）の構造'!M$52</f>
        <v>17686</v>
      </c>
    </row>
    <row r="57" spans="1:16" x14ac:dyDescent="0.2">
      <c r="A57" s="175" t="s">
        <v>42</v>
      </c>
      <c r="B57" s="175"/>
      <c r="C57" s="175"/>
      <c r="D57" s="175">
        <f>'将来負担比率（分子）の構造'!I$51</f>
        <v>2322</v>
      </c>
      <c r="E57" s="175"/>
      <c r="F57" s="175"/>
      <c r="G57" s="175">
        <f>'将来負担比率（分子）の構造'!J$51</f>
        <v>1997</v>
      </c>
      <c r="H57" s="175"/>
      <c r="I57" s="175"/>
      <c r="J57" s="175">
        <f>'将来負担比率（分子）の構造'!K$51</f>
        <v>1861</v>
      </c>
      <c r="K57" s="175"/>
      <c r="L57" s="175"/>
      <c r="M57" s="175">
        <f>'将来負担比率（分子）の構造'!L$51</f>
        <v>1769</v>
      </c>
      <c r="N57" s="175"/>
      <c r="O57" s="175"/>
      <c r="P57" s="175">
        <f>'将来負担比率（分子）の構造'!M$51</f>
        <v>1626</v>
      </c>
    </row>
    <row r="58" spans="1:16" x14ac:dyDescent="0.2">
      <c r="A58" s="175" t="s">
        <v>41</v>
      </c>
      <c r="B58" s="175"/>
      <c r="C58" s="175"/>
      <c r="D58" s="175">
        <f>'将来負担比率（分子）の構造'!I$50</f>
        <v>7928</v>
      </c>
      <c r="E58" s="175"/>
      <c r="F58" s="175"/>
      <c r="G58" s="175">
        <f>'将来負担比率（分子）の構造'!J$50</f>
        <v>8276</v>
      </c>
      <c r="H58" s="175"/>
      <c r="I58" s="175"/>
      <c r="J58" s="175">
        <f>'将来負担比率（分子）の構造'!K$50</f>
        <v>9805</v>
      </c>
      <c r="K58" s="175"/>
      <c r="L58" s="175"/>
      <c r="M58" s="175">
        <f>'将来負担比率（分子）の構造'!L$50</f>
        <v>10972</v>
      </c>
      <c r="N58" s="175"/>
      <c r="O58" s="175"/>
      <c r="P58" s="175">
        <f>'将来負担比率（分子）の構造'!M$50</f>
        <v>11158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258</v>
      </c>
      <c r="C61" s="175"/>
      <c r="D61" s="175"/>
      <c r="E61" s="175">
        <f>'将来負担比率（分子）の構造'!J$46</f>
        <v>262</v>
      </c>
      <c r="F61" s="175"/>
      <c r="G61" s="175"/>
      <c r="H61" s="175">
        <f>'将来負担比率（分子）の構造'!K$46</f>
        <v>252</v>
      </c>
      <c r="I61" s="175"/>
      <c r="J61" s="175"/>
      <c r="K61" s="175">
        <f>'将来負担比率（分子）の構造'!L$46</f>
        <v>252</v>
      </c>
      <c r="L61" s="175"/>
      <c r="M61" s="175"/>
      <c r="N61" s="175">
        <f>'将来負担比率（分子）の構造'!M$46</f>
        <v>253</v>
      </c>
      <c r="O61" s="175"/>
      <c r="P61" s="175"/>
    </row>
    <row r="62" spans="1:16" x14ac:dyDescent="0.2">
      <c r="A62" s="175" t="s">
        <v>35</v>
      </c>
      <c r="B62" s="175">
        <f>'将来負担比率（分子）の構造'!I$45</f>
        <v>2923</v>
      </c>
      <c r="C62" s="175"/>
      <c r="D62" s="175"/>
      <c r="E62" s="175">
        <f>'将来負担比率（分子）の構造'!J$45</f>
        <v>2825</v>
      </c>
      <c r="F62" s="175"/>
      <c r="G62" s="175"/>
      <c r="H62" s="175">
        <f>'将来負担比率（分子）の構造'!K$45</f>
        <v>2832</v>
      </c>
      <c r="I62" s="175"/>
      <c r="J62" s="175"/>
      <c r="K62" s="175">
        <f>'将来負担比率（分子）の構造'!L$45</f>
        <v>2872</v>
      </c>
      <c r="L62" s="175"/>
      <c r="M62" s="175"/>
      <c r="N62" s="175">
        <f>'将来負担比率（分子）の構造'!M$45</f>
        <v>3070</v>
      </c>
      <c r="O62" s="175"/>
      <c r="P62" s="175"/>
    </row>
    <row r="63" spans="1:16" x14ac:dyDescent="0.2">
      <c r="A63" s="175" t="s">
        <v>34</v>
      </c>
      <c r="B63" s="175">
        <f>'将来負担比率（分子）の構造'!I$44</f>
        <v>248</v>
      </c>
      <c r="C63" s="175"/>
      <c r="D63" s="175"/>
      <c r="E63" s="175">
        <f>'将来負担比率（分子）の構造'!J$44</f>
        <v>246</v>
      </c>
      <c r="F63" s="175"/>
      <c r="G63" s="175"/>
      <c r="H63" s="175">
        <f>'将来負担比率（分子）の構造'!K$44</f>
        <v>205</v>
      </c>
      <c r="I63" s="175"/>
      <c r="J63" s="175"/>
      <c r="K63" s="175">
        <f>'将来負担比率（分子）の構造'!L$44</f>
        <v>162</v>
      </c>
      <c r="L63" s="175"/>
      <c r="M63" s="175"/>
      <c r="N63" s="175">
        <f>'将来負担比率（分子）の構造'!M$44</f>
        <v>114</v>
      </c>
      <c r="O63" s="175"/>
      <c r="P63" s="175"/>
    </row>
    <row r="64" spans="1:16" x14ac:dyDescent="0.2">
      <c r="A64" s="175" t="s">
        <v>33</v>
      </c>
      <c r="B64" s="175">
        <f>'将来負担比率（分子）の構造'!I$43</f>
        <v>6283</v>
      </c>
      <c r="C64" s="175"/>
      <c r="D64" s="175"/>
      <c r="E64" s="175">
        <f>'将来負担比率（分子）の構造'!J$43</f>
        <v>5794</v>
      </c>
      <c r="F64" s="175"/>
      <c r="G64" s="175"/>
      <c r="H64" s="175">
        <f>'将来負担比率（分子）の構造'!K$43</f>
        <v>5660</v>
      </c>
      <c r="I64" s="175"/>
      <c r="J64" s="175"/>
      <c r="K64" s="175">
        <f>'将来負担比率（分子）の構造'!L$43</f>
        <v>5387</v>
      </c>
      <c r="L64" s="175"/>
      <c r="M64" s="175"/>
      <c r="N64" s="175">
        <f>'将来負担比率（分子）の構造'!M$43</f>
        <v>5281</v>
      </c>
      <c r="O64" s="175"/>
      <c r="P64" s="175"/>
    </row>
    <row r="65" spans="1:16" x14ac:dyDescent="0.2">
      <c r="A65" s="175" t="s">
        <v>32</v>
      </c>
      <c r="B65" s="175">
        <f>'将来負担比率（分子）の構造'!I$42</f>
        <v>88</v>
      </c>
      <c r="C65" s="175"/>
      <c r="D65" s="175"/>
      <c r="E65" s="175">
        <f>'将来負担比率（分子）の構造'!J$42</f>
        <v>87</v>
      </c>
      <c r="F65" s="175"/>
      <c r="G65" s="175"/>
      <c r="H65" s="175">
        <f>'将来負担比率（分子）の構造'!K$42</f>
        <v>86</v>
      </c>
      <c r="I65" s="175"/>
      <c r="J65" s="175"/>
      <c r="K65" s="175">
        <f>'将来負担比率（分子）の構造'!L$42</f>
        <v>85</v>
      </c>
      <c r="L65" s="175"/>
      <c r="M65" s="175"/>
      <c r="N65" s="175">
        <f>'将来負担比率（分子）の構造'!M$42</f>
        <v>85</v>
      </c>
      <c r="O65" s="175"/>
      <c r="P65" s="175"/>
    </row>
    <row r="66" spans="1:16" x14ac:dyDescent="0.2">
      <c r="A66" s="175" t="s">
        <v>31</v>
      </c>
      <c r="B66" s="175">
        <f>'将来負担比率（分子）の構造'!I$41</f>
        <v>23214</v>
      </c>
      <c r="C66" s="175"/>
      <c r="D66" s="175"/>
      <c r="E66" s="175">
        <f>'将来負担比率（分子）の構造'!J$41</f>
        <v>21703</v>
      </c>
      <c r="F66" s="175"/>
      <c r="G66" s="175"/>
      <c r="H66" s="175">
        <f>'将来負担比率（分子）の構造'!K$41</f>
        <v>20629</v>
      </c>
      <c r="I66" s="175"/>
      <c r="J66" s="175"/>
      <c r="K66" s="175">
        <f>'将来負担比率（分子）の構造'!L$41</f>
        <v>18785</v>
      </c>
      <c r="L66" s="175"/>
      <c r="M66" s="175"/>
      <c r="N66" s="175">
        <f>'将来負担比率（分子）の構造'!M$41</f>
        <v>17221</v>
      </c>
      <c r="O66" s="175"/>
      <c r="P66" s="175"/>
    </row>
    <row r="67" spans="1:16" x14ac:dyDescent="0.2">
      <c r="A67" s="175" t="s">
        <v>71</v>
      </c>
      <c r="B67" s="175" t="e">
        <f>NA()</f>
        <v>#N/A</v>
      </c>
      <c r="C67" s="175">
        <f>IF(ISNUMBER('将来負担比率（分子）の構造'!I$53), IF('将来負担比率（分子）の構造'!I$53 &lt; 0, 0, '将来負担比率（分子）の構造'!I$53), NA())</f>
        <v>331</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6241</v>
      </c>
      <c r="C72" s="179">
        <f>基金残高に係る経年分析!G55</f>
        <v>6742</v>
      </c>
      <c r="D72" s="179">
        <f>基金残高に係る経年分析!H55</f>
        <v>6644</v>
      </c>
    </row>
    <row r="73" spans="1:16" x14ac:dyDescent="0.2">
      <c r="A73" s="178" t="s">
        <v>74</v>
      </c>
      <c r="B73" s="179">
        <f>基金残高に係る経年分析!F56</f>
        <v>882</v>
      </c>
      <c r="C73" s="179">
        <f>基金残高に係る経年分析!G56</f>
        <v>882</v>
      </c>
      <c r="D73" s="179">
        <f>基金残高に係る経年分析!H56</f>
        <v>966</v>
      </c>
    </row>
    <row r="74" spans="1:16" x14ac:dyDescent="0.2">
      <c r="A74" s="178" t="s">
        <v>75</v>
      </c>
      <c r="B74" s="179">
        <f>基金残高に係る経年分析!F57</f>
        <v>3466</v>
      </c>
      <c r="C74" s="179">
        <f>基金残高に係る経年分析!G57</f>
        <v>3935</v>
      </c>
      <c r="D74" s="179">
        <f>基金残高に係る経年分析!H57</f>
        <v>3841</v>
      </c>
    </row>
  </sheetData>
  <sheetProtection algorithmName="SHA-512" hashValue="oOAKeci8hM5000imRDJDOKA/wP5Fc2I29ZWNvdRTUX7cd0HVKE4xtL5sb2GfLVcS3N6t7jGaON8JIRAYGlKrrg==" saltValue="oRyRdHWTcRjOCoHLnneo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0EFAA1-CF79-44AB-BC0A-1114A10757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71F130-A304-428E-9376-B1738F9D7C21}">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customXml/itemProps3.xml><?xml version="1.0" encoding="utf-8"?>
<ds:datastoreItem xmlns:ds="http://schemas.openxmlformats.org/officeDocument/2006/customXml" ds:itemID="{72A19898-DE9E-49CC-B839-B85C468764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2025-03-13T00:21:16Z</cp:lastPrinted>
  <dcterms:created xsi:type="dcterms:W3CDTF">2025-02-19T01:19:52Z</dcterms:created>
  <dcterms:modified xsi:type="dcterms:W3CDTF">2025-03-17T04:05:25Z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