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D1792B60-8A49-4D56-B1A5-6648B40176E1}" xr6:coauthVersionLast="47" xr6:coauthVersionMax="47" xr10:uidLastSave="{00000000-0000-0000-0000-000000000000}"/>
  <bookViews>
    <workbookView xWindow="1720" yWindow="610" windowWidth="14400" windowHeight="8760" tabRatio="9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3" i="12" l="1"/>
  <c r="AA72" i="12"/>
  <c r="AA71" i="12"/>
  <c r="AA70" i="12"/>
  <c r="AA69" i="12"/>
  <c r="AA68" i="12"/>
  <c r="AF68" i="12" s="1"/>
  <c r="AA23" i="12" l="1"/>
  <c r="AA37" i="12" l="1"/>
  <c r="AA35" i="12"/>
  <c r="AA34" i="12"/>
  <c r="AA33" i="12"/>
  <c r="AA32" i="12"/>
  <c r="AA28" i="12"/>
  <c r="AA7"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CO36" i="10"/>
  <c r="AM36" i="10"/>
  <c r="CO35"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s="1"/>
  <c r="AM34" i="10"/>
  <c r="AM35" i="10" s="1"/>
  <c r="BE35" i="10" l="1"/>
  <c r="BE36" i="10" s="1"/>
  <c r="BE37" i="10" s="1"/>
  <c r="BW34" i="10"/>
  <c r="BW35" i="10" s="1"/>
  <c r="BW36" i="10" s="1"/>
  <c r="BW37" i="10" s="1"/>
  <c r="BW38" i="10" s="1"/>
  <c r="BW39" i="10" s="1"/>
  <c r="CO34" i="10" l="1"/>
</calcChain>
</file>

<file path=xl/sharedStrings.xml><?xml version="1.0" encoding="utf-8"?>
<sst xmlns="http://schemas.openxmlformats.org/spreadsheetml/2006/main" count="1105" uniqueCount="572">
  <si>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</si>
  <si>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</si>
  <si>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</si>
  <si>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</si>
  <si>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</si>
  <si>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</si>
  <si>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</si>
  <si>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</si>
  <si>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</si>
  <si>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</si>
  <si>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</si>
  <si>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</si>
  <si>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</si>
  <si>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</si>
  <si>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</si>
  <si>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</si>
  <si>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</si>
  <si>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</si>
  <si>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</si>
  <si>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</si>
  <si>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</si>
  <si>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</si>
  <si>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</si>
  <si>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</si>
  <si>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</si>
  <si>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</si>
  <si>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</si>
  <si>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</si>
  <si>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</si>
  <si>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</si>
  <si>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</si>
  <si>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</si>
  <si>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</si>
  <si>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</si>
  <si>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</si>
  <si>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</si>
  <si>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</si>
  <si>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</si>
  <si>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</si>
  <si>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</si>
  <si>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</si>
  <si>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</si>
  <si>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</si>
  <si>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</si>
  <si>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</si>
  <si>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</si>
  <si>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</si>
  <si>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</si>
  <si>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</si>
  <si>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</si>
  <si>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</si>
  <si>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</si>
  <si>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</si>
  <si>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</si>
  <si>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</si>
  <si>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</si>
  <si>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</si>
  <si>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</si>
  <si>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</si>
  <si>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</si>
  <si>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</si>
  <si>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</si>
  <si>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</si>
  <si>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</si>
  <si>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</si>
  <si>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</si>
  <si>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</si>
  <si>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</si>
  <si>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</si>
  <si>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</si>
  <si>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</si>
  <si>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</si>
  <si>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</si>
  <si>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</si>
  <si>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</si>
  <si>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</si>
  <si>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</si>
  <si>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</si>
  <si>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</si>
  <si>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</si>
  <si>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</si>
  <si>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</si>
  <si>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</si>
  <si>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</si>
  <si>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</si>
  <si>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</si>
  <si>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</si>
  <si>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</si>
  <si>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</si>
  <si>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</si>
  <si>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</si>
  <si>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</si>
  <si>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</si>
  <si>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</si>
  <si>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</si>
  <si>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</si>
  <si>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</si>
  <si>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</si>
  <si>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</si>
  <si>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</si>
  <si>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</si>
  <si>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</si>
  <si>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</si>
  <si>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</si>
  <si>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</si>
  <si>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</si>
  <si>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</si>
  <si>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</si>
  <si>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</si>
  <si>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</si>
  <si>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</si>
  <si>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</si>
  <si>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</si>
  <si>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</si>
  <si>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</si>
  <si>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</si>
  <si>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</si>
  <si>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</si>
  <si>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</si>
  <si>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</si>
  <si>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</si>
  <si>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</si>
  <si>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</si>
  <si>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</si>
  <si>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</si>
  <si>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</si>
  <si>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</si>
  <si>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</si>
  <si>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</si>
  <si>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</si>
  <si>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</si>
  <si>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</si>
  <si>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</si>
  <si>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</si>
  <si>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</si>
  <si>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</si>
  <si>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</si>
  <si>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</si>
  <si>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</si>
  <si>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</si>
  <si>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</si>
  <si>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</si>
  <si>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</si>
  <si>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</si>
  <si>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</si>
  <si>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</si>
  <si>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</si>
  <si>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</si>
  <si>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</si>
  <si>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</si>
  <si>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</si>
  <si>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</si>
  <si>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</si>
  <si>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</si>
  <si>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</si>
  <si>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</si>
  <si>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</si>
  <si>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</si>
  <si>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</si>
  <si>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</si>
  <si>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</si>
  <si>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</si>
  <si>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</si>
  <si>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</si>
  <si>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</si>
  <si>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</si>
  <si>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</si>
  <si>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</si>
  <si>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</si>
  <si>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</si>
  <si>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</si>
  <si>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</si>
  <si>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</si>
  <si>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</si>
  <si>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</si>
  <si>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</si>
  <si>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</si>
  <si>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</si>
  <si>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</si>
  <si>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</si>
  <si>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</si>
  <si>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</si>
  <si>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</si>
  <si>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</si>
  <si>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</si>
  <si>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</si>
  <si>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</si>
  <si>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</si>
  <si>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</si>
  <si>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</si>
  <si>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</si>
  <si>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</si>
  <si>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</si>
  <si>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</si>
  <si>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</si>
  <si>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</si>
  <si>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</si>
  <si>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</si>
  <si>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</si>
  <si>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</si>
  <si>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</si>
  <si>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</si>
  <si>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</si>
  <si>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群馬県みどり市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</si>
  <si>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</si>
  <si>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</si>
  <si>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</si>
  <si>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</si>
  <si>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</si>
  <si>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</si>
  <si>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</si>
  <si>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</si>
  <si>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</si>
  <si>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</si>
  <si>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</si>
  <si>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</si>
  <si>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</si>
  <si>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</si>
  <si>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</si>
  <si>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</si>
  <si>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</si>
  <si>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</si>
  <si>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</si>
  <si>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</si>
  <si>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</si>
  <si>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</si>
  <si>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</si>
  <si>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</si>
  <si>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</si>
  <si>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</si>
  <si>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</si>
  <si>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</si>
  <si>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</si>
  <si>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</si>
  <si>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</si>
  <si>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</si>
  <si>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</si>
  <si>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</si>
  <si>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</si>
  <si>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</si>
  <si>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</si>
  <si>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</si>
  <si>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</si>
  <si>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</si>
  <si>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</si>
  <si>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</si>
  <si>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</si>
  <si>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</si>
  <si>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</si>
  <si>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</si>
  <si>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</si>
  <si>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</si>
  <si>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</si>
  <si>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</si>
  <si>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</si>
  <si>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</si>
  <si>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</si>
  <si>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</si>
  <si>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</si>
  <si>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</si>
  <si>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</si>
  <si>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</si>
  <si>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</si>
  <si>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</si>
  <si>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</si>
  <si>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</si>
  <si>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</si>
  <si>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</si>
  <si>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</si>
  <si>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</si>
  <si>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</si>
  <si>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</si>
  <si>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</si>
  <si>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</si>
  <si>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</si>
  <si>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</si>
  <si>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</si>
  <si>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</si>
  <si>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</si>
  <si>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</si>
  <si>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</si>
  <si>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</si>
  <si>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</si>
  <si>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</si>
  <si>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</si>
  <si>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</si>
  <si>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</si>
  <si>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</si>
  <si>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</si>
  <si>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</si>
  <si>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</si>
  <si>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</si>
  <si>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</si>
  <si>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</si>
  <si>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</si>
  <si>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</si>
  <si>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</si>
  <si>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</si>
  <si>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</si>
  <si>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</si>
  <si>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</si>
  <si>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</si>
  <si>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</si>
  <si>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</si>
  <si>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</si>
  <si>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</si>
  <si>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</si>
  <si>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</si>
  <si>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</si>
  <si>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</si>
  <si>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</si>
  <si>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</si>
  <si>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</si>
  <si>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</si>
  <si>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</si>
  <si>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</si>
  <si>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</si>
  <si>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</si>
  <si>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</si>
  <si>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</si>
  <si>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</si>
  <si>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</si>
  <si>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</si>
  <si>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</si>
  <si>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</si>
  <si>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</si>
  <si>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</si>
  <si>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</si>
  <si>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</si>
  <si>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</si>
  <si>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</si>
  <si>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</si>
  <si>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</si>
  <si>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</si>
  <si>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</si>
  <si>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</si>
  <si>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</si>
  <si>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</si>
  <si>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</si>
  <si>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</si>
  <si>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</si>
  <si>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</si>
  <si>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</si>
  <si>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</si>
  <si>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</si>
  <si>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</si>
  <si>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</si>
  <si>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</si>
  <si>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</si>
  <si>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</si>
  <si>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</si>
  <si>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</si>
  <si>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</si>
  <si>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</si>
  <si>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群馬県みどり市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</si>
  <si>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</si>
  <si>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</si>
  <si>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</si>
  <si>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</si>
  <si>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</si>
  <si>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</si>
  <si>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</si>
  <si>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</si>
  <si>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</si>
  <si>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</si>
  <si>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</si>
  <si>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</si>
  <si>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</si>
  <si>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</si>
  <si>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</si>
  <si>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</si>
  <si>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</si>
  <si>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</si>
  <si>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</si>
  <si>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</si>
  <si>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</si>
  <si>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</si>
  <si>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</si>
  <si>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</si>
  <si>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</si>
  <si>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</si>
  <si>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</si>
  <si>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</si>
  <si>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</si>
  <si>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</si>
  <si>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</si>
  <si>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</si>
  <si>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</si>
  <si>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</si>
  <si>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</si>
  <si>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</si>
  <si>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</si>
  <si>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</si>
  <si>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</si>
  <si>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</si>
  <si>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</si>
  <si>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</si>
  <si>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</si>
  <si>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太陽光発電事業特別会計</t>
    <phoneticPr fontId="5"/>
  </si>
  <si>
    <t>法非適用企業</t>
    <phoneticPr fontId="5"/>
  </si>
  <si>
    <t>戸別浄化槽事業特別会計</t>
    <phoneticPr fontId="5"/>
  </si>
  <si>
    <t>農業集落排水事業特別会計</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</si>
  <si>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</si>
  <si>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</si>
  <si>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</si>
  <si>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</si>
  <si>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</si>
  <si>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</si>
  <si>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</si>
  <si>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</si>
  <si>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</si>
  <si>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</si>
  <si>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</si>
  <si>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</si>
  <si>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</si>
  <si>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</si>
  <si>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</si>
  <si>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</si>
  <si>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</si>
  <si>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</si>
  <si>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</si>
  <si>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</si>
  <si>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</si>
  <si>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</si>
  <si>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</si>
  <si>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</si>
  <si>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</si>
  <si>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</si>
  <si>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</si>
  <si>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</si>
  <si>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</si>
  <si>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</si>
  <si>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</si>
  <si>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</si>
  <si>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</si>
  <si>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</si>
  <si>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</si>
  <si>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</si>
  <si>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</si>
  <si>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</si>
  <si>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</si>
  <si>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</si>
  <si>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</si>
  <si>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</si>
  <si>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</si>
  <si>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</si>
  <si>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</si>
  <si>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</si>
  <si>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</si>
  <si>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</si>
  <si>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</si>
  <si>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</si>
  <si>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</si>
  <si>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</si>
  <si>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</si>
  <si>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</si>
  <si>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</si>
  <si>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</si>
  <si>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</si>
  <si>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</si>
  <si>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</si>
  <si>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</si>
  <si>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</si>
  <si>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</si>
  <si>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</si>
  <si>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</si>
  <si>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</si>
  <si>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</si>
  <si>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</si>
  <si>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</si>
  <si>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</si>
  <si>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</si>
  <si>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</si>
  <si>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</si>
  <si>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</si>
  <si>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</si>
  <si>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</si>
  <si>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</si>
  <si>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</si>
  <si>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</si>
  <si>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</si>
  <si>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</si>
  <si>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</si>
  <si>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</si>
  <si>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</si>
  <si>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</si>
  <si>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</si>
  <si>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</si>
  <si>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</si>
  <si>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</si>
  <si>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</si>
  <si>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</si>
  <si>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</si>
  <si>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</si>
  <si>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</si>
  <si>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</si>
  <si>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</si>
  <si>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</si>
  <si>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</si>
  <si>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</si>
  <si>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</si>
  <si>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</si>
  <si>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</si>
  <si>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</si>
  <si>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</si>
  <si>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</si>
  <si>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</si>
  <si>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</si>
  <si>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</si>
  <si>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</si>
  <si>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</si>
  <si>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</si>
  <si>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</si>
  <si>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</si>
  <si>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</si>
  <si>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</si>
  <si>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</si>
  <si>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</si>
  <si>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</si>
  <si>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</si>
  <si>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</si>
  <si>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</si>
  <si>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</si>
  <si>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</si>
  <si>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</si>
  <si>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</si>
  <si>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</si>
  <si>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</si>
  <si>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</si>
  <si>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</si>
  <si>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</si>
  <si>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</si>
  <si>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</si>
  <si>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</si>
  <si>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</si>
  <si>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</si>
  <si>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</si>
  <si>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</si>
  <si>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9.82</t>
  </si>
  <si>
    <t>▲ 0.98</t>
  </si>
  <si>
    <t>▲ 6.07</t>
  </si>
  <si>
    <t>▲ 13.93</t>
  </si>
  <si>
    <t>一般会計</t>
  </si>
  <si>
    <t>公共下水道事業会計</t>
  </si>
  <si>
    <t>介護保険（保険事業勘定）特別会計</t>
  </si>
  <si>
    <t>競艇事業特別会計</t>
  </si>
  <si>
    <t>簡易水道事業会計</t>
  </si>
  <si>
    <t>太陽光発電事業特別会計</t>
  </si>
  <si>
    <t>国民健康保険（事業勘定）特別会計</t>
  </si>
  <si>
    <t>国民健康保険（診療所勘定）特別会計</t>
  </si>
  <si>
    <t>その他会計（赤字）</t>
  </si>
  <si>
    <t>その他会計（黒字）</t>
  </si>
  <si>
    <t>R01</t>
    <phoneticPr fontId="5"/>
  </si>
  <si>
    <t>R02</t>
    <phoneticPr fontId="5"/>
  </si>
  <si>
    <t>R03</t>
    <phoneticPr fontId="5"/>
  </si>
  <si>
    <t>R04</t>
    <phoneticPr fontId="5"/>
  </si>
  <si>
    <t>R05</t>
    <phoneticPr fontId="5"/>
  </si>
  <si>
    <t>群馬県後期高齢者医療広域連合（一般会計）</t>
    <rPh sb="0" eb="3">
      <t>グンマケン</t>
    </rPh>
    <rPh sb="3" eb="14">
      <t>コウキコウレイシャイリョウコウイキレンゴウ</t>
    </rPh>
    <rPh sb="15" eb="19">
      <t>イッパンカイケイ</t>
    </rPh>
    <phoneticPr fontId="2"/>
  </si>
  <si>
    <t>群馬県後期高齢者医療広域連合（事業会計）</t>
    <rPh sb="0" eb="3">
      <t>グンマケン</t>
    </rPh>
    <rPh sb="3" eb="7">
      <t>コウキコウレイ</t>
    </rPh>
    <rPh sb="7" eb="8">
      <t>シャ</t>
    </rPh>
    <rPh sb="8" eb="14">
      <t>イリョウコウイキレンゴウ</t>
    </rPh>
    <rPh sb="15" eb="19">
      <t>ジギョウカイケイ</t>
    </rPh>
    <phoneticPr fontId="2"/>
  </si>
  <si>
    <t>桐生地域医療組合</t>
    <rPh sb="0" eb="8">
      <t>キリュウチイキイリョウクミアイ</t>
    </rPh>
    <phoneticPr fontId="2"/>
  </si>
  <si>
    <t>群馬県市町村総合事務組合</t>
    <rPh sb="0" eb="12">
      <t>グンマケンシチョウソンソウゴウジムクミアイ</t>
    </rPh>
    <phoneticPr fontId="2"/>
  </si>
  <si>
    <t>群馬県市町村会館管理組合</t>
    <rPh sb="0" eb="12">
      <t>グンマケンシチョウソンカイカンカンリクミアイ</t>
    </rPh>
    <phoneticPr fontId="2"/>
  </si>
  <si>
    <t>群馬県東部水道企業団</t>
    <rPh sb="0" eb="10">
      <t>グンマケントウブスイドウキギョウダン</t>
    </rPh>
    <phoneticPr fontId="2"/>
  </si>
  <si>
    <t>浅原体験村</t>
    <rPh sb="0" eb="2">
      <t>アサバラ</t>
    </rPh>
    <rPh sb="2" eb="5">
      <t>タイケンムラ</t>
    </rPh>
    <phoneticPr fontId="2"/>
  </si>
  <si>
    <t>ふるさとづくり基金</t>
    <rPh sb="7" eb="9">
      <t>キキン</t>
    </rPh>
    <phoneticPr fontId="5"/>
  </si>
  <si>
    <t>地域福祉基金</t>
    <rPh sb="0" eb="6">
      <t>チイキフクシキキン</t>
    </rPh>
    <phoneticPr fontId="5"/>
  </si>
  <si>
    <t>鉄道経営対策事業基金</t>
    <rPh sb="0" eb="10">
      <t>テツドウケイエイタイサクジギョウキキン</t>
    </rPh>
    <phoneticPr fontId="5"/>
  </si>
  <si>
    <t>義務教育施設整備基金</t>
    <rPh sb="0" eb="10">
      <t>ギムキョウイクシセツセイビキキン</t>
    </rPh>
    <phoneticPr fontId="5"/>
  </si>
  <si>
    <t>庁舎建設等基金</t>
    <rPh sb="0" eb="7">
      <t>チョウシャケンセツトウキキン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</si>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</sst>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BB10-4D98-8B4B-6FFD42B3EE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48183</c:v>
                </c:pt>
                <c:pt idx="1">
                  <c:v>89348</c:v>
                </c:pt>
                <c:pt idx="2">
                  <c:v>97979</c:v>
                </c:pt>
                <c:pt idx="3">
                  <c:v>40547</c:v>
                </c:pt>
                <c:pt idx="4">
                  <c:v>57175</c:v>
                </c:pt>
              </c:numCache>
            </c:numRef>
          </c:val>
          <c:smooth val="0"/>
          <c:extLst>
            <c:ext xmlns:c16="http://schemas.microsoft.com/office/drawing/2014/chart" uri="{C3380CC4-5D6E-409C-BE32-E72D297353CC}">
              <c16:uniqueId val="{00000001-BB10-4D98-8B4B-6FFD42B3EE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7.92</c:v>
                </c:pt>
                <c:pt idx="1">
                  <c:v>10.9</c:v>
                </c:pt>
                <c:pt idx="2">
                  <c:v>10.85</c:v>
                </c:pt>
                <c:pt idx="3">
                  <c:v>12.43</c:v>
                </c:pt>
                <c:pt idx="4">
                  <c:v>5.56</c:v>
                </c:pt>
              </c:numCache>
            </c:numRef>
          </c:val>
          <c:extLst>
            <c:ext xmlns:c16="http://schemas.microsoft.com/office/drawing/2014/chart" uri="{C3380CC4-5D6E-409C-BE32-E72D297353CC}">
              <c16:uniqueId val="{00000000-2AAF-4D1F-B955-230BBB496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65.89</c:v>
                </c:pt>
                <c:pt idx="1">
                  <c:v>64.05</c:v>
                </c:pt>
                <c:pt idx="2">
                  <c:v>66.83</c:v>
                </c:pt>
                <c:pt idx="3">
                  <c:v>66.48</c:v>
                </c:pt>
                <c:pt idx="4">
                  <c:v>63.93</c:v>
                </c:pt>
              </c:numCache>
            </c:numRef>
          </c:val>
          <c:extLst>
            <c:ext xmlns:c16="http://schemas.microsoft.com/office/drawing/2014/chart" uri="{C3380CC4-5D6E-409C-BE32-E72D297353CC}">
              <c16:uniqueId val="{00000001-2AAF-4D1F-B955-230BBB496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-9.82</c:v>
                </c:pt>
                <c:pt idx="1">
                  <c:v>-0.98</c:v>
                </c:pt>
                <c:pt idx="2">
                  <c:v>0.86</c:v>
                </c:pt>
                <c:pt idx="3">
                  <c:v>-6.07</c:v>
                </c:pt>
                <c:pt idx="4">
                  <c:v>-13.93</c:v>
                </c:pt>
              </c:numCache>
            </c:numRef>
          </c:val>
          <c:smooth val="0"/>
          <c:extLst>
            <c:ext xmlns:c16="http://schemas.microsoft.com/office/drawing/2014/chart" uri="{C3380CC4-5D6E-409C-BE32-E72D297353CC}">
              <c16:uniqueId val="{00000002-2AAF-4D1F-B955-230BBB496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0.16</c:v>
                </c:pt>
                <c:pt idx="4">
                  <c:v>#N/A</c:v>
                </c:pt>
                <c:pt idx="5">
                  <c:v>0.11</c:v>
                </c:pt>
                <c:pt idx="6">
                  <c:v>#N/A</c:v>
                </c:pt>
                <c:pt idx="7">
                  <c:v>0.1</c:v>
                </c:pt>
                <c:pt idx="8">
                  <c:v>#N/A</c:v>
                </c:pt>
                <c:pt idx="9">
                  <c:v>0.1</c:v>
                </c:pt>
              </c:numCache>
            </c:numRef>
          </c:val>
          <c:extLst>
            <c:ext xmlns:c16="http://schemas.microsoft.com/office/drawing/2014/chart" uri="{C3380CC4-5D6E-409C-BE32-E72D297353CC}">
              <c16:uniqueId val="{00000000-D05A-473E-AF12-EF7BFFABB0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A-473E-AF12-EF7BFFABB0D9}"/>
            </c:ext>
          </c:extLst>
        </c:ser>
        <c:ser>
          <c:idx val="2"/>
          <c:order val="2"/>
          <c:tx>
            <c:strRef>
              <c:f>データシート!$A$29</c:f>
              <c:strCache>
                <c:ptCount val="1"/>
                <c:pt idx="0">
                  <c:v>国民健康保険（診療所勘定）特別会計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7.0000000000000007E-2</c:v>
                </c:pt>
                <c:pt idx="4">
                  <c:v>#N/A</c:v>
                </c:pt>
                <c:pt idx="5">
                  <c:v>0.04</c:v>
                </c:pt>
                <c:pt idx="6">
                  <c:v>#N/A</c:v>
                </c:pt>
                <c:pt idx="7">
                  <c:v>0.01</c:v>
                </c:pt>
                <c:pt idx="8">
                  <c:v>#N/A</c:v>
                </c:pt>
                <c:pt idx="9">
                  <c:v>0.06</c:v>
                </c:pt>
              </c:numCache>
            </c:numRef>
          </c:val>
          <c:extLst>
            <c:ext xmlns:c16="http://schemas.microsoft.com/office/drawing/2014/chart" uri="{C3380CC4-5D6E-409C-BE32-E72D297353CC}">
              <c16:uniqueId val="{00000002-D05A-473E-AF12-EF7BFFABB0D9}"/>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1.08</c:v>
                </c:pt>
                <c:pt idx="4">
                  <c:v>#N/A</c:v>
                </c:pt>
                <c:pt idx="5">
                  <c:v>0.85</c:v>
                </c:pt>
                <c:pt idx="6">
                  <c:v>#N/A</c:v>
                </c:pt>
                <c:pt idx="7">
                  <c:v>0.19</c:v>
                </c:pt>
                <c:pt idx="8">
                  <c:v>#N/A</c:v>
                </c:pt>
                <c:pt idx="9">
                  <c:v>0.1</c:v>
                </c:pt>
              </c:numCache>
            </c:numRef>
          </c:val>
          <c:extLst>
            <c:ext xmlns:c16="http://schemas.microsoft.com/office/drawing/2014/chart" uri="{C3380CC4-5D6E-409C-BE32-E72D297353CC}">
              <c16:uniqueId val="{00000003-D05A-473E-AF12-EF7BFFABB0D9}"/>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0.3</c:v>
                </c:pt>
                <c:pt idx="4">
                  <c:v>#N/A</c:v>
                </c:pt>
                <c:pt idx="5">
                  <c:v>0.27</c:v>
                </c:pt>
                <c:pt idx="6">
                  <c:v>#N/A</c:v>
                </c:pt>
                <c:pt idx="7">
                  <c:v>0.27</c:v>
                </c:pt>
                <c:pt idx="8">
                  <c:v>#N/A</c:v>
                </c:pt>
                <c:pt idx="9">
                  <c:v>0.25</c:v>
                </c:pt>
              </c:numCache>
            </c:numRef>
          </c:val>
          <c:extLst>
            <c:ext xmlns:c16="http://schemas.microsoft.com/office/drawing/2014/chart" uri="{C3380CC4-5D6E-409C-BE32-E72D297353CC}">
              <c16:uniqueId val="{00000004-D05A-473E-AF12-EF7BFFABB0D9}"/>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c:v>
                </c:pt>
                <c:pt idx="4">
                  <c:v>#N/A</c:v>
                </c:pt>
                <c:pt idx="5">
                  <c:v>0.3</c:v>
                </c:pt>
                <c:pt idx="6">
                  <c:v>#N/A</c:v>
                </c:pt>
                <c:pt idx="7">
                  <c:v>0.44</c:v>
                </c:pt>
                <c:pt idx="8">
                  <c:v>#N/A</c:v>
                </c:pt>
                <c:pt idx="9">
                  <c:v>0.59</c:v>
                </c:pt>
              </c:numCache>
            </c:numRef>
          </c:val>
          <c:extLst>
            <c:ext xmlns:c16="http://schemas.microsoft.com/office/drawing/2014/chart" uri="{C3380CC4-5D6E-409C-BE32-E72D297353CC}">
              <c16:uniqueId val="{00000005-D05A-473E-AF12-EF7BFFABB0D9}"/>
            </c:ext>
          </c:extLst>
        </c:ser>
        <c:ser>
          <c:idx val="6"/>
          <c:order val="6"/>
          <c:tx>
            <c:strRef>
              <c:f>データシート!$A$33</c:f>
              <c:strCache>
                <c:ptCount val="1"/>
                <c:pt idx="0">
                  <c:v>競艇事業特別会計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2.71</c:v>
                </c:pt>
                <c:pt idx="2">
                  <c:v>#N/A</c:v>
                </c:pt>
                <c:pt idx="3">
                  <c:v>2.2400000000000002</c:v>
                </c:pt>
                <c:pt idx="4">
                  <c:v>#N/A</c:v>
                </c:pt>
                <c:pt idx="5">
                  <c:v>1.76</c:v>
                </c:pt>
                <c:pt idx="6">
                  <c:v>#N/A</c:v>
                </c:pt>
                <c:pt idx="7">
                  <c:v>1.46</c:v>
                </c:pt>
                <c:pt idx="8">
                  <c:v>#N/A</c:v>
                </c:pt>
                <c:pt idx="9">
                  <c:v>0.68</c:v>
                </c:pt>
              </c:numCache>
            </c:numRef>
          </c:val>
          <c:extLst>
            <c:ext xmlns:c16="http://schemas.microsoft.com/office/drawing/2014/chart" uri="{C3380CC4-5D6E-409C-BE32-E72D297353CC}">
              <c16:uniqueId val="{00000006-D05A-473E-AF12-EF7BFFABB0D9}"/>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0.19</c:v>
                </c:pt>
                <c:pt idx="4">
                  <c:v>#N/A</c:v>
                </c:pt>
                <c:pt idx="5">
                  <c:v>0.67</c:v>
                </c:pt>
                <c:pt idx="6">
                  <c:v>#N/A</c:v>
                </c:pt>
                <c:pt idx="7">
                  <c:v>1.6</c:v>
                </c:pt>
                <c:pt idx="8">
                  <c:v>#N/A</c:v>
                </c:pt>
                <c:pt idx="9">
                  <c:v>1</c:v>
                </c:pt>
              </c:numCache>
            </c:numRef>
          </c:val>
          <c:extLst>
            <c:ext xmlns:c16="http://schemas.microsoft.com/office/drawing/2014/chart" uri="{C3380CC4-5D6E-409C-BE32-E72D297353CC}">
              <c16:uniqueId val="{00000007-D05A-473E-AF12-EF7BFFABB0D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0.97</c:v>
                </c:pt>
                <c:pt idx="4">
                  <c:v>#N/A</c:v>
                </c:pt>
                <c:pt idx="5">
                  <c:v>1.19</c:v>
                </c:pt>
                <c:pt idx="6">
                  <c:v>#N/A</c:v>
                </c:pt>
                <c:pt idx="7">
                  <c:v>1.54</c:v>
                </c:pt>
                <c:pt idx="8">
                  <c:v>#N/A</c:v>
                </c:pt>
                <c:pt idx="9">
                  <c:v>2.11</c:v>
                </c:pt>
              </c:numCache>
            </c:numRef>
          </c:val>
          <c:extLst>
            <c:ext xmlns:c16="http://schemas.microsoft.com/office/drawing/2014/chart" uri="{C3380CC4-5D6E-409C-BE32-E72D297353CC}">
              <c16:uniqueId val="{00000008-D05A-473E-AF12-EF7BFFABB0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7.88</c:v>
                </c:pt>
                <c:pt idx="2">
                  <c:v>#N/A</c:v>
                </c:pt>
                <c:pt idx="3">
                  <c:v>10.83</c:v>
                </c:pt>
                <c:pt idx="4">
                  <c:v>#N/A</c:v>
                </c:pt>
                <c:pt idx="5">
                  <c:v>10.78</c:v>
                </c:pt>
                <c:pt idx="6">
                  <c:v>#N/A</c:v>
                </c:pt>
                <c:pt idx="7">
                  <c:v>12.36</c:v>
                </c:pt>
                <c:pt idx="8">
                  <c:v>#N/A</c:v>
                </c:pt>
                <c:pt idx="9">
                  <c:v>5.5</c:v>
                </c:pt>
              </c:numCache>
            </c:numRef>
          </c:val>
          <c:extLst>
            <c:ext xmlns:c16="http://schemas.microsoft.com/office/drawing/2014/chart" uri="{C3380CC4-5D6E-409C-BE32-E72D297353CC}">
              <c16:uniqueId val="{00000009-D05A-473E-AF12-EF7BFFABB0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1447</c:v>
                </c:pt>
                <c:pt idx="5">
                  <c:v>1441</c:v>
                </c:pt>
                <c:pt idx="8">
                  <c:v>1467</c:v>
                </c:pt>
                <c:pt idx="11">
                  <c:v>1487</c:v>
                </c:pt>
                <c:pt idx="14">
                  <c:v>1514</c:v>
                </c:pt>
              </c:numCache>
            </c:numRef>
          </c:val>
          <c:extLst>
            <c:ext xmlns:c16="http://schemas.microsoft.com/office/drawing/2014/chart" uri="{C3380CC4-5D6E-409C-BE32-E72D297353CC}">
              <c16:uniqueId val="{00000000-2C71-4A0E-B38F-85DDA45FFA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71-4A0E-B38F-85DDA45FFA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71-4A0E-B38F-85DDA45FFA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c:v>
                </c:pt>
                <c:pt idx="3">
                  <c:v>28</c:v>
                </c:pt>
                <c:pt idx="6">
                  <c:v>30</c:v>
                </c:pt>
                <c:pt idx="9">
                  <c:v>30</c:v>
                </c:pt>
                <c:pt idx="12">
                  <c:v>44</c:v>
                </c:pt>
              </c:numCache>
            </c:numRef>
          </c:val>
          <c:extLst>
            <c:ext xmlns:c16="http://schemas.microsoft.com/office/drawing/2014/chart" uri="{C3380CC4-5D6E-409C-BE32-E72D297353CC}">
              <c16:uniqueId val="{00000003-2C71-4A0E-B38F-85DDA45FFA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444</c:v>
                </c:pt>
                <c:pt idx="3">
                  <c:v>433</c:v>
                </c:pt>
                <c:pt idx="6">
                  <c:v>428</c:v>
                </c:pt>
                <c:pt idx="9">
                  <c:v>434</c:v>
                </c:pt>
                <c:pt idx="12">
                  <c:v>444</c:v>
                </c:pt>
              </c:numCache>
            </c:numRef>
          </c:val>
          <c:extLst>
            <c:ext xmlns:c16="http://schemas.microsoft.com/office/drawing/2014/chart" uri="{C3380CC4-5D6E-409C-BE32-E72D297353CC}">
              <c16:uniqueId val="{00000004-2C71-4A0E-B38F-85DDA45FFA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71-4A0E-B38F-85DDA45FFA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71-4A0E-B38F-85DDA45FFA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1336</c:v>
                </c:pt>
                <c:pt idx="3">
                  <c:v>1355</c:v>
                </c:pt>
                <c:pt idx="6">
                  <c:v>1441</c:v>
                </c:pt>
                <c:pt idx="9">
                  <c:v>1557</c:v>
                </c:pt>
                <c:pt idx="12">
                  <c:v>1610</c:v>
                </c:pt>
              </c:numCache>
            </c:numRef>
          </c:val>
          <c:extLst>
            <c:ext xmlns:c16="http://schemas.microsoft.com/office/drawing/2014/chart" uri="{C3380CC4-5D6E-409C-BE32-E72D297353CC}">
              <c16:uniqueId val="{00000007-2C71-4A0E-B38F-85DDA45FFA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c:v>
                </c:pt>
                <c:pt idx="2">
                  <c:v>#N/A</c:v>
                </c:pt>
                <c:pt idx="3">
                  <c:v>#N/A</c:v>
                </c:pt>
                <c:pt idx="4">
                  <c:v>375</c:v>
                </c:pt>
                <c:pt idx="5">
                  <c:v>#N/A</c:v>
                </c:pt>
                <c:pt idx="6">
                  <c:v>#N/A</c:v>
                </c:pt>
                <c:pt idx="7">
                  <c:v>432</c:v>
                </c:pt>
                <c:pt idx="8">
                  <c:v>#N/A</c:v>
                </c:pt>
                <c:pt idx="9">
                  <c:v>#N/A</c:v>
                </c:pt>
                <c:pt idx="10">
                  <c:v>534</c:v>
                </c:pt>
                <c:pt idx="11">
                  <c:v>#N/A</c:v>
                </c:pt>
                <c:pt idx="12">
                  <c:v>#N/A</c:v>
                </c:pt>
                <c:pt idx="13">
                  <c:v>584</c:v>
                </c:pt>
                <c:pt idx="14">
                  <c:v>#N/A</c:v>
                </c:pt>
              </c:numCache>
            </c:numRef>
          </c:val>
          <c:smooth val="0"/>
          <c:extLst>
            <c:ext xmlns:c16="http://schemas.microsoft.com/office/drawing/2014/chart" uri="{C3380CC4-5D6E-409C-BE32-E72D297353CC}">
              <c16:uniqueId val="{00000008-2C71-4A0E-B38F-85DDA45FFA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16064</c:v>
                </c:pt>
                <c:pt idx="5">
                  <c:v>17406</c:v>
                </c:pt>
                <c:pt idx="8">
                  <c:v>18712</c:v>
                </c:pt>
                <c:pt idx="11">
                  <c:v>18233</c:v>
                </c:pt>
                <c:pt idx="14">
                  <c:v>18438</c:v>
                </c:pt>
              </c:numCache>
            </c:numRef>
          </c:val>
          <c:extLst>
            <c:ext xmlns:c16="http://schemas.microsoft.com/office/drawing/2014/chart" uri="{C3380CC4-5D6E-409C-BE32-E72D297353CC}">
              <c16:uniqueId val="{00000000-5F05-4573-B623-F18544B47D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c:v>
                </c:pt>
                <c:pt idx="5">
                  <c:v>11</c:v>
                </c:pt>
                <c:pt idx="8">
                  <c:v>8</c:v>
                </c:pt>
                <c:pt idx="11">
                  <c:v>4</c:v>
                </c:pt>
                <c:pt idx="14">
                  <c:v>0</c:v>
                </c:pt>
              </c:numCache>
            </c:numRef>
          </c:val>
          <c:extLst>
            <c:ext xmlns:c16="http://schemas.microsoft.com/office/drawing/2014/chart" uri="{C3380CC4-5D6E-409C-BE32-E72D297353CC}">
              <c16:uniqueId val="{00000001-5F05-4573-B623-F18544B47D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13608</c:v>
                </c:pt>
                <c:pt idx="5">
                  <c:v>13660</c:v>
                </c:pt>
                <c:pt idx="8">
                  <c:v>14618</c:v>
                </c:pt>
                <c:pt idx="11">
                  <c:v>15023</c:v>
                </c:pt>
                <c:pt idx="14">
                  <c:v>14788</c:v>
                </c:pt>
              </c:numCache>
            </c:numRef>
          </c:val>
          <c:extLst>
            <c:ext xmlns:c16="http://schemas.microsoft.com/office/drawing/2014/chart" uri="{C3380CC4-5D6E-409C-BE32-E72D297353CC}">
              <c16:uniqueId val="{00000002-5F05-4573-B623-F18544B47D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5-4573-B623-F18544B47D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5-4573-B623-F18544B47D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16</c:v>
                </c:pt>
                <c:pt idx="6">
                  <c:v>4</c:v>
                </c:pt>
                <c:pt idx="9">
                  <c:v>11</c:v>
                </c:pt>
                <c:pt idx="12">
                  <c:v>10</c:v>
                </c:pt>
              </c:numCache>
            </c:numRef>
          </c:val>
          <c:extLst>
            <c:ext xmlns:c16="http://schemas.microsoft.com/office/drawing/2014/chart" uri="{C3380CC4-5D6E-409C-BE32-E72D297353CC}">
              <c16:uniqueId val="{00000005-5F05-4573-B623-F18544B47D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2665</c:v>
                </c:pt>
                <c:pt idx="3">
                  <c:v>2711</c:v>
                </c:pt>
                <c:pt idx="6">
                  <c:v>2614</c:v>
                </c:pt>
                <c:pt idx="9">
                  <c:v>2548</c:v>
                </c:pt>
                <c:pt idx="12">
                  <c:v>2487</c:v>
                </c:pt>
              </c:numCache>
            </c:numRef>
          </c:val>
          <c:extLst>
            <c:ext xmlns:c16="http://schemas.microsoft.com/office/drawing/2014/chart" uri="{C3380CC4-5D6E-409C-BE32-E72D297353CC}">
              <c16:uniqueId val="{00000006-5F05-4573-B623-F18544B47D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117</c:v>
                </c:pt>
                <c:pt idx="6">
                  <c:v>170</c:v>
                </c:pt>
                <c:pt idx="9">
                  <c:v>149</c:v>
                </c:pt>
                <c:pt idx="12">
                  <c:v>135</c:v>
                </c:pt>
              </c:numCache>
            </c:numRef>
          </c:val>
          <c:extLst>
            <c:ext xmlns:c16="http://schemas.microsoft.com/office/drawing/2014/chart" uri="{C3380CC4-5D6E-409C-BE32-E72D297353CC}">
              <c16:uniqueId val="{00000007-5F05-4573-B623-F18544B47D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5865</c:v>
                </c:pt>
                <c:pt idx="3">
                  <c:v>5689</c:v>
                </c:pt>
                <c:pt idx="6">
                  <c:v>5399</c:v>
                </c:pt>
                <c:pt idx="9">
                  <c:v>5173</c:v>
                </c:pt>
                <c:pt idx="12">
                  <c:v>5113</c:v>
                </c:pt>
              </c:numCache>
            </c:numRef>
          </c:val>
          <c:extLst>
            <c:ext xmlns:c16="http://schemas.microsoft.com/office/drawing/2014/chart" uri="{C3380CC4-5D6E-409C-BE32-E72D297353CC}">
              <c16:uniqueId val="{00000008-5F05-4573-B623-F18544B47D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F05-4573-B623-F18544B47D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14466</c:v>
                </c:pt>
                <c:pt idx="3">
                  <c:v>16520</c:v>
                </c:pt>
                <c:pt idx="6">
                  <c:v>18916</c:v>
                </c:pt>
                <c:pt idx="9">
                  <c:v>18661</c:v>
                </c:pt>
                <c:pt idx="12">
                  <c:v>18905</c:v>
                </c:pt>
              </c:numCache>
            </c:numRef>
          </c:val>
          <c:extLst>
            <c:ext xmlns:c16="http://schemas.microsoft.com/office/drawing/2014/chart" uri="{C3380CC4-5D6E-409C-BE32-E72D297353CC}">
              <c16:uniqueId val="{0000000A-5F05-4573-B623-F18544B47D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05-4573-B623-F18544B47D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8285</c:v>
                </c:pt>
                <c:pt idx="1">
                  <c:v>8058</c:v>
                </c:pt>
                <c:pt idx="2">
                  <c:v>7904</c:v>
                </c:pt>
              </c:numCache>
            </c:numRef>
          </c:val>
          <c:extLst>
            <c:ext xmlns:c16="http://schemas.microsoft.com/office/drawing/2014/chart" uri="{C3380CC4-5D6E-409C-BE32-E72D297353CC}">
              <c16:uniqueId val="{00000000-9805-4E47-876D-DFDF22663C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730</c:v>
                </c:pt>
                <c:pt idx="1">
                  <c:v>730</c:v>
                </c:pt>
                <c:pt idx="2">
                  <c:v>813</c:v>
                </c:pt>
              </c:numCache>
            </c:numRef>
          </c:val>
          <c:extLst>
            <c:ext xmlns:c16="http://schemas.microsoft.com/office/drawing/2014/chart" uri="{C3380CC4-5D6E-409C-BE32-E72D297353CC}">
              <c16:uniqueId val="{00000001-9805-4E47-876D-DFDF22663C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1969</c:v>
                </c:pt>
                <c:pt idx="1">
                  <c:v>1936</c:v>
                </c:pt>
                <c:pt idx="2">
                  <c:v>1962</c:v>
                </c:pt>
              </c:numCache>
            </c:numRef>
          </c:val>
          <c:extLst>
            <c:ext xmlns:c16="http://schemas.microsoft.com/office/drawing/2014/chart" uri="{C3380CC4-5D6E-409C-BE32-E72D297353CC}">
              <c16:uniqueId val="{00000002-9805-4E47-876D-DFDF22663C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ポイント減少した中、本市数値も前年度から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ポイント減少となり、全国平均と比較すると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ポイント高い数値を維持している。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今後は、産業団地の造成や都市基盤の整備に取り組み、自主財源の根幹である市税の増収を図ることで、財政力指数の向上に努める。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前年度同率となり、類似団体平均よりも</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ポイント上回る結果となり、類似団体内順位はワースト</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位となった。歳入で地方交付税が増加したが、平成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実施している小中学校給食費の無料化による特定財源の減少の他、人事院勧告による期末勤勉手当の人件費の増や介護・訓練給付事業、保育認定事業等による扶助費の増などにより、前年度同率となった。</a:t>
          </a:r>
        </a:p>
        <a:p>
          <a:r>
            <a:rPr kumimoji="1" lang="ja-JP" altLang="en-US" sz="1200">
              <a:latin typeface="ＭＳ Ｐゴシック" panose="020B0600070205080204" pitchFamily="50" charset="-128"/>
              <a:ea typeface="ＭＳ Ｐゴシック" panose="020B0600070205080204" pitchFamily="50" charset="-128"/>
            </a:rPr>
            <a:t>　今後も、少子高齢化の進展による社会保障関係経費の増や大型公共事業の財源として発行した地方債の償還額の増等に伴い、経常経費の増加が見込まれており、引き続き行財政改革を推進し、経常収支比率の引き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63923</xdr:rowOff>
    </xdr:from>
    <xdr:to>
      <xdr:col>23</xdr:col>
      <xdr:colOff>133350</xdr:colOff>
      <xdr:row>67</xdr:row>
      <xdr:rowOff>63923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55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67</xdr:row>
      <xdr:rowOff>63923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3173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3173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67</xdr:row>
      <xdr:rowOff>63923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419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80450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13123</xdr:rowOff>
    </xdr:from>
    <xdr:to>
      <xdr:col>19</xdr:col>
      <xdr:colOff>184150</xdr:colOff>
      <xdr:row>67</xdr:row>
      <xdr:rowOff>114723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99500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円増加したが、類似団体平均比較すると</a:t>
          </a:r>
          <a:r>
            <a:rPr kumimoji="1" lang="en-US" altLang="ja-JP" sz="1300">
              <a:latin typeface="ＭＳ Ｐゴシック" panose="020B0600070205080204" pitchFamily="50" charset="-128"/>
              <a:ea typeface="ＭＳ Ｐゴシック" panose="020B0600070205080204" pitchFamily="50" charset="-128"/>
            </a:rPr>
            <a:t>48,252</a:t>
          </a:r>
          <a:r>
            <a:rPr kumimoji="1" lang="ja-JP" altLang="en-US" sz="1300">
              <a:latin typeface="ＭＳ Ｐゴシック" panose="020B0600070205080204" pitchFamily="50" charset="-128"/>
              <a:ea typeface="ＭＳ Ｐゴシック" panose="020B0600070205080204" pitchFamily="50" charset="-128"/>
            </a:rPr>
            <a:t>円低い数値となった。</a:t>
          </a:r>
        </a:p>
        <a:p>
          <a:r>
            <a:rPr kumimoji="1" lang="ja-JP" altLang="en-US" sz="1300">
              <a:latin typeface="ＭＳ Ｐゴシック" panose="020B0600070205080204" pitchFamily="50" charset="-128"/>
              <a:ea typeface="ＭＳ Ｐゴシック" panose="020B0600070205080204" pitchFamily="50" charset="-128"/>
            </a:rPr>
            <a:t>　増加要因は主に人件費であり、会計年度任用職員の増や人事院勧告による支給月数の引き上げに伴う期末勤勉手当の増等が影響していると考える。</a:t>
          </a:r>
        </a:p>
        <a:p>
          <a:r>
            <a:rPr kumimoji="1" lang="ja-JP" altLang="en-US" sz="1300">
              <a:latin typeface="ＭＳ Ｐゴシック" panose="020B0600070205080204" pitchFamily="50" charset="-128"/>
              <a:ea typeface="ＭＳ Ｐゴシック" panose="020B0600070205080204" pitchFamily="50" charset="-128"/>
            </a:rPr>
            <a:t>　今後も引き続き、財源の掘り起こし等を行うとともに、行財政改革による経常経費の削減により一般財源の確保を図る。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119283</xdr:rowOff>
    </xdr:from>
    <xdr:to>
      <xdr:col>23</xdr:col>
      <xdr:colOff>133350</xdr:colOff>
      <xdr:row>82</xdr:row>
      <xdr:rowOff>132342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8183"/>
          <a:ext cx="8382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103037</xdr:rowOff>
    </xdr:from>
    <xdr:to>
      <xdr:col>19</xdr:col>
      <xdr:colOff>133350</xdr:colOff>
      <xdr:row>82</xdr:row>
      <xdr:rowOff>119283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1937"/>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70160</xdr:rowOff>
    </xdr:from>
    <xdr:to>
      <xdr:col>15</xdr:col>
      <xdr:colOff>82550</xdr:colOff>
      <xdr:row>82</xdr:row>
      <xdr:rowOff>103037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9060"/>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51060</xdr:rowOff>
    </xdr:from>
    <xdr:to>
      <xdr:col>11</xdr:col>
      <xdr:colOff>31750</xdr:colOff>
      <xdr:row>82</xdr:row>
      <xdr:rowOff>70160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9960"/>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81542</xdr:rowOff>
    </xdr:from>
    <xdr:to>
      <xdr:col>23</xdr:col>
      <xdr:colOff>184150</xdr:colOff>
      <xdr:row>83</xdr:row>
      <xdr:rowOff>11692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68483</xdr:rowOff>
    </xdr:from>
    <xdr:to>
      <xdr:col>19</xdr:col>
      <xdr:colOff>184150</xdr:colOff>
      <xdr:row>82</xdr:row>
      <xdr:rowOff>170083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52237</xdr:rowOff>
    </xdr:from>
    <xdr:to>
      <xdr:col>15</xdr:col>
      <xdr:colOff>133350</xdr:colOff>
      <xdr:row>82</xdr:row>
      <xdr:rowOff>153837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164014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19360</xdr:rowOff>
    </xdr:from>
    <xdr:to>
      <xdr:col>11</xdr:col>
      <xdr:colOff>82550</xdr:colOff>
      <xdr:row>82</xdr:row>
      <xdr:rowOff>120960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131137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260</xdr:rowOff>
    </xdr:from>
    <xdr:to>
      <xdr:col>7</xdr:col>
      <xdr:colOff>31750</xdr:colOff>
      <xdr:row>82</xdr:row>
      <xdr:rowOff>101860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112037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経験年数階層の変動が生じ、指数が上昇したもの。</a:t>
          </a:r>
        </a:p>
        <a:p>
          <a:r>
            <a:rPr kumimoji="1" lang="ja-JP" altLang="en-US" sz="1300">
              <a:latin typeface="ＭＳ Ｐゴシック" panose="020B0600070205080204" pitchFamily="50" charset="-128"/>
              <a:ea typeface="ＭＳ Ｐゴシック" panose="020B0600070205080204" pitchFamily="50" charset="-128"/>
            </a:rPr>
            <a:t>今後も国の制度や近隣市町村の状況を踏まえて、給与の適正化に努める。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153988</xdr:rowOff>
    </xdr:from>
    <xdr:to>
      <xdr:col>81</xdr:col>
      <xdr:colOff>44450</xdr:colOff>
      <xdr:row>83</xdr:row>
      <xdr:rowOff>12700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128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153988</xdr:rowOff>
    </xdr:from>
    <xdr:to>
      <xdr:col>77</xdr:col>
      <xdr:colOff>44450</xdr:colOff>
      <xdr:row>83</xdr:row>
      <xdr:rowOff>57944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1288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57944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430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118269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4305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103188</xdr:rowOff>
    </xdr:from>
    <xdr:to>
      <xdr:col>77</xdr:col>
      <xdr:colOff>95250</xdr:colOff>
      <xdr:row>83</xdr:row>
      <xdr:rowOff>33338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43515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3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7144</xdr:rowOff>
    </xdr:from>
    <xdr:to>
      <xdr:col>73</xdr:col>
      <xdr:colOff>44450</xdr:colOff>
      <xdr:row>83</xdr:row>
      <xdr:rowOff>108744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118921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67469</xdr:rowOff>
    </xdr:from>
    <xdr:to>
      <xdr:col>64</xdr:col>
      <xdr:colOff>152400</xdr:colOff>
      <xdr:row>83</xdr:row>
      <xdr:rowOff>169069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7796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類似団体平均職員数を下回って推移している主な要因は、常備消防事業やごみ処理、し尿処理事業等を隣接する自治体に委託していることが挙げられる。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本市においては、定員管理の適正化を図るために令和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年度に業務量調査を実施し、業務量に見合った職員配置を目指している。</a:t>
          </a:r>
        </a:p>
        <a:p>
          <a:r>
            <a:rPr kumimoji="1" lang="ja-JP" altLang="en-US" sz="1300">
              <a:latin typeface="ＭＳ Ｐゴシック" panose="020B0600070205080204" pitchFamily="50" charset="-128"/>
              <a:ea typeface="ＭＳ Ｐゴシック" panose="020B0600070205080204" pitchFamily="50" charset="-128"/>
            </a:rPr>
            <a:t>今後も引き続き、年齢構成の偏りが生じないように採用計画を検討するとともに、既存事業や働き方の見直しをすることで、住民サービスを低下させることなく、適正な職員定数の管理に努める。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124218</xdr:rowOff>
    </xdr:from>
    <xdr:to>
      <xdr:col>81</xdr:col>
      <xdr:colOff>44450</xdr:colOff>
      <xdr:row>60</xdr:row>
      <xdr:rowOff>144901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121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124218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087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113877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3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106983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73418</xdr:rowOff>
    </xdr:from>
    <xdr:to>
      <xdr:col>77</xdr:col>
      <xdr:colOff>95250</xdr:colOff>
      <xdr:row>61</xdr:row>
      <xdr:rowOff>3568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合併以来、地方債発行額の抑制や交付税措置のある有利な地方債の発行に努めてきた結果、前年度より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ポイント増加したが、類似団体平均と比較すると</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下回る数値となった。また、全国平均及び群馬平均と比較しても低い数値ではあるが、今後大型公共事業の実施における公債費の増加が見込まれていることから、当該比率は増加していくことが想定される。</a:t>
          </a:r>
        </a:p>
        <a:p>
          <a:r>
            <a:rPr kumimoji="1" lang="ja-JP" altLang="en-US" sz="1200">
              <a:latin typeface="ＭＳ Ｐゴシック" panose="020B0600070205080204" pitchFamily="50" charset="-128"/>
              <a:ea typeface="ＭＳ Ｐゴシック" panose="020B0600070205080204" pitchFamily="50" charset="-128"/>
            </a:rPr>
            <a:t>　現在計画中の大型公共事業については、緊急性や市民ニーズ等を十分に考慮した上で取捨選択し、計画的な地方債の発行を行い、財政の健全化に努める。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148167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943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79224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598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44752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33262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前年と同様に、将来負担比率については該当していない。</a:t>
          </a:r>
        </a:p>
        <a:p>
          <a:r>
            <a:rPr kumimoji="1" lang="ja-JP" altLang="en-US" sz="1300">
              <a:latin typeface="ＭＳ Ｐゴシック" panose="020B0600070205080204" pitchFamily="50" charset="-128"/>
              <a:ea typeface="ＭＳ Ｐゴシック" panose="020B0600070205080204" pitchFamily="50" charset="-128"/>
            </a:rPr>
            <a:t>　事業を実施するにあたり、国庫支出金や県支出金、地方債など活用できる財源の有無について再度確認することで、充当可能財源の確保に努めた。しかし、近年実施した、または現在実施している大型公共事業の財源として発行している地方債により、地方債残高が増加傾向にあることから、今後の活用については計画的に行う必要がある。</a:t>
          </a:r>
        </a:p>
        <a:p>
          <a:r>
            <a:rPr kumimoji="1" lang="ja-JP" altLang="en-US" sz="1300">
              <a:latin typeface="ＭＳ Ｐゴシック" panose="020B0600070205080204" pitchFamily="50" charset="-128"/>
              <a:ea typeface="ＭＳ Ｐゴシック" panose="020B0600070205080204" pitchFamily="50" charset="-128"/>
            </a:rPr>
            <a:t>　また、後世への負担を少しでも軽減するため、実施事業の総点検を図り、財政の健全化に努める。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年人事院勧告により給与改定を実施したため令和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年度の人件費は増加し、指数が上昇している。</a:t>
          </a:r>
        </a:p>
        <a:p>
          <a:r>
            <a:rPr kumimoji="1" lang="ja-JP" altLang="en-US" sz="1300">
              <a:latin typeface="ＭＳ Ｐゴシック" panose="020B0600070205080204" pitchFamily="50" charset="-128"/>
              <a:ea typeface="ＭＳ Ｐゴシック" panose="020B0600070205080204" pitchFamily="50" charset="-128"/>
            </a:rPr>
            <a:t>今後も適正な職員定数を管理することで、引き続き人件費の抑制に努める。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36</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6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9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類似団体平均と比較して高止まりしている要因は、学校給食費の無償化によるものである。また、前年度より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ポイント減少した要因は、新型コロナウイルスが落ち着いたことによる各種委託料が減少したことによるものである。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今後も継続して財源の確保及び経常経費の削減を図り、数値の適正化に努める。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43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750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20</xdr:row>
      <xdr:rowOff>27940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4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148590</xdr:rowOff>
    </xdr:from>
    <xdr:to>
      <xdr:col>65</xdr:col>
      <xdr:colOff>53975</xdr:colOff>
      <xdr:row>20</xdr:row>
      <xdr:rowOff>78740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63517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依然として類似団体平均を大きく上回っている。要因としては、子育て支援や少子高齢化対策等の市民サービスに注力していることが挙げられる。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国や県の施策に上乗せ補助をするなど市単独で実施している事業が多いことから、各施策の精査や事業の見直しを行い、財政の圧迫に歯止めがかかるよう努める。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124278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58965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124278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58</xdr:row>
      <xdr:rowOff>116115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96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ポイント増加し、類似団体平均と同率となった。</a:t>
          </a:r>
        </a:p>
        <a:p>
          <a:r>
            <a:rPr kumimoji="1" lang="ja-JP" altLang="en-US" sz="1300">
              <a:latin typeface="ＭＳ Ｐゴシック" panose="020B0600070205080204" pitchFamily="50" charset="-128"/>
              <a:ea typeface="ＭＳ Ｐゴシック" panose="020B0600070205080204" pitchFamily="50" charset="-128"/>
            </a:rPr>
            <a:t>　増加した要因としては、介護保険（保健事業勘定）特別会計への一般会計繰出金が増加したことが挙げられる。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社会保障関連の繰出金は今後増加することが見込まれていることから、動向を注視するとともに、各種保険税等の自主財源確保に努める。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2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類似団体平均を大きく上回っている要因は、消防や病院、廃棄物及びし尿処理、火葬等の業務を桐生市との連携事業とし、事業に対する負担金を支払っていることが挙げられる。</a:t>
          </a:r>
        </a:p>
        <a:p>
          <a:r>
            <a:rPr kumimoji="1" lang="ja-JP" altLang="en-US" sz="1100">
              <a:latin typeface="ＭＳ Ｐゴシック" panose="020B0600070205080204" pitchFamily="50" charset="-128"/>
              <a:ea typeface="ＭＳ Ｐゴシック" panose="020B0600070205080204" pitchFamily="50" charset="-128"/>
            </a:rPr>
            <a:t>　本市の数値は前年度より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ポイント減少しており、主な要因として消防に係る委託料の減少が挙げられる。連携事業では多大な経費のかかる事業を共同で実施することにより、効率的な業務の遂行及び経費の削減が可能となる。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今後においてもより一層効率的な事務を研究し、経費の削減に努めるとともに、市単独の補助事業の見直しにも注力し、経費削減に努める。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55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5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0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大きく下回っている。増加した要因は、市内道路整備事業等により起債した合併特例事業債等の償還開始が挙げられる。また、地方債を活用した大型公共事業が集中して実施されていることから公債費の増が見込まれている。</a:t>
          </a:r>
        </a:p>
        <a:p>
          <a:r>
            <a:rPr kumimoji="1" lang="ja-JP" altLang="en-US" sz="1300">
              <a:latin typeface="ＭＳ Ｐゴシック" panose="020B0600070205080204" pitchFamily="50" charset="-128"/>
              <a:ea typeface="ＭＳ Ｐゴシック" panose="020B0600070205080204" pitchFamily="50" charset="-128"/>
            </a:rPr>
            <a:t>　今後の新規事業等については、起債依存型の実施方法を見直し、計画的な財政運営に努める。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ポイント減少し、類似団体平均との差が縮まる結果となった。</a:t>
          </a:r>
        </a:p>
        <a:p>
          <a:r>
            <a:rPr kumimoji="1" lang="ja-JP" altLang="en-US" sz="1200">
              <a:latin typeface="ＭＳ Ｐゴシック" panose="020B0600070205080204" pitchFamily="50" charset="-128"/>
              <a:ea typeface="ＭＳ Ｐゴシック" panose="020B0600070205080204" pitchFamily="50" charset="-128"/>
            </a:rPr>
            <a:t>　類似団体平均と比較した場合、本市は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市税単価が低い傾向にある。また、学校給食費の無償化や桐生市との連携事業の負担金等の数値に占める割合が高いが、どちらも継続して事業を実施していくことから高い数値で推移していく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今後も、経常経費の削減に努め、自主財源の確保に一層注力する必要がある。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121286</xdr:rowOff>
    </xdr:from>
    <xdr:to>
      <xdr:col>82</xdr:col>
      <xdr:colOff>107950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658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7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79</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02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70486</xdr:rowOff>
    </xdr:from>
    <xdr:to>
      <xdr:col>82</xdr:col>
      <xdr:colOff>158750</xdr:colOff>
      <xdr:row>80</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150513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161925</xdr:rowOff>
    </xdr:from>
    <xdr:to>
      <xdr:col>65</xdr:col>
      <xdr:colOff>53975</xdr:colOff>
      <xdr:row>80</xdr:row>
      <xdr:rowOff>92075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76852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66238</xdr:rowOff>
    </xdr:from>
    <xdr:to>
      <xdr:col>29</xdr:col>
      <xdr:colOff>127000</xdr:colOff>
      <xdr:row>19</xdr:row>
      <xdr:rowOff>124089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1413"/>
          <a:ext cx="647700" cy="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115083</xdr:rowOff>
    </xdr:from>
    <xdr:to>
      <xdr:col>26</xdr:col>
      <xdr:colOff>50800</xdr:colOff>
      <xdr:row>19</xdr:row>
      <xdr:rowOff>124089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20258"/>
          <a:ext cx="698500" cy="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115083</xdr:rowOff>
    </xdr:from>
    <xdr:to>
      <xdr:col>22</xdr:col>
      <xdr:colOff>114300</xdr:colOff>
      <xdr:row>19</xdr:row>
      <xdr:rowOff>145227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20258"/>
          <a:ext cx="698500" cy="3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118313</xdr:rowOff>
    </xdr:from>
    <xdr:to>
      <xdr:col>18</xdr:col>
      <xdr:colOff>177800</xdr:colOff>
      <xdr:row>19</xdr:row>
      <xdr:rowOff>145227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23488"/>
          <a:ext cx="6985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165087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15438</xdr:rowOff>
    </xdr:from>
    <xdr:to>
      <xdr:col>29</xdr:col>
      <xdr:colOff>177800</xdr:colOff>
      <xdr:row>19</xdr:row>
      <xdr:rowOff>117038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158965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73289</xdr:rowOff>
    </xdr:from>
    <xdr:to>
      <xdr:col>26</xdr:col>
      <xdr:colOff>101600</xdr:colOff>
      <xdr:row>20</xdr:row>
      <xdr:rowOff>3439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7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6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64283</xdr:rowOff>
    </xdr:from>
    <xdr:to>
      <xdr:col>22</xdr:col>
      <xdr:colOff>165100</xdr:colOff>
      <xdr:row>19</xdr:row>
      <xdr:rowOff>165883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150660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94427</xdr:rowOff>
    </xdr:from>
    <xdr:to>
      <xdr:col>19</xdr:col>
      <xdr:colOff>38100</xdr:colOff>
      <xdr:row>20</xdr:row>
      <xdr:rowOff>24577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8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67513</xdr:rowOff>
    </xdr:from>
    <xdr:to>
      <xdr:col>15</xdr:col>
      <xdr:colOff>101600</xdr:colOff>
      <xdr:row>19</xdr:row>
      <xdr:rowOff>169113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153890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96662</xdr:rowOff>
    </xdr:from>
    <xdr:to>
      <xdr:col>29</xdr:col>
      <xdr:colOff>127000</xdr:colOff>
      <xdr:row>37</xdr:row>
      <xdr:rowOff>133434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21362"/>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133434</xdr:rowOff>
    </xdr:from>
    <xdr:to>
      <xdr:col>26</xdr:col>
      <xdr:colOff>50800</xdr:colOff>
      <xdr:row>37</xdr:row>
      <xdr:rowOff>202863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8134"/>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202863</xdr:rowOff>
    </xdr:from>
    <xdr:to>
      <xdr:col>22</xdr:col>
      <xdr:colOff>114300</xdr:colOff>
      <xdr:row>37</xdr:row>
      <xdr:rowOff>242639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27563"/>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225723</xdr:rowOff>
    </xdr:from>
    <xdr:to>
      <xdr:col>18</xdr:col>
      <xdr:colOff>177800</xdr:colOff>
      <xdr:row>37</xdr:row>
      <xdr:rowOff>242639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50423"/>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45862</xdr:rowOff>
    </xdr:from>
    <xdr:to>
      <xdr:col>29</xdr:col>
      <xdr:colOff>177800</xdr:colOff>
      <xdr:row>37</xdr:row>
      <xdr:rowOff>147462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70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82634</xdr:rowOff>
    </xdr:from>
    <xdr:to>
      <xdr:col>26</xdr:col>
      <xdr:colOff>101600</xdr:colOff>
      <xdr:row>37</xdr:row>
      <xdr:rowOff>184234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152063</xdr:rowOff>
    </xdr:from>
    <xdr:to>
      <xdr:col>22</xdr:col>
      <xdr:colOff>165100</xdr:colOff>
      <xdr:row>37</xdr:row>
      <xdr:rowOff>253663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238440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191839</xdr:rowOff>
    </xdr:from>
    <xdr:to>
      <xdr:col>19</xdr:col>
      <xdr:colOff>38100</xdr:colOff>
      <xdr:row>37</xdr:row>
      <xdr:rowOff>293439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1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278216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174923</xdr:rowOff>
    </xdr:from>
    <xdr:to>
      <xdr:col>15</xdr:col>
      <xdr:colOff>101600</xdr:colOff>
      <xdr:row>37</xdr:row>
      <xdr:rowOff>276523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261300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70472</xdr:rowOff>
    </xdr:from>
    <xdr:to>
      <xdr:col>24</xdr:col>
      <xdr:colOff>63500</xdr:colOff>
      <xdr:row>36</xdr:row>
      <xdr:rowOff>115519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2672"/>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115519</xdr:rowOff>
    </xdr:from>
    <xdr:to>
      <xdr:col>19</xdr:col>
      <xdr:colOff>177800</xdr:colOff>
      <xdr:row>36</xdr:row>
      <xdr:rowOff>119481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71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119481</xdr:rowOff>
    </xdr:from>
    <xdr:to>
      <xdr:col>15</xdr:col>
      <xdr:colOff>50800</xdr:colOff>
      <xdr:row>36</xdr:row>
      <xdr:rowOff>145923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168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145923</xdr:rowOff>
    </xdr:from>
    <xdr:to>
      <xdr:col>10</xdr:col>
      <xdr:colOff>114300</xdr:colOff>
      <xdr:row>37</xdr:row>
      <xdr:rowOff>15849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8123"/>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19672</xdr:rowOff>
    </xdr:from>
    <xdr:to>
      <xdr:col>24</xdr:col>
      <xdr:colOff>114300</xdr:colOff>
      <xdr:row>36</xdr:row>
      <xdr:rowOff>121272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64719</xdr:rowOff>
    </xdr:from>
    <xdr:to>
      <xdr:col>20</xdr:col>
      <xdr:colOff>38100</xdr:colOff>
      <xdr:row>36</xdr:row>
      <xdr:rowOff>166319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68681</xdr:rowOff>
    </xdr:from>
    <xdr:to>
      <xdr:col>15</xdr:col>
      <xdr:colOff>101600</xdr:colOff>
      <xdr:row>36</xdr:row>
      <xdr:rowOff>170281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161408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95123</xdr:rowOff>
    </xdr:from>
    <xdr:to>
      <xdr:col>10</xdr:col>
      <xdr:colOff>165100</xdr:colOff>
      <xdr:row>37</xdr:row>
      <xdr:rowOff>25273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136499</xdr:rowOff>
    </xdr:from>
    <xdr:to>
      <xdr:col>6</xdr:col>
      <xdr:colOff>38100</xdr:colOff>
      <xdr:row>37</xdr:row>
      <xdr:rowOff>66649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57776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158692</xdr:rowOff>
    </xdr:from>
    <xdr:to>
      <xdr:col>24</xdr:col>
      <xdr:colOff>63500</xdr:colOff>
      <xdr:row>58</xdr:row>
      <xdr:rowOff>4817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31342"/>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158692</xdr:rowOff>
    </xdr:from>
    <xdr:to>
      <xdr:col>19</xdr:col>
      <xdr:colOff>177800</xdr:colOff>
      <xdr:row>58</xdr:row>
      <xdr:rowOff>19465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1342"/>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19465</xdr:rowOff>
    </xdr:from>
    <xdr:to>
      <xdr:col>15</xdr:col>
      <xdr:colOff>50800</xdr:colOff>
      <xdr:row>58</xdr:row>
      <xdr:rowOff>53189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3565"/>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42490</xdr:rowOff>
    </xdr:from>
    <xdr:to>
      <xdr:col>10</xdr:col>
      <xdr:colOff>114300</xdr:colOff>
      <xdr:row>58</xdr:row>
      <xdr:rowOff>53189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659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125467</xdr:rowOff>
    </xdr:from>
    <xdr:to>
      <xdr:col>24</xdr:col>
      <xdr:colOff>114300</xdr:colOff>
      <xdr:row>58</xdr:row>
      <xdr:rowOff>55617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107892</xdr:rowOff>
    </xdr:from>
    <xdr:to>
      <xdr:col>20</xdr:col>
      <xdr:colOff>38100</xdr:colOff>
      <xdr:row>58</xdr:row>
      <xdr:rowOff>38042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140115</xdr:rowOff>
    </xdr:from>
    <xdr:to>
      <xdr:col>15</xdr:col>
      <xdr:colOff>101600</xdr:colOff>
      <xdr:row>58</xdr:row>
      <xdr:rowOff>70265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2389</xdr:rowOff>
    </xdr:from>
    <xdr:to>
      <xdr:col>10</xdr:col>
      <xdr:colOff>165100</xdr:colOff>
      <xdr:row>58</xdr:row>
      <xdr:rowOff>103989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163140</xdr:rowOff>
    </xdr:from>
    <xdr:to>
      <xdr:col>6</xdr:col>
      <xdr:colOff>38100</xdr:colOff>
      <xdr:row>58</xdr:row>
      <xdr:rowOff>93290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105730</xdr:rowOff>
    </xdr:from>
    <xdr:to>
      <xdr:col>24</xdr:col>
      <xdr:colOff>63500</xdr:colOff>
      <xdr:row>78</xdr:row>
      <xdr:rowOff>108336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883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105273</xdr:rowOff>
    </xdr:from>
    <xdr:to>
      <xdr:col>19</xdr:col>
      <xdr:colOff>177800</xdr:colOff>
      <xdr:row>78</xdr:row>
      <xdr:rowOff>108336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837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100084</xdr:rowOff>
    </xdr:from>
    <xdr:to>
      <xdr:col>15</xdr:col>
      <xdr:colOff>50800</xdr:colOff>
      <xdr:row>78</xdr:row>
      <xdr:rowOff>105273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3184"/>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100084</xdr:rowOff>
    </xdr:from>
    <xdr:to>
      <xdr:col>10</xdr:col>
      <xdr:colOff>114300</xdr:colOff>
      <xdr:row>78</xdr:row>
      <xdr:rowOff>103718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318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54930</xdr:rowOff>
    </xdr:from>
    <xdr:to>
      <xdr:col>24</xdr:col>
      <xdr:colOff>114300</xdr:colOff>
      <xdr:row>78</xdr:row>
      <xdr:rowOff>156530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141307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57536</xdr:rowOff>
    </xdr:from>
    <xdr:to>
      <xdr:col>20</xdr:col>
      <xdr:colOff>38100</xdr:colOff>
      <xdr:row>78</xdr:row>
      <xdr:rowOff>159136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150263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54473</xdr:rowOff>
    </xdr:from>
    <xdr:to>
      <xdr:col>15</xdr:col>
      <xdr:colOff>101600</xdr:colOff>
      <xdr:row>78</xdr:row>
      <xdr:rowOff>156073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147200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49284</xdr:rowOff>
    </xdr:from>
    <xdr:to>
      <xdr:col>10</xdr:col>
      <xdr:colOff>165100</xdr:colOff>
      <xdr:row>78</xdr:row>
      <xdr:rowOff>150884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142011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52918</xdr:rowOff>
    </xdr:from>
    <xdr:to>
      <xdr:col>6</xdr:col>
      <xdr:colOff>38100</xdr:colOff>
      <xdr:row>78</xdr:row>
      <xdr:rowOff>154518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78169</xdr:rowOff>
    </xdr:from>
    <xdr:to>
      <xdr:col>24</xdr:col>
      <xdr:colOff>63500</xdr:colOff>
      <xdr:row>96</xdr:row>
      <xdr:rowOff>82004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7369"/>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46431</xdr:rowOff>
    </xdr:from>
    <xdr:to>
      <xdr:col>19</xdr:col>
      <xdr:colOff>177800</xdr:colOff>
      <xdr:row>96</xdr:row>
      <xdr:rowOff>82004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34181"/>
          <a:ext cx="889000" cy="2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46431</xdr:rowOff>
    </xdr:from>
    <xdr:to>
      <xdr:col>15</xdr:col>
      <xdr:colOff>50800</xdr:colOff>
      <xdr:row>96</xdr:row>
      <xdr:rowOff>149174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34181"/>
          <a:ext cx="8890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149174</xdr:rowOff>
    </xdr:from>
    <xdr:to>
      <xdr:col>10</xdr:col>
      <xdr:colOff>114300</xdr:colOff>
      <xdr:row>96</xdr:row>
      <xdr:rowOff>152285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837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27369</xdr:rowOff>
    </xdr:from>
    <xdr:to>
      <xdr:col>24</xdr:col>
      <xdr:colOff>114300</xdr:colOff>
      <xdr:row>96</xdr:row>
      <xdr:rowOff>128969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5796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31204</xdr:rowOff>
    </xdr:from>
    <xdr:to>
      <xdr:col>20</xdr:col>
      <xdr:colOff>38100</xdr:colOff>
      <xdr:row>96</xdr:row>
      <xdr:rowOff>132804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149331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167081</xdr:rowOff>
    </xdr:from>
    <xdr:to>
      <xdr:col>15</xdr:col>
      <xdr:colOff>101600</xdr:colOff>
      <xdr:row>95</xdr:row>
      <xdr:rowOff>97231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113758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98374</xdr:rowOff>
    </xdr:from>
    <xdr:to>
      <xdr:col>10</xdr:col>
      <xdr:colOff>165100</xdr:colOff>
      <xdr:row>97</xdr:row>
      <xdr:rowOff>28524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45051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101485</xdr:rowOff>
    </xdr:from>
    <xdr:to>
      <xdr:col>6</xdr:col>
      <xdr:colOff>38100</xdr:colOff>
      <xdr:row>97</xdr:row>
      <xdr:rowOff>31635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93545</xdr:rowOff>
    </xdr:from>
    <xdr:to>
      <xdr:col>55</xdr:col>
      <xdr:colOff>0</xdr:colOff>
      <xdr:row>36</xdr:row>
      <xdr:rowOff>156834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5745"/>
          <a:ext cx="8382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156834</xdr:rowOff>
    </xdr:from>
    <xdr:to>
      <xdr:col>50</xdr:col>
      <xdr:colOff>114300</xdr:colOff>
      <xdr:row>37</xdr:row>
      <xdr:rowOff>101850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29034"/>
          <a:ext cx="889000" cy="1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161036</xdr:rowOff>
    </xdr:from>
    <xdr:to>
      <xdr:col>45</xdr:col>
      <xdr:colOff>177800</xdr:colOff>
      <xdr:row>37</xdr:row>
      <xdr:rowOff>101850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04536"/>
          <a:ext cx="889000" cy="11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161036</xdr:rowOff>
    </xdr:from>
    <xdr:to>
      <xdr:col>41</xdr:col>
      <xdr:colOff>50800</xdr:colOff>
      <xdr:row>38</xdr:row>
      <xdr:rowOff>115174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04536"/>
          <a:ext cx="889000" cy="13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42745</xdr:rowOff>
    </xdr:from>
    <xdr:to>
      <xdr:col>55</xdr:col>
      <xdr:colOff>50800</xdr:colOff>
      <xdr:row>36</xdr:row>
      <xdr:rowOff>144345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21172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106034</xdr:rowOff>
    </xdr:from>
    <xdr:to>
      <xdr:col>50</xdr:col>
      <xdr:colOff>165100</xdr:colOff>
      <xdr:row>37</xdr:row>
      <xdr:rowOff>36184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27311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51050</xdr:rowOff>
    </xdr:from>
    <xdr:to>
      <xdr:col>46</xdr:col>
      <xdr:colOff>38100</xdr:colOff>
      <xdr:row>37</xdr:row>
      <xdr:rowOff>152650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143777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110236</xdr:rowOff>
    </xdr:from>
    <xdr:to>
      <xdr:col>41</xdr:col>
      <xdr:colOff>101600</xdr:colOff>
      <xdr:row>31</xdr:row>
      <xdr:rowOff>40386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31513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64374</xdr:rowOff>
    </xdr:from>
    <xdr:to>
      <xdr:col>36</xdr:col>
      <xdr:colOff>165100</xdr:colOff>
      <xdr:row>38</xdr:row>
      <xdr:rowOff>165974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157101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68344</xdr:rowOff>
    </xdr:from>
    <xdr:to>
      <xdr:col>55</xdr:col>
      <xdr:colOff>0</xdr:colOff>
      <xdr:row>58</xdr:row>
      <xdr:rowOff>5499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0994"/>
          <a:ext cx="838200" cy="1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144735</xdr:rowOff>
    </xdr:from>
    <xdr:to>
      <xdr:col>50</xdr:col>
      <xdr:colOff>114300</xdr:colOff>
      <xdr:row>58</xdr:row>
      <xdr:rowOff>5499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74485"/>
          <a:ext cx="889000" cy="37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144735</xdr:rowOff>
    </xdr:from>
    <xdr:to>
      <xdr:col>45</xdr:col>
      <xdr:colOff>177800</xdr:colOff>
      <xdr:row>56</xdr:row>
      <xdr:rowOff>29659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74485"/>
          <a:ext cx="889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29659</xdr:rowOff>
    </xdr:from>
    <xdr:to>
      <xdr:col>41</xdr:col>
      <xdr:colOff>50800</xdr:colOff>
      <xdr:row>57</xdr:row>
      <xdr:rowOff>127074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0859"/>
          <a:ext cx="889000" cy="2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17544</xdr:rowOff>
    </xdr:from>
    <xdr:to>
      <xdr:col>55</xdr:col>
      <xdr:colOff>50800</xdr:colOff>
      <xdr:row>57</xdr:row>
      <xdr:rowOff>119144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167421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126149</xdr:rowOff>
    </xdr:from>
    <xdr:to>
      <xdr:col>50</xdr:col>
      <xdr:colOff>165100</xdr:colOff>
      <xdr:row>58</xdr:row>
      <xdr:rowOff>56299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93935</xdr:rowOff>
    </xdr:from>
    <xdr:to>
      <xdr:col>46</xdr:col>
      <xdr:colOff>38100</xdr:colOff>
      <xdr:row>56</xdr:row>
      <xdr:rowOff>24085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40612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150309</xdr:rowOff>
    </xdr:from>
    <xdr:to>
      <xdr:col>41</xdr:col>
      <xdr:colOff>101600</xdr:colOff>
      <xdr:row>56</xdr:row>
      <xdr:rowOff>80459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96986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76274</xdr:rowOff>
    </xdr:from>
    <xdr:to>
      <xdr:col>36</xdr:col>
      <xdr:colOff>165100</xdr:colOff>
      <xdr:row>58</xdr:row>
      <xdr:rowOff>6424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169001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65753</xdr:rowOff>
    </xdr:from>
    <xdr:to>
      <xdr:col>55</xdr:col>
      <xdr:colOff>0</xdr:colOff>
      <xdr:row>79</xdr:row>
      <xdr:rowOff>88919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10303"/>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116143</xdr:rowOff>
    </xdr:from>
    <xdr:to>
      <xdr:col>50</xdr:col>
      <xdr:colOff>114300</xdr:colOff>
      <xdr:row>79</xdr:row>
      <xdr:rowOff>88919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74893"/>
          <a:ext cx="889000" cy="6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116143</xdr:rowOff>
    </xdr:from>
    <xdr:to>
      <xdr:col>45</xdr:col>
      <xdr:colOff>177800</xdr:colOff>
      <xdr:row>77</xdr:row>
      <xdr:rowOff>78566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74893"/>
          <a:ext cx="889000" cy="3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78566</xdr:rowOff>
    </xdr:from>
    <xdr:to>
      <xdr:col>41</xdr:col>
      <xdr:colOff>50800</xdr:colOff>
      <xdr:row>79</xdr:row>
      <xdr:rowOff>71349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80216"/>
          <a:ext cx="889000" cy="3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14953</xdr:rowOff>
    </xdr:from>
    <xdr:to>
      <xdr:col>55</xdr:col>
      <xdr:colOff>50800</xdr:colOff>
      <xdr:row>79</xdr:row>
      <xdr:rowOff>116553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101330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38119</xdr:rowOff>
    </xdr:from>
    <xdr:to>
      <xdr:col>50</xdr:col>
      <xdr:colOff>165100</xdr:colOff>
      <xdr:row>79</xdr:row>
      <xdr:rowOff>139719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130846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65343</xdr:rowOff>
    </xdr:from>
    <xdr:to>
      <xdr:col>46</xdr:col>
      <xdr:colOff>38100</xdr:colOff>
      <xdr:row>75</xdr:row>
      <xdr:rowOff>166943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27766</xdr:rowOff>
    </xdr:from>
    <xdr:to>
      <xdr:col>41</xdr:col>
      <xdr:colOff>101600</xdr:colOff>
      <xdr:row>77</xdr:row>
      <xdr:rowOff>129366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20549</xdr:rowOff>
    </xdr:from>
    <xdr:to>
      <xdr:col>36</xdr:col>
      <xdr:colOff>165100</xdr:colOff>
      <xdr:row>79</xdr:row>
      <xdr:rowOff>122149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113276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127902</xdr:rowOff>
    </xdr:from>
    <xdr:to>
      <xdr:col>55</xdr:col>
      <xdr:colOff>0</xdr:colOff>
      <xdr:row>96</xdr:row>
      <xdr:rowOff>98107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15652"/>
          <a:ext cx="8382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98107</xdr:rowOff>
    </xdr:from>
    <xdr:to>
      <xdr:col>50</xdr:col>
      <xdr:colOff>114300</xdr:colOff>
      <xdr:row>97</xdr:row>
      <xdr:rowOff>12891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57307"/>
          <a:ext cx="889000" cy="8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4014</xdr:rowOff>
    </xdr:from>
    <xdr:to>
      <xdr:col>45</xdr:col>
      <xdr:colOff>177800</xdr:colOff>
      <xdr:row>97</xdr:row>
      <xdr:rowOff>12891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34664"/>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4014</xdr:rowOff>
    </xdr:from>
    <xdr:to>
      <xdr:col>41</xdr:col>
      <xdr:colOff>50800</xdr:colOff>
      <xdr:row>97</xdr:row>
      <xdr:rowOff>36754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4664"/>
          <a:ext cx="8890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77102</xdr:rowOff>
    </xdr:from>
    <xdr:to>
      <xdr:col>55</xdr:col>
      <xdr:colOff>50800</xdr:colOff>
      <xdr:row>96</xdr:row>
      <xdr:rowOff>7252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47307</xdr:rowOff>
    </xdr:from>
    <xdr:to>
      <xdr:col>50</xdr:col>
      <xdr:colOff>165100</xdr:colOff>
      <xdr:row>96</xdr:row>
      <xdr:rowOff>148907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140034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133541</xdr:rowOff>
    </xdr:from>
    <xdr:to>
      <xdr:col>46</xdr:col>
      <xdr:colOff>38100</xdr:colOff>
      <xdr:row>97</xdr:row>
      <xdr:rowOff>63691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54818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124664</xdr:rowOff>
    </xdr:from>
    <xdr:to>
      <xdr:col>41</xdr:col>
      <xdr:colOff>101600</xdr:colOff>
      <xdr:row>97</xdr:row>
      <xdr:rowOff>54814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45941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157404</xdr:rowOff>
    </xdr:from>
    <xdr:to>
      <xdr:col>36</xdr:col>
      <xdr:colOff>165100</xdr:colOff>
      <xdr:row>97</xdr:row>
      <xdr:rowOff>87554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78681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23076</xdr:rowOff>
    </xdr:from>
    <xdr:to>
      <xdr:col>85</xdr:col>
      <xdr:colOff>127000</xdr:colOff>
      <xdr:row>39</xdr:row>
      <xdr:rowOff>39001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9626"/>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23076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9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23152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970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159651</xdr:rowOff>
    </xdr:from>
    <xdr:to>
      <xdr:col>85</xdr:col>
      <xdr:colOff>177800</xdr:colOff>
      <xdr:row>39</xdr:row>
      <xdr:rowOff>89801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74578</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143726</xdr:rowOff>
    </xdr:from>
    <xdr:to>
      <xdr:col>81</xdr:col>
      <xdr:colOff>101600</xdr:colOff>
      <xdr:row>39</xdr:row>
      <xdr:rowOff>73876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65003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5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143802</xdr:rowOff>
    </xdr:from>
    <xdr:to>
      <xdr:col>67</xdr:col>
      <xdr:colOff>101600</xdr:colOff>
      <xdr:row>39</xdr:row>
      <xdr:rowOff>73952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65079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5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140869</xdr:rowOff>
    </xdr:from>
    <xdr:to>
      <xdr:col>85</xdr:col>
      <xdr:colOff>127000</xdr:colOff>
      <xdr:row>76</xdr:row>
      <xdr:rowOff>158801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1069"/>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158801</xdr:rowOff>
    </xdr:from>
    <xdr:to>
      <xdr:col>81</xdr:col>
      <xdr:colOff>50800</xdr:colOff>
      <xdr:row>77</xdr:row>
      <xdr:rowOff>19634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8900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19634</xdr:rowOff>
    </xdr:from>
    <xdr:to>
      <xdr:col>76</xdr:col>
      <xdr:colOff>114300</xdr:colOff>
      <xdr:row>77</xdr:row>
      <xdr:rowOff>44577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21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44577</xdr:rowOff>
    </xdr:from>
    <xdr:to>
      <xdr:col>71</xdr:col>
      <xdr:colOff>177800</xdr:colOff>
      <xdr:row>77</xdr:row>
      <xdr:rowOff>50367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46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90069</xdr:rowOff>
    </xdr:from>
    <xdr:to>
      <xdr:col>85</xdr:col>
      <xdr:colOff>177800</xdr:colOff>
      <xdr:row>77</xdr:row>
      <xdr:rowOff>20219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68496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108001</xdr:rowOff>
    </xdr:from>
    <xdr:to>
      <xdr:col>81</xdr:col>
      <xdr:colOff>101600</xdr:colOff>
      <xdr:row>77</xdr:row>
      <xdr:rowOff>38151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29278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140284</xdr:rowOff>
    </xdr:from>
    <xdr:to>
      <xdr:col>76</xdr:col>
      <xdr:colOff>165100</xdr:colOff>
      <xdr:row>77</xdr:row>
      <xdr:rowOff>70434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61561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165227</xdr:rowOff>
    </xdr:from>
    <xdr:to>
      <xdr:col>72</xdr:col>
      <xdr:colOff>38100</xdr:colOff>
      <xdr:row>77</xdr:row>
      <xdr:rowOff>95377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86504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171017</xdr:rowOff>
    </xdr:from>
    <xdr:to>
      <xdr:col>67</xdr:col>
      <xdr:colOff>101600</xdr:colOff>
      <xdr:row>77</xdr:row>
      <xdr:rowOff>101167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92294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119616</xdr:rowOff>
    </xdr:from>
    <xdr:to>
      <xdr:col>85</xdr:col>
      <xdr:colOff>127000</xdr:colOff>
      <xdr:row>98</xdr:row>
      <xdr:rowOff>132407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1716"/>
          <a:ext cx="8382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109192</xdr:rowOff>
    </xdr:from>
    <xdr:to>
      <xdr:col>81</xdr:col>
      <xdr:colOff>50800</xdr:colOff>
      <xdr:row>98</xdr:row>
      <xdr:rowOff>132407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11292"/>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109192</xdr:rowOff>
    </xdr:from>
    <xdr:to>
      <xdr:col>76</xdr:col>
      <xdr:colOff>114300</xdr:colOff>
      <xdr:row>98</xdr:row>
      <xdr:rowOff>135438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1292"/>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132421</xdr:rowOff>
    </xdr:from>
    <xdr:to>
      <xdr:col>71</xdr:col>
      <xdr:colOff>177800</xdr:colOff>
      <xdr:row>98</xdr:row>
      <xdr:rowOff>135438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452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68816</xdr:rowOff>
    </xdr:from>
    <xdr:to>
      <xdr:col>85</xdr:col>
      <xdr:colOff>177800</xdr:colOff>
      <xdr:row>98</xdr:row>
      <xdr:rowOff>170416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155193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81607</xdr:rowOff>
    </xdr:from>
    <xdr:to>
      <xdr:col>81</xdr:col>
      <xdr:colOff>101600</xdr:colOff>
      <xdr:row>99</xdr:row>
      <xdr:rowOff>11757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2884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58392</xdr:rowOff>
    </xdr:from>
    <xdr:to>
      <xdr:col>76</xdr:col>
      <xdr:colOff>165100</xdr:colOff>
      <xdr:row>98</xdr:row>
      <xdr:rowOff>159992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151119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84638</xdr:rowOff>
    </xdr:from>
    <xdr:to>
      <xdr:col>72</xdr:col>
      <xdr:colOff>38100</xdr:colOff>
      <xdr:row>99</xdr:row>
      <xdr:rowOff>14788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5915</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81621</xdr:rowOff>
    </xdr:from>
    <xdr:to>
      <xdr:col>67</xdr:col>
      <xdr:colOff>101600</xdr:colOff>
      <xdr:row>99</xdr:row>
      <xdr:rowOff>11771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2898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165467</xdr:rowOff>
    </xdr:from>
    <xdr:to>
      <xdr:col>116</xdr:col>
      <xdr:colOff>63500</xdr:colOff>
      <xdr:row>39</xdr:row>
      <xdr:rowOff>5414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80567"/>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159065</xdr:rowOff>
    </xdr:from>
    <xdr:to>
      <xdr:col>111</xdr:col>
      <xdr:colOff>177800</xdr:colOff>
      <xdr:row>38</xdr:row>
      <xdr:rowOff>165467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7416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156714</xdr:rowOff>
    </xdr:from>
    <xdr:to>
      <xdr:col>107</xdr:col>
      <xdr:colOff>50800</xdr:colOff>
      <xdr:row>38</xdr:row>
      <xdr:rowOff>159065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7181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156714</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71814"/>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126064</xdr:rowOff>
    </xdr:from>
    <xdr:to>
      <xdr:col>116</xdr:col>
      <xdr:colOff>114300</xdr:colOff>
      <xdr:row>39</xdr:row>
      <xdr:rowOff>56214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40991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114667</xdr:rowOff>
    </xdr:from>
    <xdr:to>
      <xdr:col>112</xdr:col>
      <xdr:colOff>38100</xdr:colOff>
      <xdr:row>39</xdr:row>
      <xdr:rowOff>44817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35944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72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108265</xdr:rowOff>
    </xdr:from>
    <xdr:to>
      <xdr:col>107</xdr:col>
      <xdr:colOff>101600</xdr:colOff>
      <xdr:row>39</xdr:row>
      <xdr:rowOff>38415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29542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7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105914</xdr:rowOff>
    </xdr:from>
    <xdr:to>
      <xdr:col>102</xdr:col>
      <xdr:colOff>165100</xdr:colOff>
      <xdr:row>39</xdr:row>
      <xdr:rowOff>36064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27191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39268</xdr:rowOff>
    </xdr:from>
    <xdr:to>
      <xdr:col>116</xdr:col>
      <xdr:colOff>63500</xdr:colOff>
      <xdr:row>59</xdr:row>
      <xdr:rowOff>40831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4818"/>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37516</xdr:rowOff>
    </xdr:from>
    <xdr:to>
      <xdr:col>111</xdr:col>
      <xdr:colOff>177800</xdr:colOff>
      <xdr:row>59</xdr:row>
      <xdr:rowOff>39268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530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31153</xdr:rowOff>
    </xdr:from>
    <xdr:to>
      <xdr:col>107</xdr:col>
      <xdr:colOff>50800</xdr:colOff>
      <xdr:row>59</xdr:row>
      <xdr:rowOff>37516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6703"/>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24067</xdr:rowOff>
    </xdr:from>
    <xdr:to>
      <xdr:col>102</xdr:col>
      <xdr:colOff>114300</xdr:colOff>
      <xdr:row>59</xdr:row>
      <xdr:rowOff>31153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39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161481</xdr:rowOff>
    </xdr:from>
    <xdr:to>
      <xdr:col>116</xdr:col>
      <xdr:colOff>114300</xdr:colOff>
      <xdr:row>59</xdr:row>
      <xdr:rowOff>91631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76408</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159918</xdr:rowOff>
    </xdr:from>
    <xdr:to>
      <xdr:col>112</xdr:col>
      <xdr:colOff>38100</xdr:colOff>
      <xdr:row>59</xdr:row>
      <xdr:rowOff>90068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81195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9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158166</xdr:rowOff>
    </xdr:from>
    <xdr:to>
      <xdr:col>107</xdr:col>
      <xdr:colOff>101600</xdr:colOff>
      <xdr:row>59</xdr:row>
      <xdr:rowOff>88316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151803</xdr:rowOff>
    </xdr:from>
    <xdr:to>
      <xdr:col>102</xdr:col>
      <xdr:colOff>165100</xdr:colOff>
      <xdr:row>59</xdr:row>
      <xdr:rowOff>81953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73080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144717</xdr:rowOff>
    </xdr:from>
    <xdr:to>
      <xdr:col>98</xdr:col>
      <xdr:colOff>38100</xdr:colOff>
      <xdr:row>59</xdr:row>
      <xdr:rowOff>74867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65994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24581</xdr:rowOff>
    </xdr:from>
    <xdr:to>
      <xdr:col>116</xdr:col>
      <xdr:colOff>63500</xdr:colOff>
      <xdr:row>77</xdr:row>
      <xdr:rowOff>61937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26231"/>
          <a:ext cx="838200" cy="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61937</xdr:rowOff>
    </xdr:from>
    <xdr:to>
      <xdr:col>111</xdr:col>
      <xdr:colOff>177800</xdr:colOff>
      <xdr:row>77</xdr:row>
      <xdr:rowOff>75864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3587"/>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68777</xdr:rowOff>
    </xdr:from>
    <xdr:to>
      <xdr:col>107</xdr:col>
      <xdr:colOff>50800</xdr:colOff>
      <xdr:row>77</xdr:row>
      <xdr:rowOff>75864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7042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79883</xdr:rowOff>
    </xdr:from>
    <xdr:to>
      <xdr:col>102</xdr:col>
      <xdr:colOff>114300</xdr:colOff>
      <xdr:row>77</xdr:row>
      <xdr:rowOff>68777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10083"/>
          <a:ext cx="8890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145231</xdr:rowOff>
    </xdr:from>
    <xdr:to>
      <xdr:col>116</xdr:col>
      <xdr:colOff>114300</xdr:colOff>
      <xdr:row>77</xdr:row>
      <xdr:rowOff>75381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123658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11137</xdr:rowOff>
    </xdr:from>
    <xdr:to>
      <xdr:col>112</xdr:col>
      <xdr:colOff>38100</xdr:colOff>
      <xdr:row>77</xdr:row>
      <xdr:rowOff>112737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103864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25064</xdr:rowOff>
    </xdr:from>
    <xdr:to>
      <xdr:col>107</xdr:col>
      <xdr:colOff>101600</xdr:colOff>
      <xdr:row>77</xdr:row>
      <xdr:rowOff>126664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117791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17977</xdr:rowOff>
    </xdr:from>
    <xdr:to>
      <xdr:col>102</xdr:col>
      <xdr:colOff>165100</xdr:colOff>
      <xdr:row>77</xdr:row>
      <xdr:rowOff>119577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110704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29083</xdr:rowOff>
    </xdr:from>
    <xdr:to>
      <xdr:col>98</xdr:col>
      <xdr:colOff>38100</xdr:colOff>
      <xdr:row>76</xdr:row>
      <xdr:rowOff>130683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147210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446,892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29,844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主な要因は補助費等や普通建設事業費が増加したことによるものである。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77,740</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5,814</a:t>
          </a:r>
          <a:r>
            <a:rPr kumimoji="1" lang="ja-JP" altLang="en-US" sz="1300">
              <a:latin typeface="ＭＳ Ｐゴシック" panose="020B0600070205080204" pitchFamily="50" charset="-128"/>
              <a:ea typeface="ＭＳ Ｐゴシック" panose="020B0600070205080204" pitchFamily="50" charset="-128"/>
            </a:rPr>
            <a:t>円増加しており、物価高騰対応重点支援による地域経済対策等の増によるものである。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57,175</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16,628</a:t>
          </a:r>
          <a:r>
            <a:rPr kumimoji="1" lang="ja-JP" altLang="en-US" sz="1300">
              <a:latin typeface="ＭＳ Ｐゴシック" panose="020B0600070205080204" pitchFamily="50" charset="-128"/>
              <a:ea typeface="ＭＳ Ｐゴシック" panose="020B0600070205080204" pitchFamily="50" charset="-128"/>
            </a:rPr>
            <a:t>円増加しており、大型公共事業の増によるものである。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今後も公共施設等総合管理計画事業等の大型公共事業が計画されていることから、住民一人当たりの経費は増大することが見込まれる。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48,921
47,982
208.42
23,194,584
21,862,393
687,521
12,363,918
18,904,956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69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xdr:rowOff>
    </xdr:from>
    <xdr:to>
      <xdr:col>19</xdr:col>
      <xdr:colOff>177800</xdr:colOff>
      <xdr:row>37</xdr:row>
      <xdr:rowOff>13208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695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13208</xdr:rowOff>
    </xdr:from>
    <xdr:to>
      <xdr:col>15</xdr:col>
      <xdr:colOff>50800</xdr:colOff>
      <xdr:row>37</xdr:row>
      <xdr:rowOff>20066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6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165989</xdr:rowOff>
    </xdr:from>
    <xdr:to>
      <xdr:col>10</xdr:col>
      <xdr:colOff>114300</xdr:colOff>
      <xdr:row>37</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81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127381</xdr:rowOff>
    </xdr:from>
    <xdr:to>
      <xdr:col>24</xdr:col>
      <xdr:colOff>114300</xdr:colOff>
      <xdr:row>37</xdr:row>
      <xdr:rowOff>57531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105808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123952</xdr:rowOff>
    </xdr:from>
    <xdr:to>
      <xdr:col>20</xdr:col>
      <xdr:colOff>38100</xdr:colOff>
      <xdr:row>37</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140716</xdr:rowOff>
    </xdr:from>
    <xdr:to>
      <xdr:col>10</xdr:col>
      <xdr:colOff>165100</xdr:colOff>
      <xdr:row>37</xdr:row>
      <xdr:rowOff>70866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115189</xdr:rowOff>
    </xdr:from>
    <xdr:to>
      <xdr:col>6</xdr:col>
      <xdr:colOff>38100</xdr:colOff>
      <xdr:row>37</xdr:row>
      <xdr:rowOff>45339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61866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138389</xdr:rowOff>
    </xdr:from>
    <xdr:to>
      <xdr:col>24</xdr:col>
      <xdr:colOff>63500</xdr:colOff>
      <xdr:row>58</xdr:row>
      <xdr:rowOff>7824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1039"/>
          <a:ext cx="838200" cy="4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7824</xdr:rowOff>
    </xdr:from>
    <xdr:to>
      <xdr:col>19</xdr:col>
      <xdr:colOff>177800</xdr:colOff>
      <xdr:row>58</xdr:row>
      <xdr:rowOff>39371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192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2944</xdr:rowOff>
    </xdr:from>
    <xdr:to>
      <xdr:col>15</xdr:col>
      <xdr:colOff>50800</xdr:colOff>
      <xdr:row>58</xdr:row>
      <xdr:rowOff>39371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4144"/>
          <a:ext cx="889000" cy="3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2944</xdr:rowOff>
    </xdr:from>
    <xdr:to>
      <xdr:col>10</xdr:col>
      <xdr:colOff>114300</xdr:colOff>
      <xdr:row>58</xdr:row>
      <xdr:rowOff>40994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4144"/>
          <a:ext cx="889000" cy="3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87589</xdr:rowOff>
    </xdr:from>
    <xdr:to>
      <xdr:col>24</xdr:col>
      <xdr:colOff>114300</xdr:colOff>
      <xdr:row>58</xdr:row>
      <xdr:rowOff>17739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128474</xdr:rowOff>
    </xdr:from>
    <xdr:to>
      <xdr:col>20</xdr:col>
      <xdr:colOff>38100</xdr:colOff>
      <xdr:row>58</xdr:row>
      <xdr:rowOff>58624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49751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160021</xdr:rowOff>
    </xdr:from>
    <xdr:to>
      <xdr:col>15</xdr:col>
      <xdr:colOff>101600</xdr:colOff>
      <xdr:row>58</xdr:row>
      <xdr:rowOff>90171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81298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123594</xdr:rowOff>
    </xdr:from>
    <xdr:to>
      <xdr:col>10</xdr:col>
      <xdr:colOff>165100</xdr:colOff>
      <xdr:row>56</xdr:row>
      <xdr:rowOff>53744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44871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161644</xdr:rowOff>
    </xdr:from>
    <xdr:to>
      <xdr:col>6</xdr:col>
      <xdr:colOff>38100</xdr:colOff>
      <xdr:row>58</xdr:row>
      <xdr:rowOff>91794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82921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114793</xdr:rowOff>
    </xdr:from>
    <xdr:to>
      <xdr:col>24</xdr:col>
      <xdr:colOff>63500</xdr:colOff>
      <xdr:row>77</xdr:row>
      <xdr:rowOff>59232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4993"/>
          <a:ext cx="8382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105987</xdr:rowOff>
    </xdr:from>
    <xdr:to>
      <xdr:col>19</xdr:col>
      <xdr:colOff>177800</xdr:colOff>
      <xdr:row>77</xdr:row>
      <xdr:rowOff>59232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6187"/>
          <a:ext cx="8890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105987</xdr:rowOff>
    </xdr:from>
    <xdr:to>
      <xdr:col>15</xdr:col>
      <xdr:colOff>50800</xdr:colOff>
      <xdr:row>77</xdr:row>
      <xdr:rowOff>103952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6187"/>
          <a:ext cx="889000" cy="1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103952</xdr:rowOff>
    </xdr:from>
    <xdr:to>
      <xdr:col>10</xdr:col>
      <xdr:colOff>114300</xdr:colOff>
      <xdr:row>78</xdr:row>
      <xdr:rowOff>33772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560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63993</xdr:rowOff>
    </xdr:from>
    <xdr:to>
      <xdr:col>24</xdr:col>
      <xdr:colOff>114300</xdr:colOff>
      <xdr:row>76</xdr:row>
      <xdr:rowOff>165593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8432</xdr:rowOff>
    </xdr:from>
    <xdr:to>
      <xdr:col>20</xdr:col>
      <xdr:colOff>38100</xdr:colOff>
      <xdr:row>77</xdr:row>
      <xdr:rowOff>110032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55187</xdr:rowOff>
    </xdr:from>
    <xdr:to>
      <xdr:col>15</xdr:col>
      <xdr:colOff>101600</xdr:colOff>
      <xdr:row>76</xdr:row>
      <xdr:rowOff>156787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147914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53152</xdr:rowOff>
    </xdr:from>
    <xdr:to>
      <xdr:col>10</xdr:col>
      <xdr:colOff>165100</xdr:colOff>
      <xdr:row>77</xdr:row>
      <xdr:rowOff>154752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154422</xdr:rowOff>
    </xdr:from>
    <xdr:to>
      <xdr:col>6</xdr:col>
      <xdr:colOff>38100</xdr:colOff>
      <xdr:row>78</xdr:row>
      <xdr:rowOff>84572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75699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60528</xdr:rowOff>
    </xdr:from>
    <xdr:to>
      <xdr:col>24</xdr:col>
      <xdr:colOff>63500</xdr:colOff>
      <xdr:row>97</xdr:row>
      <xdr:rowOff>127279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91178"/>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57462</xdr:rowOff>
    </xdr:from>
    <xdr:to>
      <xdr:col>19</xdr:col>
      <xdr:colOff>177800</xdr:colOff>
      <xdr:row>97</xdr:row>
      <xdr:rowOff>60528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88112"/>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57462</xdr:rowOff>
    </xdr:from>
    <xdr:to>
      <xdr:col>15</xdr:col>
      <xdr:colOff>50800</xdr:colOff>
      <xdr:row>98</xdr:row>
      <xdr:rowOff>63024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8112"/>
          <a:ext cx="8890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56699</xdr:rowOff>
    </xdr:from>
    <xdr:to>
      <xdr:col>10</xdr:col>
      <xdr:colOff>114300</xdr:colOff>
      <xdr:row>98</xdr:row>
      <xdr:rowOff>63024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5879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76479</xdr:rowOff>
    </xdr:from>
    <xdr:to>
      <xdr:col>24</xdr:col>
      <xdr:colOff>114300</xdr:colOff>
      <xdr:row>98</xdr:row>
      <xdr:rowOff>6629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162856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9728</xdr:rowOff>
    </xdr:from>
    <xdr:to>
      <xdr:col>20</xdr:col>
      <xdr:colOff>38100</xdr:colOff>
      <xdr:row>97</xdr:row>
      <xdr:rowOff>111328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102455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6662</xdr:rowOff>
    </xdr:from>
    <xdr:to>
      <xdr:col>15</xdr:col>
      <xdr:colOff>101600</xdr:colOff>
      <xdr:row>97</xdr:row>
      <xdr:rowOff>108262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12224</xdr:rowOff>
    </xdr:from>
    <xdr:to>
      <xdr:col>10</xdr:col>
      <xdr:colOff>165100</xdr:colOff>
      <xdr:row>98</xdr:row>
      <xdr:rowOff>113824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5899</xdr:rowOff>
    </xdr:from>
    <xdr:to>
      <xdr:col>6</xdr:col>
      <xdr:colOff>38100</xdr:colOff>
      <xdr:row>98</xdr:row>
      <xdr:rowOff>107499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85162</xdr:rowOff>
    </xdr:from>
    <xdr:to>
      <xdr:col>55</xdr:col>
      <xdr:colOff>0</xdr:colOff>
      <xdr:row>39</xdr:row>
      <xdr:rowOff>85816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171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85162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106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83856</xdr:rowOff>
    </xdr:from>
    <xdr:to>
      <xdr:col>45</xdr:col>
      <xdr:colOff>177800</xdr:colOff>
      <xdr:row>39</xdr:row>
      <xdr:rowOff>84510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040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82224</xdr:rowOff>
    </xdr:from>
    <xdr:to>
      <xdr:col>41</xdr:col>
      <xdr:colOff>50800</xdr:colOff>
      <xdr:row>39</xdr:row>
      <xdr:rowOff>83856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877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35016</xdr:rowOff>
    </xdr:from>
    <xdr:to>
      <xdr:col>55</xdr:col>
      <xdr:colOff>50800</xdr:colOff>
      <xdr:row>39</xdr:row>
      <xdr:rowOff>136616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121393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33710</xdr:rowOff>
    </xdr:from>
    <xdr:to>
      <xdr:col>46</xdr:col>
      <xdr:colOff>38100</xdr:colOff>
      <xdr:row>39</xdr:row>
      <xdr:rowOff>135310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126437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33056</xdr:rowOff>
    </xdr:from>
    <xdr:to>
      <xdr:col>41</xdr:col>
      <xdr:colOff>101600</xdr:colOff>
      <xdr:row>39</xdr:row>
      <xdr:rowOff>134656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125783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31424</xdr:rowOff>
    </xdr:from>
    <xdr:to>
      <xdr:col>36</xdr:col>
      <xdr:colOff>165100</xdr:colOff>
      <xdr:row>39</xdr:row>
      <xdr:rowOff>133024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124151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153359</xdr:rowOff>
    </xdr:from>
    <xdr:to>
      <xdr:col>55</xdr:col>
      <xdr:colOff>0</xdr:colOff>
      <xdr:row>57</xdr:row>
      <xdr:rowOff>167760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600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167760</xdr:rowOff>
    </xdr:from>
    <xdr:to>
      <xdr:col>50</xdr:col>
      <xdr:colOff>114300</xdr:colOff>
      <xdr:row>58</xdr:row>
      <xdr:rowOff>6388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40410"/>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6007</xdr:rowOff>
    </xdr:from>
    <xdr:to>
      <xdr:col>45</xdr:col>
      <xdr:colOff>177800</xdr:colOff>
      <xdr:row>58</xdr:row>
      <xdr:rowOff>6388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501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58</xdr:row>
      <xdr:rowOff>6007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16065"/>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102559</xdr:rowOff>
    </xdr:from>
    <xdr:to>
      <xdr:col>55</xdr:col>
      <xdr:colOff>50800</xdr:colOff>
      <xdr:row>58</xdr:row>
      <xdr:rowOff>32709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80986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116960</xdr:rowOff>
    </xdr:from>
    <xdr:to>
      <xdr:col>50</xdr:col>
      <xdr:colOff>165100</xdr:colOff>
      <xdr:row>58</xdr:row>
      <xdr:rowOff>47110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38237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127038</xdr:rowOff>
    </xdr:from>
    <xdr:to>
      <xdr:col>46</xdr:col>
      <xdr:colOff>38100</xdr:colOff>
      <xdr:row>58</xdr:row>
      <xdr:rowOff>57188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48315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126657</xdr:rowOff>
    </xdr:from>
    <xdr:to>
      <xdr:col>41</xdr:col>
      <xdr:colOff>101600</xdr:colOff>
      <xdr:row>58</xdr:row>
      <xdr:rowOff>56807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47934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92615</xdr:rowOff>
    </xdr:from>
    <xdr:to>
      <xdr:col>36</xdr:col>
      <xdr:colOff>165100</xdr:colOff>
      <xdr:row>58</xdr:row>
      <xdr:rowOff>22765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162465</xdr:rowOff>
    </xdr:from>
    <xdr:to>
      <xdr:col>55</xdr:col>
      <xdr:colOff>0</xdr:colOff>
      <xdr:row>77</xdr:row>
      <xdr:rowOff>108992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2665"/>
          <a:ext cx="838200" cy="1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162465</xdr:rowOff>
    </xdr:from>
    <xdr:to>
      <xdr:col>50</xdr:col>
      <xdr:colOff>114300</xdr:colOff>
      <xdr:row>77</xdr:row>
      <xdr:rowOff>115239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2665"/>
          <a:ext cx="889000" cy="1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115239</xdr:rowOff>
    </xdr:from>
    <xdr:to>
      <xdr:col>45</xdr:col>
      <xdr:colOff>177800</xdr:colOff>
      <xdr:row>77</xdr:row>
      <xdr:rowOff>119850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1688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119850</xdr:rowOff>
    </xdr:from>
    <xdr:to>
      <xdr:col>41</xdr:col>
      <xdr:colOff>50800</xdr:colOff>
      <xdr:row>78</xdr:row>
      <xdr:rowOff>22485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21500"/>
          <a:ext cx="8890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58192</xdr:rowOff>
    </xdr:from>
    <xdr:to>
      <xdr:col>55</xdr:col>
      <xdr:colOff>50800</xdr:colOff>
      <xdr:row>77</xdr:row>
      <xdr:rowOff>159792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36619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111665</xdr:rowOff>
    </xdr:from>
    <xdr:to>
      <xdr:col>50</xdr:col>
      <xdr:colOff>165100</xdr:colOff>
      <xdr:row>77</xdr:row>
      <xdr:rowOff>41815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64439</xdr:rowOff>
    </xdr:from>
    <xdr:to>
      <xdr:col>46</xdr:col>
      <xdr:colOff>38100</xdr:colOff>
      <xdr:row>77</xdr:row>
      <xdr:rowOff>166039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157166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69050</xdr:rowOff>
    </xdr:from>
    <xdr:to>
      <xdr:col>41</xdr:col>
      <xdr:colOff>101600</xdr:colOff>
      <xdr:row>77</xdr:row>
      <xdr:rowOff>170650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143135</xdr:rowOff>
    </xdr:from>
    <xdr:to>
      <xdr:col>36</xdr:col>
      <xdr:colOff>165100</xdr:colOff>
      <xdr:row>78</xdr:row>
      <xdr:rowOff>73285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64412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6731</xdr:rowOff>
    </xdr:from>
    <xdr:to>
      <xdr:col>55</xdr:col>
      <xdr:colOff>0</xdr:colOff>
      <xdr:row>98</xdr:row>
      <xdr:rowOff>153899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08831"/>
          <a:ext cx="8382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46862</xdr:rowOff>
    </xdr:from>
    <xdr:to>
      <xdr:col>50</xdr:col>
      <xdr:colOff>114300</xdr:colOff>
      <xdr:row>98</xdr:row>
      <xdr:rowOff>153899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48962"/>
          <a:ext cx="889000" cy="10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46862</xdr:rowOff>
    </xdr:from>
    <xdr:to>
      <xdr:col>45</xdr:col>
      <xdr:colOff>177800</xdr:colOff>
      <xdr:row>98</xdr:row>
      <xdr:rowOff>52960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8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52960</xdr:rowOff>
    </xdr:from>
    <xdr:to>
      <xdr:col>41</xdr:col>
      <xdr:colOff>50800</xdr:colOff>
      <xdr:row>98</xdr:row>
      <xdr:rowOff>162813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55060"/>
          <a:ext cx="889000"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127381</xdr:rowOff>
    </xdr:from>
    <xdr:to>
      <xdr:col>55</xdr:col>
      <xdr:colOff>50800</xdr:colOff>
      <xdr:row>98</xdr:row>
      <xdr:rowOff>57531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105808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103099</xdr:rowOff>
    </xdr:from>
    <xdr:to>
      <xdr:col>50</xdr:col>
      <xdr:colOff>165100</xdr:colOff>
      <xdr:row>99</xdr:row>
      <xdr:rowOff>33249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24376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167512</xdr:rowOff>
    </xdr:from>
    <xdr:to>
      <xdr:col>46</xdr:col>
      <xdr:colOff>38100</xdr:colOff>
      <xdr:row>98</xdr:row>
      <xdr:rowOff>97662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88789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2160</xdr:rowOff>
    </xdr:from>
    <xdr:to>
      <xdr:col>41</xdr:col>
      <xdr:colOff>101600</xdr:colOff>
      <xdr:row>98</xdr:row>
      <xdr:rowOff>103760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94887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112013</xdr:rowOff>
    </xdr:from>
    <xdr:to>
      <xdr:col>36</xdr:col>
      <xdr:colOff>165100</xdr:colOff>
      <xdr:row>99</xdr:row>
      <xdr:rowOff>42163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33290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63936</xdr:rowOff>
    </xdr:from>
    <xdr:to>
      <xdr:col>85</xdr:col>
      <xdr:colOff>127000</xdr:colOff>
      <xdr:row>38</xdr:row>
      <xdr:rowOff>69193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7903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69193</xdr:rowOff>
    </xdr:from>
    <xdr:to>
      <xdr:col>81</xdr:col>
      <xdr:colOff>50800</xdr:colOff>
      <xdr:row>38</xdr:row>
      <xdr:rowOff>76280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29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5707</xdr:rowOff>
    </xdr:from>
    <xdr:to>
      <xdr:col>76</xdr:col>
      <xdr:colOff>114300</xdr:colOff>
      <xdr:row>38</xdr:row>
      <xdr:rowOff>76280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20807"/>
          <a:ext cx="889000" cy="7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168308</xdr:rowOff>
    </xdr:from>
    <xdr:to>
      <xdr:col>71</xdr:col>
      <xdr:colOff>177800</xdr:colOff>
      <xdr:row>38</xdr:row>
      <xdr:rowOff>5707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11958"/>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13136</xdr:rowOff>
    </xdr:from>
    <xdr:to>
      <xdr:col>85</xdr:col>
      <xdr:colOff>177800</xdr:colOff>
      <xdr:row>38</xdr:row>
      <xdr:rowOff>114736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18393</xdr:rowOff>
    </xdr:from>
    <xdr:to>
      <xdr:col>81</xdr:col>
      <xdr:colOff>101600</xdr:colOff>
      <xdr:row>38</xdr:row>
      <xdr:rowOff>119993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111120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25480</xdr:rowOff>
    </xdr:from>
    <xdr:to>
      <xdr:col>76</xdr:col>
      <xdr:colOff>165100</xdr:colOff>
      <xdr:row>38</xdr:row>
      <xdr:rowOff>127080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118207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126358</xdr:rowOff>
    </xdr:from>
    <xdr:to>
      <xdr:col>72</xdr:col>
      <xdr:colOff>38100</xdr:colOff>
      <xdr:row>38</xdr:row>
      <xdr:rowOff>56508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73035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117508</xdr:rowOff>
    </xdr:from>
    <xdr:to>
      <xdr:col>67</xdr:col>
      <xdr:colOff>101600</xdr:colOff>
      <xdr:row>38</xdr:row>
      <xdr:rowOff>47658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64185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23321</xdr:rowOff>
    </xdr:from>
    <xdr:to>
      <xdr:col>85</xdr:col>
      <xdr:colOff>127000</xdr:colOff>
      <xdr:row>58</xdr:row>
      <xdr:rowOff>70707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67421"/>
          <a:ext cx="8382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104648</xdr:rowOff>
    </xdr:from>
    <xdr:to>
      <xdr:col>81</xdr:col>
      <xdr:colOff>50800</xdr:colOff>
      <xdr:row>58</xdr:row>
      <xdr:rowOff>70707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362948"/>
          <a:ext cx="889000" cy="6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104648</xdr:rowOff>
    </xdr:from>
    <xdr:to>
      <xdr:col>76</xdr:col>
      <xdr:colOff>114300</xdr:colOff>
      <xdr:row>55</xdr:row>
      <xdr:rowOff>113411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62948"/>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113411</xdr:rowOff>
    </xdr:from>
    <xdr:to>
      <xdr:col>71</xdr:col>
      <xdr:colOff>177800</xdr:colOff>
      <xdr:row>58</xdr:row>
      <xdr:rowOff>43590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543161"/>
          <a:ext cx="889000" cy="4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143971</xdr:rowOff>
    </xdr:from>
    <xdr:to>
      <xdr:col>85</xdr:col>
      <xdr:colOff>177800</xdr:colOff>
      <xdr:row>58</xdr:row>
      <xdr:rowOff>74121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122398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19907</xdr:rowOff>
    </xdr:from>
    <xdr:to>
      <xdr:col>81</xdr:col>
      <xdr:colOff>101600</xdr:colOff>
      <xdr:row>58</xdr:row>
      <xdr:rowOff>121507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112634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53848</xdr:rowOff>
    </xdr:from>
    <xdr:to>
      <xdr:col>76</xdr:col>
      <xdr:colOff>165100</xdr:colOff>
      <xdr:row>54</xdr:row>
      <xdr:rowOff>155448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3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525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292795" y="90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62611</xdr:rowOff>
    </xdr:from>
    <xdr:to>
      <xdr:col>72</xdr:col>
      <xdr:colOff>38100</xdr:colOff>
      <xdr:row>55</xdr:row>
      <xdr:rowOff>164211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9288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164240</xdr:rowOff>
    </xdr:from>
    <xdr:to>
      <xdr:col>67</xdr:col>
      <xdr:colOff>101600</xdr:colOff>
      <xdr:row>58</xdr:row>
      <xdr:rowOff>94390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85517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23076</xdr:rowOff>
    </xdr:from>
    <xdr:to>
      <xdr:col>85</xdr:col>
      <xdr:colOff>127000</xdr:colOff>
      <xdr:row>79</xdr:row>
      <xdr:rowOff>39002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762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23076</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76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23152</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6770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159652</xdr:rowOff>
    </xdr:from>
    <xdr:to>
      <xdr:col>85</xdr:col>
      <xdr:colOff>177800</xdr:colOff>
      <xdr:row>79</xdr:row>
      <xdr:rowOff>89802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74579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143726</xdr:rowOff>
    </xdr:from>
    <xdr:to>
      <xdr:col>81</xdr:col>
      <xdr:colOff>101600</xdr:colOff>
      <xdr:row>79</xdr:row>
      <xdr:rowOff>73876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65003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143802</xdr:rowOff>
    </xdr:from>
    <xdr:to>
      <xdr:col>67</xdr:col>
      <xdr:colOff>101600</xdr:colOff>
      <xdr:row>79</xdr:row>
      <xdr:rowOff>73952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65079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09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140869</xdr:rowOff>
    </xdr:from>
    <xdr:to>
      <xdr:col>85</xdr:col>
      <xdr:colOff>127000</xdr:colOff>
      <xdr:row>96</xdr:row>
      <xdr:rowOff>158801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00069"/>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158801</xdr:rowOff>
    </xdr:from>
    <xdr:to>
      <xdr:col>81</xdr:col>
      <xdr:colOff>50800</xdr:colOff>
      <xdr:row>97</xdr:row>
      <xdr:rowOff>19634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800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19634</xdr:rowOff>
    </xdr:from>
    <xdr:to>
      <xdr:col>76</xdr:col>
      <xdr:colOff>114300</xdr:colOff>
      <xdr:row>97</xdr:row>
      <xdr:rowOff>44577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50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44577</xdr:rowOff>
    </xdr:from>
    <xdr:to>
      <xdr:col>71</xdr:col>
      <xdr:colOff>177800</xdr:colOff>
      <xdr:row>97</xdr:row>
      <xdr:rowOff>50367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75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90069</xdr:rowOff>
    </xdr:from>
    <xdr:to>
      <xdr:col>85</xdr:col>
      <xdr:colOff>177800</xdr:colOff>
      <xdr:row>97</xdr:row>
      <xdr:rowOff>20219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68496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108001</xdr:rowOff>
    </xdr:from>
    <xdr:to>
      <xdr:col>81</xdr:col>
      <xdr:colOff>101600</xdr:colOff>
      <xdr:row>97</xdr:row>
      <xdr:rowOff>38151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29278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140284</xdr:rowOff>
    </xdr:from>
    <xdr:to>
      <xdr:col>76</xdr:col>
      <xdr:colOff>165100</xdr:colOff>
      <xdr:row>97</xdr:row>
      <xdr:rowOff>70434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165227</xdr:rowOff>
    </xdr:from>
    <xdr:to>
      <xdr:col>72</xdr:col>
      <xdr:colOff>38100</xdr:colOff>
      <xdr:row>97</xdr:row>
      <xdr:rowOff>95377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86504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171017</xdr:rowOff>
    </xdr:from>
    <xdr:to>
      <xdr:col>67</xdr:col>
      <xdr:colOff>101600</xdr:colOff>
      <xdr:row>97</xdr:row>
      <xdr:rowOff>101167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92294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65,344</a:t>
          </a:r>
          <a:r>
            <a:rPr kumimoji="1" lang="ja-JP" altLang="en-US" sz="1300">
              <a:latin typeface="ＭＳ Ｐゴシック" panose="020B0600070205080204" pitchFamily="50" charset="-128"/>
              <a:ea typeface="ＭＳ Ｐゴシック" panose="020B0600070205080204" pitchFamily="50" charset="-128"/>
            </a:rPr>
            <a:t>円であり、公共施設等総合管理計画事業の増等により、前年度より</a:t>
          </a:r>
          <a:r>
            <a:rPr kumimoji="1" lang="en-US" altLang="ja-JP" sz="1300">
              <a:latin typeface="ＭＳ Ｐゴシック" panose="020B0600070205080204" pitchFamily="50" charset="-128"/>
              <a:ea typeface="ＭＳ Ｐゴシック" panose="020B0600070205080204" pitchFamily="50" charset="-128"/>
            </a:rPr>
            <a:t>10,731</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165,788</a:t>
          </a:r>
          <a:r>
            <a:rPr kumimoji="1" lang="ja-JP" altLang="en-US" sz="1300">
              <a:latin typeface="ＭＳ Ｐゴシック" panose="020B0600070205080204" pitchFamily="50" charset="-128"/>
              <a:ea typeface="ＭＳ Ｐゴシック" panose="020B0600070205080204" pitchFamily="50" charset="-128"/>
            </a:rPr>
            <a:t>円であり、電力・ガス・食料品等価格高騰重点支援給付金の増等により前年度より</a:t>
          </a:r>
          <a:r>
            <a:rPr kumimoji="1" lang="en-US" altLang="ja-JP" sz="1300">
              <a:latin typeface="ＭＳ Ｐゴシック" panose="020B0600070205080204" pitchFamily="50" charset="-128"/>
              <a:ea typeface="ＭＳ Ｐゴシック" panose="020B0600070205080204" pitchFamily="50" charset="-128"/>
            </a:rPr>
            <a:t>10,646</a:t>
          </a:r>
          <a:r>
            <a:rPr kumimoji="1" lang="ja-JP" altLang="en-US" sz="1300">
              <a:latin typeface="ＭＳ Ｐゴシック" panose="020B0600070205080204" pitchFamily="50" charset="-128"/>
              <a:ea typeface="ＭＳ Ｐゴシック" panose="020B0600070205080204" pitchFamily="50" charset="-128"/>
            </a:rPr>
            <a:t>円増加しており、前年度に引き続き、歳出決算額のうち最も割合が大きく、約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14,612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円であり、新型コロナウイルス感染症関連事業の物価高騰対策事業者支援事業の減等により、前年度より</a:t>
          </a:r>
          <a:r>
            <a:rPr kumimoji="1" lang="en-US" altLang="ja-JP" sz="1300">
              <a:latin typeface="ＭＳ Ｐゴシック" panose="020B0600070205080204" pitchFamily="50" charset="-128"/>
              <a:ea typeface="ＭＳ Ｐゴシック" panose="020B0600070205080204" pitchFamily="50" charset="-128"/>
            </a:rPr>
            <a:t>6,193</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52,691</a:t>
          </a:r>
          <a:r>
            <a:rPr kumimoji="1" lang="ja-JP" altLang="en-US" sz="1300">
              <a:latin typeface="ＭＳ Ｐゴシック" panose="020B0600070205080204" pitchFamily="50" charset="-128"/>
              <a:ea typeface="ＭＳ Ｐゴシック" panose="020B0600070205080204" pitchFamily="50" charset="-128"/>
            </a:rPr>
            <a:t>円であり、西鹿田グリーンパーク整備事業の増等により、前年度より</a:t>
          </a:r>
          <a:r>
            <a:rPr kumimoji="1" lang="en-US" altLang="ja-JP" sz="1300">
              <a:latin typeface="ＭＳ Ｐゴシック" panose="020B0600070205080204" pitchFamily="50" charset="-128"/>
              <a:ea typeface="ＭＳ Ｐゴシック" panose="020B0600070205080204" pitchFamily="50" charset="-128"/>
            </a:rPr>
            <a:t>4,353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1,412</a:t>
          </a:r>
          <a:r>
            <a:rPr kumimoji="1" lang="ja-JP" altLang="en-US" sz="1300">
              <a:latin typeface="ＭＳ Ｐゴシック" panose="020B0600070205080204" pitchFamily="50" charset="-128"/>
              <a:ea typeface="ＭＳ Ｐゴシック" panose="020B0600070205080204" pitchFamily="50" charset="-128"/>
            </a:rPr>
            <a:t>円増加しており、近年の大型公共事業の財源といて地方債を活用していることから、今後も引き続き増加傾向となることが想定される。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財政調整基金は、学校給食費の無償化に伴う財源不足への対応や、物価高騰対策に係る事業の財源とするために、令和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5,378</a:t>
          </a:r>
          <a:r>
            <a:rPr kumimoji="1" lang="ja-JP" altLang="en-US" sz="1200">
              <a:latin typeface="ＭＳ ゴシック" pitchFamily="49" charset="-128"/>
              <a:ea typeface="ＭＳ ゴシック" pitchFamily="49" charset="-128"/>
            </a:rPr>
            <a:t>万円を取崩したことから、標準財政規模比では</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ポイント減となった。</a:t>
          </a:r>
        </a:p>
        <a:p>
          <a:r>
            <a:rPr kumimoji="1" lang="ja-JP" altLang="en-US" sz="1200">
              <a:latin typeface="ＭＳ ゴシック" pitchFamily="49" charset="-128"/>
              <a:ea typeface="ＭＳ ゴシック" pitchFamily="49" charset="-128"/>
            </a:rPr>
            <a:t>　実質収支額は、一般会計ベースでの翌年度繰越額を含む予算執行率が約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であるが、翌年度繰越額を除いた予算執行率が</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となったことにより、前年度より</a:t>
          </a:r>
          <a:r>
            <a:rPr kumimoji="1" lang="en-US" altLang="ja-JP" sz="1200">
              <a:latin typeface="ＭＳ ゴシック" pitchFamily="49" charset="-128"/>
              <a:ea typeface="ＭＳ ゴシック" pitchFamily="49" charset="-128"/>
            </a:rPr>
            <a:t>6.87</a:t>
          </a:r>
          <a:r>
            <a:rPr kumimoji="1" lang="ja-JP" altLang="en-US" sz="1200">
              <a:latin typeface="ＭＳ ゴシック" pitchFamily="49" charset="-128"/>
              <a:ea typeface="ＭＳ ゴシック" pitchFamily="49" charset="-128"/>
            </a:rPr>
            <a:t>ポイント減少している。引き続き計画的に事業費の補正を行うこと等により、比率の抑制を目指す。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全会計で実質収支（資金余剰）は黒字を維持している。</a:t>
          </a:r>
        </a:p>
        <a:p>
          <a:r>
            <a:rPr kumimoji="1" lang="ja-JP" altLang="en-US" sz="1400">
              <a:latin typeface="ＭＳ ゴシック" pitchFamily="49" charset="-128"/>
              <a:ea typeface="ＭＳ ゴシック" pitchFamily="49" charset="-128"/>
            </a:rPr>
            <a:t>　国民健康保険（事業勘定）特別会計では、被保険者数の減による国民健康保険税収入が減少したため、前年度より</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一般会計では、翌年度に繰越すべき財源の増加に伴い、前年度より</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少子高齢化の進展による社会保障関係経費や、大型公共事業の財源として発行した地方債の償還額が増加することにより、これまで以上に厳しい財政状況となることが見込まれる。そのため、事務事業の総点検や自主財源の確保などの取組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一般会計等の元利償還金は、市内道路整備事業等により起債した合併特例事業債等の償還開始などにより</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百万円増加したことから、実質公債費比率の分子が増加した。</a:t>
          </a:r>
        </a:p>
        <a:p>
          <a:r>
            <a:rPr kumimoji="1" lang="ja-JP" altLang="en-US" sz="1400">
              <a:latin typeface="ＭＳ ゴシック" pitchFamily="49" charset="-128"/>
              <a:ea typeface="ＭＳ ゴシック" pitchFamily="49" charset="-128"/>
            </a:rPr>
            <a:t>　今後も公共施設等総合管理計画事業等の大型事業の実施を予定しており、引き続き、交付税措置のある有利な地方債を優先して活用することで比率の抑制に努める。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一般会計において、公共施設等総合管理計画事業等の大型公共事業の財源として地方債を発行したことにより、地方債の現在高が約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億円増加したことに伴い、将来負担額が前年度より約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一方で、介護保険給付準備基金等の積み立て額の減少などにより充当可能基金は約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億円減少したため、将来負担比率の分子が約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今後も地方債を財源とした大型事業が予定されているが、市民ニーズを踏まえた上で費用対効果を十分に検討し、実施する事業の取捨選択をすることで、将来負担の軽減を図る必要がある。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億円積立したことなどにより、全体で約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今後、各特定目的基金の本来の目的に合った活用を検討するとともに、債券運用など預金以外の活用も検討した上で財源確保に努める。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庁舎建設等基金：庁舎建設等事業の円滑な執行を図る。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森林環境時譲与税基金：森林の整備などの利用のため取り崩したが、交付された森林環境譲与税を積み立てた額の方が多かったため増加。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ふるさと思いやり基金：ふるさと思いやり寄附金の額が増となったため増加。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鉄道経営対策事業基金：わたらせ渓谷鐵道運行維持費補助金の財源とするため取り崩し、減少。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鉄道経営対策事業基金：物価高騰の影響により運行維持費が増加となっていることから、令和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万円を取り崩し運航維持費に充当し、積立額を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万円とする予定であり、基金残高は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地域福祉基金：温泉施設等整備事業に係る一般財源分に充当予定。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学校給食費の無償化に伴う財源不足への対応や、物価高騰対応関連事業の財源とするために財政調整基金の取り崩しを行ったことから、約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財政調整基金の残高については、有事の際の備えとして一定の金額が必要となるため、標準財政規模の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安に維持できるよう努めているが、公共施設等総合管理計画に基づく公共施設等の更新・統廃合や大型公共事業への投資に多額の経費がかかる予定であり、さらなる財政調整基金の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今後は、中長期の財政収支の見通しを精査し、歳入に見合った歳出規模の予算編成を行うことで財政調整基金に頼らない財政運営や残高の維持に努め、将来にわたる健全化の確保に努める。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普通交付税の臨時費目の臨時財政対策債償還基金費の皆増により、積立額が増加となった。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公債費負担の平準化を図るため計画的な積立・取崩しを行い財源として活用していく。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今後も、地方債を財源とした大型公共事業の実施が計画されていることから、将来の公債費負担が増加した際の財源として活用する。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23194584</v>
      </c>
      <c r="BO4" s="449"/>
      <c r="BP4" s="449"/>
      <c r="BQ4" s="449"/>
      <c r="BR4" s="449"/>
      <c r="BS4" s="449"/>
      <c r="BT4" s="449"/>
      <c r="BU4" s="450"/>
      <c r="BV4" s="448">
        <v>22269797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12.4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21862393</v>
      </c>
      <c r="BO5" s="420"/>
      <c r="BP5" s="420"/>
      <c r="BQ5" s="420"/>
      <c r="BR5" s="420"/>
      <c r="BS5" s="420"/>
      <c r="BT5" s="420"/>
      <c r="BU5" s="421"/>
      <c r="BV5" s="419">
        <v>20611750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99.4</v>
      </c>
      <c r="CU5" s="417"/>
      <c r="CV5" s="417"/>
      <c r="CW5" s="417"/>
      <c r="CX5" s="417"/>
      <c r="CY5" s="417"/>
      <c r="CZ5" s="417"/>
      <c r="DA5" s="418"/>
      <c r="DB5" s="416">
        <v>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1332191</v>
      </c>
      <c r="BO6" s="420"/>
      <c r="BP6" s="420"/>
      <c r="BQ6" s="420"/>
      <c r="BR6" s="420"/>
      <c r="BS6" s="420"/>
      <c r="BT6" s="420"/>
      <c r="BU6" s="421"/>
      <c r="BV6" s="419">
        <v>1658047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100.2</v>
      </c>
      <c r="CU6" s="563"/>
      <c r="CV6" s="563"/>
      <c r="CW6" s="563"/>
      <c r="CX6" s="563"/>
      <c r="CY6" s="563"/>
      <c r="CZ6" s="563"/>
      <c r="DA6" s="564"/>
      <c r="DB6" s="562">
        <v>101.2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644670</v>
      </c>
      <c r="BO7" s="420"/>
      <c r="BP7" s="420"/>
      <c r="BQ7" s="420"/>
      <c r="BR7" s="420"/>
      <c r="BS7" s="420"/>
      <c r="BT7" s="420"/>
      <c r="BU7" s="421"/>
      <c r="BV7" s="419">
        <v>151820</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12363918</v>
      </c>
      <c r="CU7" s="420"/>
      <c r="CV7" s="420"/>
      <c r="CW7" s="420"/>
      <c r="CX7" s="420"/>
      <c r="CY7" s="420"/>
      <c r="CZ7" s="420"/>
      <c r="DA7" s="421"/>
      <c r="DB7" s="419">
        <v>12121724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687521</v>
      </c>
      <c r="BO8" s="420"/>
      <c r="BP8" s="420"/>
      <c r="BQ8" s="420"/>
      <c r="BR8" s="420"/>
      <c r="BS8" s="420"/>
      <c r="BT8" s="420"/>
      <c r="BU8" s="421"/>
      <c r="BV8" s="419">
        <v>1506227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49648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-818706</v>
      </c>
      <c r="BO9" s="420"/>
      <c r="BP9" s="420"/>
      <c r="BQ9" s="420"/>
      <c r="BR9" s="420"/>
      <c r="BS9" s="420"/>
      <c r="BT9" s="420"/>
      <c r="BU9" s="421"/>
      <c r="BV9" s="419">
        <v>160665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50906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101</v>
      </c>
      <c r="AV10" s="478"/>
      <c r="AW10" s="478"/>
      <c r="AX10" s="478"/>
      <c r="AY10" s="433" t="s">
        <v>115</v>
      </c>
      <c r="AZ10" s="434"/>
      <c r="BA10" s="434"/>
      <c r="BB10" s="434"/>
      <c r="BC10" s="434"/>
      <c r="BD10" s="434"/>
      <c r="BE10" s="434"/>
      <c r="BF10" s="434"/>
      <c r="BG10" s="434"/>
      <c r="BH10" s="434"/>
      <c r="BI10" s="434"/>
      <c r="BJ10" s="434"/>
      <c r="BK10" s="434"/>
      <c r="BL10" s="434"/>
      <c r="BM10" s="435"/>
      <c r="BN10" s="419">
        <v>22551</v>
      </c>
      <c r="BO10" s="420"/>
      <c r="BP10" s="420"/>
      <c r="BQ10" s="420"/>
      <c r="BR10" s="420"/>
      <c r="BS10" s="420"/>
      <c r="BT10" s="420"/>
      <c r="BU10" s="421"/>
      <c r="BV10" s="419">
        <v>5653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48921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926335</v>
      </c>
      <c r="BO12" s="420"/>
      <c r="BP12" s="420"/>
      <c r="BQ12" s="420"/>
      <c r="BR12" s="420"/>
      <c r="BS12" s="420"/>
      <c r="BT12" s="420"/>
      <c r="BU12" s="421"/>
      <c r="BV12" s="419">
        <v>902062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47982</v>
      </c>
      <c r="S13" s="507"/>
      <c r="T13" s="507"/>
      <c r="U13" s="507"/>
      <c r="V13" s="508"/>
      <c r="W13" s="509" t="s">
        <v>131</v>
      </c>
      <c r="X13" s="405"/>
      <c r="Y13" s="405"/>
      <c r="Z13" s="405"/>
      <c r="AA13" s="405"/>
      <c r="AB13" s="406"/>
      <c r="AC13" s="372">
        <v>1123</v>
      </c>
      <c r="AD13" s="373"/>
      <c r="AE13" s="373"/>
      <c r="AF13" s="373"/>
      <c r="AG13" s="374"/>
      <c r="AH13" s="372">
        <v>1147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-1722490</v>
      </c>
      <c r="BO13" s="420"/>
      <c r="BP13" s="420"/>
      <c r="BQ13" s="420"/>
      <c r="BR13" s="420"/>
      <c r="BS13" s="420"/>
      <c r="BT13" s="420"/>
      <c r="BU13" s="421"/>
      <c r="BV13" s="419">
        <v>-735744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49423</v>
      </c>
      <c r="S14" s="507"/>
      <c r="T14" s="507"/>
      <c r="U14" s="507"/>
      <c r="V14" s="508"/>
      <c r="W14" s="510"/>
      <c r="X14" s="408"/>
      <c r="Y14" s="408"/>
      <c r="Z14" s="408"/>
      <c r="AA14" s="408"/>
      <c r="AB14" s="409"/>
      <c r="AC14" s="499">
        <v>4.5999999999999996</v>
      </c>
      <c r="AD14" s="500"/>
      <c r="AE14" s="500"/>
      <c r="AF14" s="500"/>
      <c r="AG14" s="501"/>
      <c r="AH14" s="499">
        <v>4.5999999999999996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48526</v>
      </c>
      <c r="S15" s="507"/>
      <c r="T15" s="507"/>
      <c r="U15" s="507"/>
      <c r="V15" s="508"/>
      <c r="W15" s="509" t="s">
        <v>137</v>
      </c>
      <c r="X15" s="405"/>
      <c r="Y15" s="405"/>
      <c r="Z15" s="405"/>
      <c r="AA15" s="405"/>
      <c r="AB15" s="406"/>
      <c r="AC15" s="372">
        <v>8495</v>
      </c>
      <c r="AD15" s="373"/>
      <c r="AE15" s="373"/>
      <c r="AF15" s="373"/>
      <c r="AG15" s="374"/>
      <c r="AH15" s="372">
        <v>8958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6521621</v>
      </c>
      <c r="BO15" s="449"/>
      <c r="BP15" s="449"/>
      <c r="BQ15" s="449"/>
      <c r="BR15" s="449"/>
      <c r="BS15" s="449"/>
      <c r="BT15" s="449"/>
      <c r="BU15" s="450"/>
      <c r="BV15" s="448">
        <v>6342108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34.700000000000003</v>
      </c>
      <c r="AD16" s="500"/>
      <c r="AE16" s="500"/>
      <c r="AF16" s="500"/>
      <c r="AG16" s="501"/>
      <c r="AH16" s="499">
        <v>35.799999999999997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10566042</v>
      </c>
      <c r="BO16" s="420"/>
      <c r="BP16" s="420"/>
      <c r="BQ16" s="420"/>
      <c r="BR16" s="420"/>
      <c r="BS16" s="420"/>
      <c r="BT16" s="420"/>
      <c r="BU16" s="421"/>
      <c r="BV16" s="419">
        <v>10253216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14858</v>
      </c>
      <c r="AD17" s="373"/>
      <c r="AE17" s="373"/>
      <c r="AF17" s="373"/>
      <c r="AG17" s="374"/>
      <c r="AH17" s="372">
        <v>14888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8210253</v>
      </c>
      <c r="BO17" s="420"/>
      <c r="BP17" s="420"/>
      <c r="BQ17" s="420"/>
      <c r="BR17" s="420"/>
      <c r="BS17" s="420"/>
      <c r="BT17" s="420"/>
      <c r="BU17" s="421"/>
      <c r="BV17" s="419">
        <v>7987166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208.42</v>
      </c>
      <c r="M18" s="472"/>
      <c r="N18" s="472"/>
      <c r="O18" s="472"/>
      <c r="P18" s="472"/>
      <c r="Q18" s="472"/>
      <c r="R18" s="473"/>
      <c r="S18" s="473"/>
      <c r="T18" s="473"/>
      <c r="U18" s="473"/>
      <c r="V18" s="474"/>
      <c r="W18" s="490"/>
      <c r="X18" s="491"/>
      <c r="Y18" s="491"/>
      <c r="Z18" s="491"/>
      <c r="AA18" s="491"/>
      <c r="AB18" s="515"/>
      <c r="AC18" s="389">
        <v>60.7</v>
      </c>
      <c r="AD18" s="390"/>
      <c r="AE18" s="390"/>
      <c r="AF18" s="390"/>
      <c r="AG18" s="475"/>
      <c r="AH18" s="389">
        <v>59.6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12741913</v>
      </c>
      <c r="BO18" s="420"/>
      <c r="BP18" s="420"/>
      <c r="BQ18" s="420"/>
      <c r="BR18" s="420"/>
      <c r="BS18" s="420"/>
      <c r="BT18" s="420"/>
      <c r="BU18" s="421"/>
      <c r="BV18" s="419">
        <v>12680102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16220775</v>
      </c>
      <c r="BO19" s="420"/>
      <c r="BP19" s="420"/>
      <c r="BQ19" s="420"/>
      <c r="BR19" s="420"/>
      <c r="BS19" s="420"/>
      <c r="BT19" s="420"/>
      <c r="BU19" s="421"/>
      <c r="BV19" s="419">
        <v>15718338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19443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18904956</v>
      </c>
      <c r="BO22" s="449"/>
      <c r="BP22" s="449"/>
      <c r="BQ22" s="449"/>
      <c r="BR22" s="449"/>
      <c r="BS22" s="449"/>
      <c r="BT22" s="449"/>
      <c r="BU22" s="450"/>
      <c r="BV22" s="448">
        <v>18660507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15272549</v>
      </c>
      <c r="BO23" s="420"/>
      <c r="BP23" s="420"/>
      <c r="BQ23" s="420"/>
      <c r="BR23" s="420"/>
      <c r="BS23" s="420"/>
      <c r="BT23" s="420"/>
      <c r="BU23" s="421"/>
      <c r="BV23" s="419">
        <v>15464392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344</v>
      </c>
      <c r="AI24" s="373"/>
      <c r="AJ24" s="373"/>
      <c r="AK24" s="373"/>
      <c r="AL24" s="374"/>
      <c r="AM24" s="372">
        <v>1020648</v>
      </c>
      <c r="AN24" s="373"/>
      <c r="AO24" s="373"/>
      <c r="AP24" s="373"/>
      <c r="AQ24" s="373"/>
      <c r="AR24" s="374"/>
      <c r="AS24" s="372">
        <v>2967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10722607</v>
      </c>
      <c r="BO24" s="420"/>
      <c r="BP24" s="420"/>
      <c r="BQ24" s="420"/>
      <c r="BR24" s="420"/>
      <c r="BS24" s="420"/>
      <c r="BT24" s="420"/>
      <c r="BU24" s="421"/>
      <c r="BV24" s="419">
        <v>9842648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140937</v>
      </c>
      <c r="BO25" s="449"/>
      <c r="BP25" s="449"/>
      <c r="BQ25" s="449"/>
      <c r="BR25" s="449"/>
      <c r="BS25" s="449"/>
      <c r="BT25" s="449"/>
      <c r="BU25" s="450"/>
      <c r="BV25" s="448">
        <v>146854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34030</v>
      </c>
      <c r="AN26" s="373"/>
      <c r="AO26" s="373"/>
      <c r="AP26" s="373"/>
      <c r="AQ26" s="373"/>
      <c r="AR26" s="374"/>
      <c r="AS26" s="372">
        <v>3403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120000</v>
      </c>
      <c r="BO26" s="420"/>
      <c r="BP26" s="420"/>
      <c r="BQ26" s="420"/>
      <c r="BR26" s="420"/>
      <c r="BS26" s="420"/>
      <c r="BT26" s="420"/>
      <c r="BU26" s="421"/>
      <c r="BV26" s="419">
        <v>120000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4300</v>
      </c>
      <c r="R27" s="373"/>
      <c r="S27" s="373"/>
      <c r="T27" s="373"/>
      <c r="U27" s="373"/>
      <c r="V27" s="374"/>
      <c r="W27" s="462"/>
      <c r="X27" s="399"/>
      <c r="Y27" s="400"/>
      <c r="Z27" s="375" t="s">
        <v>171</v>
      </c>
      <c r="AA27" s="376"/>
      <c r="AB27" s="376"/>
      <c r="AC27" s="376"/>
      <c r="AD27" s="376"/>
      <c r="AE27" s="376"/>
      <c r="AF27" s="376"/>
      <c r="AG27" s="377"/>
      <c r="AH27" s="372">
        <v>15</v>
      </c>
      <c r="AI27" s="373"/>
      <c r="AJ27" s="373"/>
      <c r="AK27" s="373"/>
      <c r="AL27" s="374"/>
      <c r="AM27" s="372">
        <v>49143</v>
      </c>
      <c r="AN27" s="373"/>
      <c r="AO27" s="373"/>
      <c r="AP27" s="373"/>
      <c r="AQ27" s="373"/>
      <c r="AR27" s="374"/>
      <c r="AS27" s="372">
        <v>3276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550000</v>
      </c>
      <c r="BO27" s="454"/>
      <c r="BP27" s="454"/>
      <c r="BQ27" s="454"/>
      <c r="BR27" s="454"/>
      <c r="BS27" s="454"/>
      <c r="BT27" s="454"/>
      <c r="BU27" s="455"/>
      <c r="BV27" s="453">
        <v>550000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7904269</v>
      </c>
      <c r="BO28" s="449"/>
      <c r="BP28" s="449"/>
      <c r="BQ28" s="449"/>
      <c r="BR28" s="449"/>
      <c r="BS28" s="449"/>
      <c r="BT28" s="449"/>
      <c r="BU28" s="450"/>
      <c r="BV28" s="448">
        <v>8058053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359</v>
      </c>
      <c r="AI29" s="373"/>
      <c r="AJ29" s="373"/>
      <c r="AK29" s="373"/>
      <c r="AL29" s="374"/>
      <c r="AM29" s="372">
        <v>1069791</v>
      </c>
      <c r="AN29" s="373"/>
      <c r="AO29" s="373"/>
      <c r="AP29" s="373"/>
      <c r="AQ29" s="373"/>
      <c r="AR29" s="374"/>
      <c r="AS29" s="372">
        <v>2980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812875</v>
      </c>
      <c r="BO29" s="420"/>
      <c r="BP29" s="420"/>
      <c r="BQ29" s="420"/>
      <c r="BR29" s="420"/>
      <c r="BS29" s="420"/>
      <c r="BT29" s="420"/>
      <c r="BU29" s="421"/>
      <c r="BV29" s="419">
        <v>730330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1961964</v>
      </c>
      <c r="BO30" s="454"/>
      <c r="BP30" s="454"/>
      <c r="BQ30" s="454"/>
      <c r="BR30" s="454"/>
      <c r="BS30" s="454"/>
      <c r="BT30" s="454"/>
      <c r="BU30" s="455"/>
      <c r="BV30" s="453">
        <v>1935743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簡易水道事業会計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太陽光発電事業特別会計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群馬県後期高齢者医療広域連合（一般会計）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浅原体験村</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鉄道経営対策事業特別会計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国民健康保険（診療所勘定）特別会計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戸別浄化槽事業特別会計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群馬県後期高齢者医療広域連合（事業会計）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富弘美術館事業特別会計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農業集落排水事業特別会計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桐生地域医療組合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介護保険（保険事業勘定）特別会計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IF('各会計、関係団体の財政状況及び健全化判断比率'!B38="","",'各会計、関係団体の財政状況及び健全化判断比率'!B38)</f>
        <v>企業用地整備事業特別会計</v>
      </c>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競艇事業特別会計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群馬県市町村会館管理組合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群馬県東部水道企業団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f2M4CUkhf9ZEzorq0Uk9MvMmy/mTrhHcHCQYp9P6LaxTKPZzusXRkC4esvlro8BmOL3E5uxg64qCxwEHH6rKw==" saltValue="eL4o4N4QK336zsVf+tOD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6557748</v>
      </c>
      <c r="S5" s="677"/>
      <c r="T5" s="677"/>
      <c r="U5" s="677"/>
      <c r="V5" s="677"/>
      <c r="W5" s="677"/>
      <c r="X5" s="677"/>
      <c r="Y5" s="702"/>
      <c r="Z5" s="715">
        <v>28.3</v>
      </c>
      <c r="AA5" s="715"/>
      <c r="AB5" s="715"/>
      <c r="AC5" s="715"/>
      <c r="AD5" s="716">
        <v>6557748</v>
      </c>
      <c r="AE5" s="716"/>
      <c r="AF5" s="716"/>
      <c r="AG5" s="716"/>
      <c r="AH5" s="716"/>
      <c r="AI5" s="716"/>
      <c r="AJ5" s="716"/>
      <c r="AK5" s="716"/>
      <c r="AL5" s="703">
        <v>51.6</v>
      </c>
      <c r="AM5" s="685"/>
      <c r="AN5" s="685"/>
      <c r="AO5" s="704"/>
      <c r="AP5" s="679" t="s">
        <v>216</v>
      </c>
      <c r="AQ5" s="680"/>
      <c r="AR5" s="680"/>
      <c r="AS5" s="680"/>
      <c r="AT5" s="680"/>
      <c r="AU5" s="680"/>
      <c r="AV5" s="680"/>
      <c r="AW5" s="680"/>
      <c r="AX5" s="680"/>
      <c r="AY5" s="680"/>
      <c r="AZ5" s="680"/>
      <c r="BA5" s="680"/>
      <c r="BB5" s="680"/>
      <c r="BC5" s="680"/>
      <c r="BD5" s="680"/>
      <c r="BE5" s="680"/>
      <c r="BF5" s="681"/>
      <c r="BG5" s="621">
        <v>6557748</v>
      </c>
      <c r="BH5" s="622"/>
      <c r="BI5" s="622"/>
      <c r="BJ5" s="622"/>
      <c r="BK5" s="622"/>
      <c r="BL5" s="622"/>
      <c r="BM5" s="622"/>
      <c r="BN5" s="623"/>
      <c r="BO5" s="659">
        <v>100</v>
      </c>
      <c r="BP5" s="659"/>
      <c r="BQ5" s="659"/>
      <c r="BR5" s="659"/>
      <c r="BS5" s="660">
        <v>129776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217069</v>
      </c>
      <c r="S6" s="622"/>
      <c r="T6" s="622"/>
      <c r="U6" s="622"/>
      <c r="V6" s="622"/>
      <c r="W6" s="622"/>
      <c r="X6" s="622"/>
      <c r="Y6" s="623"/>
      <c r="Z6" s="659">
        <v>0.9</v>
      </c>
      <c r="AA6" s="659"/>
      <c r="AB6" s="659"/>
      <c r="AC6" s="659"/>
      <c r="AD6" s="660">
        <v>217069</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6557748</v>
      </c>
      <c r="BH6" s="622"/>
      <c r="BI6" s="622"/>
      <c r="BJ6" s="622"/>
      <c r="BK6" s="622"/>
      <c r="BL6" s="622"/>
      <c r="BM6" s="622"/>
      <c r="BN6" s="623"/>
      <c r="BO6" s="659">
        <v>100</v>
      </c>
      <c r="BP6" s="659"/>
      <c r="BQ6" s="659"/>
      <c r="BR6" s="659"/>
      <c r="BS6" s="660">
        <v>129776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195631</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195629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1944</v>
      </c>
      <c r="S7" s="622"/>
      <c r="T7" s="622"/>
      <c r="U7" s="622"/>
      <c r="V7" s="622"/>
      <c r="W7" s="622"/>
      <c r="X7" s="622"/>
      <c r="Y7" s="623"/>
      <c r="Z7" s="659">
        <v>0</v>
      </c>
      <c r="AA7" s="659"/>
      <c r="AB7" s="659"/>
      <c r="AC7" s="659"/>
      <c r="AD7" s="660">
        <v>1944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3041850</v>
      </c>
      <c r="BH7" s="622"/>
      <c r="BI7" s="622"/>
      <c r="BJ7" s="622"/>
      <c r="BK7" s="622"/>
      <c r="BL7" s="622"/>
      <c r="BM7" s="622"/>
      <c r="BN7" s="623"/>
      <c r="BO7" s="659">
        <v>46.4</v>
      </c>
      <c r="BP7" s="659"/>
      <c r="BQ7" s="659"/>
      <c r="BR7" s="659"/>
      <c r="BS7" s="660">
        <v>129776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3196711</v>
      </c>
      <c r="CS7" s="622"/>
      <c r="CT7" s="622"/>
      <c r="CU7" s="622"/>
      <c r="CV7" s="622"/>
      <c r="CW7" s="622"/>
      <c r="CX7" s="622"/>
      <c r="CY7" s="623"/>
      <c r="CZ7" s="659">
        <v>14.6</v>
      </c>
      <c r="DA7" s="659"/>
      <c r="DB7" s="659"/>
      <c r="DC7" s="659"/>
      <c r="DD7" s="627">
        <v>1059373</v>
      </c>
      <c r="DE7" s="622"/>
      <c r="DF7" s="622"/>
      <c r="DG7" s="622"/>
      <c r="DH7" s="622"/>
      <c r="DI7" s="622"/>
      <c r="DJ7" s="622"/>
      <c r="DK7" s="622"/>
      <c r="DL7" s="622"/>
      <c r="DM7" s="622"/>
      <c r="DN7" s="622"/>
      <c r="DO7" s="622"/>
      <c r="DP7" s="623"/>
      <c r="DQ7" s="627">
        <v>1980634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36351</v>
      </c>
      <c r="S8" s="622"/>
      <c r="T8" s="622"/>
      <c r="U8" s="622"/>
      <c r="V8" s="622"/>
      <c r="W8" s="622"/>
      <c r="X8" s="622"/>
      <c r="Y8" s="623"/>
      <c r="Z8" s="659">
        <v>0.2</v>
      </c>
      <c r="AA8" s="659"/>
      <c r="AB8" s="659"/>
      <c r="AC8" s="659"/>
      <c r="AD8" s="660">
        <v>36351</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90822</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8110526</v>
      </c>
      <c r="CS8" s="622"/>
      <c r="CT8" s="622"/>
      <c r="CU8" s="622"/>
      <c r="CV8" s="622"/>
      <c r="CW8" s="622"/>
      <c r="CX8" s="622"/>
      <c r="CY8" s="623"/>
      <c r="CZ8" s="659">
        <v>37.1</v>
      </c>
      <c r="DA8" s="659"/>
      <c r="DB8" s="659"/>
      <c r="DC8" s="659"/>
      <c r="DD8" s="627">
        <v>18430</v>
      </c>
      <c r="DE8" s="622"/>
      <c r="DF8" s="622"/>
      <c r="DG8" s="622"/>
      <c r="DH8" s="622"/>
      <c r="DI8" s="622"/>
      <c r="DJ8" s="622"/>
      <c r="DK8" s="622"/>
      <c r="DL8" s="622"/>
      <c r="DM8" s="622"/>
      <c r="DN8" s="622"/>
      <c r="DO8" s="622"/>
      <c r="DP8" s="623"/>
      <c r="DQ8" s="627">
        <v>4221753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45961</v>
      </c>
      <c r="S9" s="622"/>
      <c r="T9" s="622"/>
      <c r="U9" s="622"/>
      <c r="V9" s="622"/>
      <c r="W9" s="622"/>
      <c r="X9" s="622"/>
      <c r="Y9" s="623"/>
      <c r="Z9" s="659">
        <v>0.2</v>
      </c>
      <c r="AA9" s="659"/>
      <c r="AB9" s="659"/>
      <c r="AC9" s="659"/>
      <c r="AD9" s="660">
        <v>45961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2370473</v>
      </c>
      <c r="BH9" s="622"/>
      <c r="BI9" s="622"/>
      <c r="BJ9" s="622"/>
      <c r="BK9" s="622"/>
      <c r="BL9" s="622"/>
      <c r="BM9" s="622"/>
      <c r="BN9" s="623"/>
      <c r="BO9" s="659">
        <v>36.1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1646276</v>
      </c>
      <c r="CS9" s="622"/>
      <c r="CT9" s="622"/>
      <c r="CU9" s="622"/>
      <c r="CV9" s="622"/>
      <c r="CW9" s="622"/>
      <c r="CX9" s="622"/>
      <c r="CY9" s="623"/>
      <c r="CZ9" s="659">
        <v>7.5</v>
      </c>
      <c r="DA9" s="659"/>
      <c r="DB9" s="659"/>
      <c r="DC9" s="659"/>
      <c r="DD9" s="627">
        <v>44065</v>
      </c>
      <c r="DE9" s="622"/>
      <c r="DF9" s="622"/>
      <c r="DG9" s="622"/>
      <c r="DH9" s="622"/>
      <c r="DI9" s="622"/>
      <c r="DJ9" s="622"/>
      <c r="DK9" s="622"/>
      <c r="DL9" s="622"/>
      <c r="DM9" s="622"/>
      <c r="DN9" s="622"/>
      <c r="DO9" s="622"/>
      <c r="DP9" s="623"/>
      <c r="DQ9" s="627">
        <v>1446546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125661</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1949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1949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1231871</v>
      </c>
      <c r="S11" s="622"/>
      <c r="T11" s="622"/>
      <c r="U11" s="622"/>
      <c r="V11" s="622"/>
      <c r="W11" s="622"/>
      <c r="X11" s="622"/>
      <c r="Y11" s="623"/>
      <c r="Z11" s="624">
        <v>5.3</v>
      </c>
      <c r="AA11" s="625"/>
      <c r="AB11" s="625"/>
      <c r="AC11" s="626"/>
      <c r="AD11" s="627">
        <v>1231871</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454894</v>
      </c>
      <c r="BH11" s="622"/>
      <c r="BI11" s="622"/>
      <c r="BJ11" s="622"/>
      <c r="BK11" s="622"/>
      <c r="BL11" s="622"/>
      <c r="BM11" s="622"/>
      <c r="BN11" s="623"/>
      <c r="BO11" s="659">
        <v>6.9</v>
      </c>
      <c r="BP11" s="659"/>
      <c r="BQ11" s="659"/>
      <c r="BR11" s="659"/>
      <c r="BS11" s="660">
        <v>129776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600918</v>
      </c>
      <c r="CS11" s="622"/>
      <c r="CT11" s="622"/>
      <c r="CU11" s="622"/>
      <c r="CV11" s="622"/>
      <c r="CW11" s="622"/>
      <c r="CX11" s="622"/>
      <c r="CY11" s="623"/>
      <c r="CZ11" s="659">
        <v>2.7</v>
      </c>
      <c r="DA11" s="659"/>
      <c r="DB11" s="659"/>
      <c r="DC11" s="659"/>
      <c r="DD11" s="627">
        <v>133162</v>
      </c>
      <c r="DE11" s="622"/>
      <c r="DF11" s="622"/>
      <c r="DG11" s="622"/>
      <c r="DH11" s="622"/>
      <c r="DI11" s="622"/>
      <c r="DJ11" s="622"/>
      <c r="DK11" s="622"/>
      <c r="DL11" s="622"/>
      <c r="DM11" s="622"/>
      <c r="DN11" s="622"/>
      <c r="DO11" s="622"/>
      <c r="DP11" s="623"/>
      <c r="DQ11" s="627">
        <v>417255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8747</v>
      </c>
      <c r="S12" s="622"/>
      <c r="T12" s="622"/>
      <c r="U12" s="622"/>
      <c r="V12" s="622"/>
      <c r="W12" s="622"/>
      <c r="X12" s="622"/>
      <c r="Y12" s="623"/>
      <c r="Z12" s="659">
        <v>0</v>
      </c>
      <c r="AA12" s="659"/>
      <c r="AB12" s="659"/>
      <c r="AC12" s="659"/>
      <c r="AD12" s="660">
        <v>8747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2870694</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714851</v>
      </c>
      <c r="CS12" s="622"/>
      <c r="CT12" s="622"/>
      <c r="CU12" s="622"/>
      <c r="CV12" s="622"/>
      <c r="CW12" s="622"/>
      <c r="CX12" s="622"/>
      <c r="CY12" s="623"/>
      <c r="CZ12" s="659">
        <v>3.3</v>
      </c>
      <c r="DA12" s="659"/>
      <c r="DB12" s="659"/>
      <c r="DC12" s="659"/>
      <c r="DD12" s="627">
        <v>26735</v>
      </c>
      <c r="DE12" s="622"/>
      <c r="DF12" s="622"/>
      <c r="DG12" s="622"/>
      <c r="DH12" s="622"/>
      <c r="DI12" s="622"/>
      <c r="DJ12" s="622"/>
      <c r="DK12" s="622"/>
      <c r="DL12" s="622"/>
      <c r="DM12" s="622"/>
      <c r="DN12" s="622"/>
      <c r="DO12" s="622"/>
      <c r="DP12" s="623"/>
      <c r="DQ12" s="627">
        <v>694064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2806010</v>
      </c>
      <c r="BH13" s="622"/>
      <c r="BI13" s="622"/>
      <c r="BJ13" s="622"/>
      <c r="BK13" s="622"/>
      <c r="BL13" s="622"/>
      <c r="BM13" s="622"/>
      <c r="BN13" s="623"/>
      <c r="BO13" s="659">
        <v>42.8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2273367</v>
      </c>
      <c r="CS13" s="622"/>
      <c r="CT13" s="622"/>
      <c r="CU13" s="622"/>
      <c r="CV13" s="622"/>
      <c r="CW13" s="622"/>
      <c r="CX13" s="622"/>
      <c r="CY13" s="623"/>
      <c r="CZ13" s="659">
        <v>10.4</v>
      </c>
      <c r="DA13" s="659"/>
      <c r="DB13" s="659"/>
      <c r="DC13" s="659"/>
      <c r="DD13" s="627">
        <v>1259196</v>
      </c>
      <c r="DE13" s="622"/>
      <c r="DF13" s="622"/>
      <c r="DG13" s="622"/>
      <c r="DH13" s="622"/>
      <c r="DI13" s="622"/>
      <c r="DJ13" s="622"/>
      <c r="DK13" s="622"/>
      <c r="DL13" s="622"/>
      <c r="DM13" s="622"/>
      <c r="DN13" s="622"/>
      <c r="DO13" s="622"/>
      <c r="DP13" s="623"/>
      <c r="DQ13" s="627">
        <v>1255816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1454</v>
      </c>
      <c r="S14" s="622"/>
      <c r="T14" s="622"/>
      <c r="U14" s="622"/>
      <c r="V14" s="622"/>
      <c r="W14" s="622"/>
      <c r="X14" s="622"/>
      <c r="Y14" s="623"/>
      <c r="Z14" s="659">
        <v>0</v>
      </c>
      <c r="AA14" s="659"/>
      <c r="AB14" s="659"/>
      <c r="AC14" s="659"/>
      <c r="AD14" s="660">
        <v>1454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201504</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927558</v>
      </c>
      <c r="CS14" s="622"/>
      <c r="CT14" s="622"/>
      <c r="CU14" s="622"/>
      <c r="CV14" s="622"/>
      <c r="CW14" s="622"/>
      <c r="CX14" s="622"/>
      <c r="CY14" s="623"/>
      <c r="CZ14" s="659">
        <v>4.2</v>
      </c>
      <c r="DA14" s="659"/>
      <c r="DB14" s="659"/>
      <c r="DC14" s="659"/>
      <c r="DD14" s="627">
        <v>82989</v>
      </c>
      <c r="DE14" s="622"/>
      <c r="DF14" s="622"/>
      <c r="DG14" s="622"/>
      <c r="DH14" s="622"/>
      <c r="DI14" s="622"/>
      <c r="DJ14" s="622"/>
      <c r="DK14" s="622"/>
      <c r="DL14" s="622"/>
      <c r="DM14" s="622"/>
      <c r="DN14" s="622"/>
      <c r="DO14" s="622"/>
      <c r="DP14" s="623"/>
      <c r="DQ14" s="627">
        <v>876571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443700</v>
      </c>
      <c r="BH15" s="622"/>
      <c r="BI15" s="622"/>
      <c r="BJ15" s="622"/>
      <c r="BK15" s="622"/>
      <c r="BL15" s="622"/>
      <c r="BM15" s="622"/>
      <c r="BN15" s="623"/>
      <c r="BO15" s="659">
        <v>6.8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2577704</v>
      </c>
      <c r="CS15" s="622"/>
      <c r="CT15" s="622"/>
      <c r="CU15" s="622"/>
      <c r="CV15" s="622"/>
      <c r="CW15" s="622"/>
      <c r="CX15" s="622"/>
      <c r="CY15" s="623"/>
      <c r="CZ15" s="659">
        <v>11.8</v>
      </c>
      <c r="DA15" s="659"/>
      <c r="DB15" s="659"/>
      <c r="DC15" s="659"/>
      <c r="DD15" s="627">
        <v>173131</v>
      </c>
      <c r="DE15" s="622"/>
      <c r="DF15" s="622"/>
      <c r="DG15" s="622"/>
      <c r="DH15" s="622"/>
      <c r="DI15" s="622"/>
      <c r="DJ15" s="622"/>
      <c r="DK15" s="622"/>
      <c r="DL15" s="622"/>
      <c r="DM15" s="622"/>
      <c r="DN15" s="622"/>
      <c r="DO15" s="622"/>
      <c r="DP15" s="623"/>
      <c r="DQ15" s="627">
        <v>2191679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27294</v>
      </c>
      <c r="S16" s="622"/>
      <c r="T16" s="622"/>
      <c r="U16" s="622"/>
      <c r="V16" s="622"/>
      <c r="W16" s="622"/>
      <c r="X16" s="622"/>
      <c r="Y16" s="623"/>
      <c r="Z16" s="659">
        <v>0.1</v>
      </c>
      <c r="AA16" s="659"/>
      <c r="AB16" s="659"/>
      <c r="AC16" s="659"/>
      <c r="AD16" s="660">
        <v>27294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6996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96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113400</v>
      </c>
      <c r="S17" s="622"/>
      <c r="T17" s="622"/>
      <c r="U17" s="622"/>
      <c r="V17" s="622"/>
      <c r="W17" s="622"/>
      <c r="X17" s="622"/>
      <c r="Y17" s="623"/>
      <c r="Z17" s="659">
        <v>0.5</v>
      </c>
      <c r="AA17" s="659"/>
      <c r="AB17" s="659"/>
      <c r="AC17" s="659"/>
      <c r="AD17" s="660">
        <v>113400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1609906</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1606592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78794</v>
      </c>
      <c r="S18" s="622"/>
      <c r="T18" s="622"/>
      <c r="U18" s="622"/>
      <c r="V18" s="622"/>
      <c r="W18" s="622"/>
      <c r="X18" s="622"/>
      <c r="Y18" s="623"/>
      <c r="Z18" s="659">
        <v>0.3</v>
      </c>
      <c r="AA18" s="659"/>
      <c r="AB18" s="659"/>
      <c r="AC18" s="659"/>
      <c r="AD18" s="660">
        <v>78794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58255</v>
      </c>
      <c r="S19" s="622"/>
      <c r="T19" s="622"/>
      <c r="U19" s="622"/>
      <c r="V19" s="622"/>
      <c r="W19" s="622"/>
      <c r="X19" s="622"/>
      <c r="Y19" s="623"/>
      <c r="Z19" s="659">
        <v>0.3</v>
      </c>
      <c r="AA19" s="659"/>
      <c r="AB19" s="659"/>
      <c r="AC19" s="659"/>
      <c r="AD19" s="660">
        <v>58255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20539</v>
      </c>
      <c r="S20" s="622"/>
      <c r="T20" s="622"/>
      <c r="U20" s="622"/>
      <c r="V20" s="622"/>
      <c r="W20" s="622"/>
      <c r="X20" s="622"/>
      <c r="Y20" s="623"/>
      <c r="Z20" s="659">
        <v>0.1</v>
      </c>
      <c r="AA20" s="659"/>
      <c r="AB20" s="659"/>
      <c r="AC20" s="659"/>
      <c r="AD20" s="660">
        <v>20539</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21862393</v>
      </c>
      <c r="CS20" s="622"/>
      <c r="CT20" s="622"/>
      <c r="CU20" s="622"/>
      <c r="CV20" s="622"/>
      <c r="CW20" s="622"/>
      <c r="CX20" s="622"/>
      <c r="CY20" s="623"/>
      <c r="CZ20" s="659">
        <v>100</v>
      </c>
      <c r="DA20" s="659"/>
      <c r="DB20" s="659"/>
      <c r="DC20" s="659"/>
      <c r="DD20" s="627">
        <v>2797081</v>
      </c>
      <c r="DE20" s="622"/>
      <c r="DF20" s="622"/>
      <c r="DG20" s="622"/>
      <c r="DH20" s="622"/>
      <c r="DI20" s="622"/>
      <c r="DJ20" s="622"/>
      <c r="DK20" s="622"/>
      <c r="DL20" s="622"/>
      <c r="DM20" s="622"/>
      <c r="DN20" s="622"/>
      <c r="DO20" s="622"/>
      <c r="DP20" s="623"/>
      <c r="DQ20" s="627">
        <v>14888584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4392038</v>
      </c>
      <c r="S21" s="622"/>
      <c r="T21" s="622"/>
      <c r="U21" s="622"/>
      <c r="V21" s="622"/>
      <c r="W21" s="622"/>
      <c r="X21" s="622"/>
      <c r="Y21" s="623"/>
      <c r="Z21" s="659">
        <v>18.899999999999999</v>
      </c>
      <c r="AA21" s="659"/>
      <c r="AB21" s="659"/>
      <c r="AC21" s="659"/>
      <c r="AD21" s="660">
        <v>4048550</v>
      </c>
      <c r="AE21" s="660"/>
      <c r="AF21" s="660"/>
      <c r="AG21" s="660"/>
      <c r="AH21" s="660"/>
      <c r="AI21" s="660"/>
      <c r="AJ21" s="660"/>
      <c r="AK21" s="660"/>
      <c r="AL21" s="624">
        <v>31.9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4048550</v>
      </c>
      <c r="S22" s="622"/>
      <c r="T22" s="622"/>
      <c r="U22" s="622"/>
      <c r="V22" s="622"/>
      <c r="W22" s="622"/>
      <c r="X22" s="622"/>
      <c r="Y22" s="623"/>
      <c r="Z22" s="659">
        <v>17.5</v>
      </c>
      <c r="AA22" s="659"/>
      <c r="AB22" s="659"/>
      <c r="AC22" s="659"/>
      <c r="AD22" s="660">
        <v>4048550</v>
      </c>
      <c r="AE22" s="660"/>
      <c r="AF22" s="660"/>
      <c r="AG22" s="660"/>
      <c r="AH22" s="660"/>
      <c r="AI22" s="660"/>
      <c r="AJ22" s="660"/>
      <c r="AK22" s="660"/>
      <c r="AL22" s="624">
        <v>31.9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343488</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9745293</v>
      </c>
      <c r="CS24" s="677"/>
      <c r="CT24" s="677"/>
      <c r="CU24" s="677"/>
      <c r="CV24" s="677"/>
      <c r="CW24" s="677"/>
      <c r="CX24" s="677"/>
      <c r="CY24" s="702"/>
      <c r="CZ24" s="703">
        <v>44.6</v>
      </c>
      <c r="DA24" s="685"/>
      <c r="DB24" s="685"/>
      <c r="DC24" s="705"/>
      <c r="DD24" s="701">
        <v>6248613</v>
      </c>
      <c r="DE24" s="677"/>
      <c r="DF24" s="677"/>
      <c r="DG24" s="677"/>
      <c r="DH24" s="677"/>
      <c r="DI24" s="677"/>
      <c r="DJ24" s="677"/>
      <c r="DK24" s="702"/>
      <c r="DL24" s="701">
        <v>6158867</v>
      </c>
      <c r="DM24" s="677"/>
      <c r="DN24" s="677"/>
      <c r="DO24" s="677"/>
      <c r="DP24" s="677"/>
      <c r="DQ24" s="677"/>
      <c r="DR24" s="677"/>
      <c r="DS24" s="677"/>
      <c r="DT24" s="677"/>
      <c r="DU24" s="677"/>
      <c r="DV24" s="702"/>
      <c r="DW24" s="703">
        <v>48.1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12712671</v>
      </c>
      <c r="S25" s="622"/>
      <c r="T25" s="622"/>
      <c r="U25" s="622"/>
      <c r="V25" s="622"/>
      <c r="W25" s="622"/>
      <c r="X25" s="622"/>
      <c r="Y25" s="623"/>
      <c r="Z25" s="659">
        <v>54.8</v>
      </c>
      <c r="AA25" s="659"/>
      <c r="AB25" s="659"/>
      <c r="AC25" s="659"/>
      <c r="AD25" s="660">
        <v>12369183</v>
      </c>
      <c r="AE25" s="660"/>
      <c r="AF25" s="660"/>
      <c r="AG25" s="660"/>
      <c r="AH25" s="660"/>
      <c r="AI25" s="660"/>
      <c r="AJ25" s="660"/>
      <c r="AK25" s="660"/>
      <c r="AL25" s="624">
        <v>97.3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3348712</v>
      </c>
      <c r="CS25" s="634"/>
      <c r="CT25" s="634"/>
      <c r="CU25" s="634"/>
      <c r="CV25" s="634"/>
      <c r="CW25" s="634"/>
      <c r="CX25" s="634"/>
      <c r="CY25" s="635"/>
      <c r="CZ25" s="624">
        <v>15.3</v>
      </c>
      <c r="DA25" s="636"/>
      <c r="DB25" s="636"/>
      <c r="DC25" s="637"/>
      <c r="DD25" s="627">
        <v>3180348</v>
      </c>
      <c r="DE25" s="634"/>
      <c r="DF25" s="634"/>
      <c r="DG25" s="634"/>
      <c r="DH25" s="634"/>
      <c r="DI25" s="634"/>
      <c r="DJ25" s="634"/>
      <c r="DK25" s="635"/>
      <c r="DL25" s="627">
        <v>3142871</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6424</v>
      </c>
      <c r="S26" s="622"/>
      <c r="T26" s="622"/>
      <c r="U26" s="622"/>
      <c r="V26" s="622"/>
      <c r="W26" s="622"/>
      <c r="X26" s="622"/>
      <c r="Y26" s="623"/>
      <c r="Z26" s="659">
        <v>0</v>
      </c>
      <c r="AA26" s="659"/>
      <c r="AB26" s="659"/>
      <c r="AC26" s="659"/>
      <c r="AD26" s="660">
        <v>6424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1959919</v>
      </c>
      <c r="CS26" s="622"/>
      <c r="CT26" s="622"/>
      <c r="CU26" s="622"/>
      <c r="CV26" s="622"/>
      <c r="CW26" s="622"/>
      <c r="CX26" s="622"/>
      <c r="CY26" s="623"/>
      <c r="CZ26" s="624">
        <v>9</v>
      </c>
      <c r="DA26" s="636"/>
      <c r="DB26" s="636"/>
      <c r="DC26" s="637"/>
      <c r="DD26" s="627">
        <v>1845514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96150</v>
      </c>
      <c r="S27" s="622"/>
      <c r="T27" s="622"/>
      <c r="U27" s="622"/>
      <c r="V27" s="622"/>
      <c r="W27" s="622"/>
      <c r="X27" s="622"/>
      <c r="Y27" s="623"/>
      <c r="Z27" s="659">
        <v>0.4</v>
      </c>
      <c r="AA27" s="659"/>
      <c r="AB27" s="659"/>
      <c r="AC27" s="659"/>
      <c r="AD27" s="660">
        <v>7434</v>
      </c>
      <c r="AE27" s="660"/>
      <c r="AF27" s="660"/>
      <c r="AG27" s="660"/>
      <c r="AH27" s="660"/>
      <c r="AI27" s="660"/>
      <c r="AJ27" s="660"/>
      <c r="AK27" s="660"/>
      <c r="AL27" s="624">
        <v>0.1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6557748</v>
      </c>
      <c r="BH27" s="622"/>
      <c r="BI27" s="622"/>
      <c r="BJ27" s="622"/>
      <c r="BK27" s="622"/>
      <c r="BL27" s="622"/>
      <c r="BM27" s="622"/>
      <c r="BN27" s="623"/>
      <c r="BO27" s="659">
        <v>100</v>
      </c>
      <c r="BP27" s="659"/>
      <c r="BQ27" s="659"/>
      <c r="BR27" s="659"/>
      <c r="BS27" s="660">
        <v>129776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4786675</v>
      </c>
      <c r="CS27" s="634"/>
      <c r="CT27" s="634"/>
      <c r="CU27" s="634"/>
      <c r="CV27" s="634"/>
      <c r="CW27" s="634"/>
      <c r="CX27" s="634"/>
      <c r="CY27" s="635"/>
      <c r="CZ27" s="624">
        <v>21.9</v>
      </c>
      <c r="DA27" s="636"/>
      <c r="DB27" s="636"/>
      <c r="DC27" s="637"/>
      <c r="DD27" s="627">
        <v>1461673</v>
      </c>
      <c r="DE27" s="634"/>
      <c r="DF27" s="634"/>
      <c r="DG27" s="634"/>
      <c r="DH27" s="634"/>
      <c r="DI27" s="634"/>
      <c r="DJ27" s="634"/>
      <c r="DK27" s="635"/>
      <c r="DL27" s="627">
        <v>1409404</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184049</v>
      </c>
      <c r="S28" s="622"/>
      <c r="T28" s="622"/>
      <c r="U28" s="622"/>
      <c r="V28" s="622"/>
      <c r="W28" s="622"/>
      <c r="X28" s="622"/>
      <c r="Y28" s="623"/>
      <c r="Z28" s="659">
        <v>0.8</v>
      </c>
      <c r="AA28" s="659"/>
      <c r="AB28" s="659"/>
      <c r="AC28" s="659"/>
      <c r="AD28" s="660">
        <v>11359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1609906</v>
      </c>
      <c r="CS28" s="622"/>
      <c r="CT28" s="622"/>
      <c r="CU28" s="622"/>
      <c r="CV28" s="622"/>
      <c r="CW28" s="622"/>
      <c r="CX28" s="622"/>
      <c r="CY28" s="623"/>
      <c r="CZ28" s="624">
        <v>7.4</v>
      </c>
      <c r="DA28" s="636"/>
      <c r="DB28" s="636"/>
      <c r="DC28" s="637"/>
      <c r="DD28" s="627">
        <v>1606592</v>
      </c>
      <c r="DE28" s="622"/>
      <c r="DF28" s="622"/>
      <c r="DG28" s="622"/>
      <c r="DH28" s="622"/>
      <c r="DI28" s="622"/>
      <c r="DJ28" s="622"/>
      <c r="DK28" s="623"/>
      <c r="DL28" s="627">
        <v>1606592</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25522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1609906</v>
      </c>
      <c r="CS29" s="634"/>
      <c r="CT29" s="634"/>
      <c r="CU29" s="634"/>
      <c r="CV29" s="634"/>
      <c r="CW29" s="634"/>
      <c r="CX29" s="634"/>
      <c r="CY29" s="635"/>
      <c r="CZ29" s="624">
        <v>7.4</v>
      </c>
      <c r="DA29" s="636"/>
      <c r="DB29" s="636"/>
      <c r="DC29" s="637"/>
      <c r="DD29" s="627">
        <v>1606592</v>
      </c>
      <c r="DE29" s="634"/>
      <c r="DF29" s="634"/>
      <c r="DG29" s="634"/>
      <c r="DH29" s="634"/>
      <c r="DI29" s="634"/>
      <c r="DJ29" s="634"/>
      <c r="DK29" s="635"/>
      <c r="DL29" s="627">
        <v>1606592</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4015737</v>
      </c>
      <c r="S30" s="622"/>
      <c r="T30" s="622"/>
      <c r="U30" s="622"/>
      <c r="V30" s="622"/>
      <c r="W30" s="622"/>
      <c r="X30" s="622"/>
      <c r="Y30" s="623"/>
      <c r="Z30" s="659">
        <v>17.3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1557051</v>
      </c>
      <c r="CS30" s="622"/>
      <c r="CT30" s="622"/>
      <c r="CU30" s="622"/>
      <c r="CV30" s="622"/>
      <c r="CW30" s="622"/>
      <c r="CX30" s="622"/>
      <c r="CY30" s="623"/>
      <c r="CZ30" s="624">
        <v>7.1</v>
      </c>
      <c r="DA30" s="636"/>
      <c r="DB30" s="636"/>
      <c r="DC30" s="637"/>
      <c r="DD30" s="627">
        <v>1553786</v>
      </c>
      <c r="DE30" s="622"/>
      <c r="DF30" s="622"/>
      <c r="DG30" s="622"/>
      <c r="DH30" s="622"/>
      <c r="DI30" s="622"/>
      <c r="DJ30" s="622"/>
      <c r="DK30" s="623"/>
      <c r="DL30" s="627">
        <v>1553786</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52855</v>
      </c>
      <c r="CS31" s="634"/>
      <c r="CT31" s="634"/>
      <c r="CU31" s="634"/>
      <c r="CV31" s="634"/>
      <c r="CW31" s="634"/>
      <c r="CX31" s="634"/>
      <c r="CY31" s="635"/>
      <c r="CZ31" s="624">
        <v>0.2</v>
      </c>
      <c r="DA31" s="636"/>
      <c r="DB31" s="636"/>
      <c r="DC31" s="637"/>
      <c r="DD31" s="627">
        <v>52806</v>
      </c>
      <c r="DE31" s="634"/>
      <c r="DF31" s="634"/>
      <c r="DG31" s="634"/>
      <c r="DH31" s="634"/>
      <c r="DI31" s="634"/>
      <c r="DJ31" s="634"/>
      <c r="DK31" s="635"/>
      <c r="DL31" s="627">
        <v>52806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1675232</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96.8</v>
      </c>
      <c r="BN32" s="634"/>
      <c r="BO32" s="634"/>
      <c r="BP32" s="634"/>
      <c r="BQ32" s="657"/>
      <c r="BR32" s="687">
        <v>98.7</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353333</v>
      </c>
      <c r="S33" s="622"/>
      <c r="T33" s="622"/>
      <c r="U33" s="622"/>
      <c r="V33" s="622"/>
      <c r="W33" s="622"/>
      <c r="X33" s="622"/>
      <c r="Y33" s="623"/>
      <c r="Z33" s="659">
        <v>1.5</v>
      </c>
      <c r="AA33" s="659"/>
      <c r="AB33" s="659"/>
      <c r="AC33" s="659"/>
      <c r="AD33" s="660">
        <v>314750</v>
      </c>
      <c r="AE33" s="660"/>
      <c r="AF33" s="660"/>
      <c r="AG33" s="660"/>
      <c r="AH33" s="660"/>
      <c r="AI33" s="660"/>
      <c r="AJ33" s="660"/>
      <c r="AK33" s="660"/>
      <c r="AL33" s="624">
        <v>2.5</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97.2</v>
      </c>
      <c r="BN33" s="606"/>
      <c r="BO33" s="606"/>
      <c r="BP33" s="606"/>
      <c r="BQ33" s="669"/>
      <c r="BR33" s="682">
        <v>99.2</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9313023</v>
      </c>
      <c r="CS33" s="634"/>
      <c r="CT33" s="634"/>
      <c r="CU33" s="634"/>
      <c r="CV33" s="634"/>
      <c r="CW33" s="634"/>
      <c r="CX33" s="634"/>
      <c r="CY33" s="635"/>
      <c r="CZ33" s="624">
        <v>42.6</v>
      </c>
      <c r="DA33" s="636"/>
      <c r="DB33" s="636"/>
      <c r="DC33" s="637"/>
      <c r="DD33" s="627">
        <v>7858456</v>
      </c>
      <c r="DE33" s="634"/>
      <c r="DF33" s="634"/>
      <c r="DG33" s="634"/>
      <c r="DH33" s="634"/>
      <c r="DI33" s="634"/>
      <c r="DJ33" s="634"/>
      <c r="DK33" s="635"/>
      <c r="DL33" s="627">
        <v>6583046</v>
      </c>
      <c r="DM33" s="634"/>
      <c r="DN33" s="634"/>
      <c r="DO33" s="634"/>
      <c r="DP33" s="634"/>
      <c r="DQ33" s="634"/>
      <c r="DR33" s="634"/>
      <c r="DS33" s="634"/>
      <c r="DT33" s="634"/>
      <c r="DU33" s="634"/>
      <c r="DV33" s="635"/>
      <c r="DW33" s="624">
        <v>51.4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60662</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3167665</v>
      </c>
      <c r="CS34" s="622"/>
      <c r="CT34" s="622"/>
      <c r="CU34" s="622"/>
      <c r="CV34" s="622"/>
      <c r="CW34" s="622"/>
      <c r="CX34" s="622"/>
      <c r="CY34" s="623"/>
      <c r="CZ34" s="624">
        <v>14.5</v>
      </c>
      <c r="DA34" s="636"/>
      <c r="DB34" s="636"/>
      <c r="DC34" s="637"/>
      <c r="DD34" s="627">
        <v>2498877</v>
      </c>
      <c r="DE34" s="622"/>
      <c r="DF34" s="622"/>
      <c r="DG34" s="622"/>
      <c r="DH34" s="622"/>
      <c r="DI34" s="622"/>
      <c r="DJ34" s="622"/>
      <c r="DK34" s="623"/>
      <c r="DL34" s="627">
        <v>2359109</v>
      </c>
      <c r="DM34" s="622"/>
      <c r="DN34" s="622"/>
      <c r="DO34" s="622"/>
      <c r="DP34" s="622"/>
      <c r="DQ34" s="622"/>
      <c r="DR34" s="622"/>
      <c r="DS34" s="622"/>
      <c r="DT34" s="622"/>
      <c r="DU34" s="622"/>
      <c r="DV34" s="623"/>
      <c r="DW34" s="624">
        <v>18.399999999999999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1038944</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72708</v>
      </c>
      <c r="CS35" s="634"/>
      <c r="CT35" s="634"/>
      <c r="CU35" s="634"/>
      <c r="CV35" s="634"/>
      <c r="CW35" s="634"/>
      <c r="CX35" s="634"/>
      <c r="CY35" s="635"/>
      <c r="CZ35" s="624">
        <v>0.3</v>
      </c>
      <c r="DA35" s="636"/>
      <c r="DB35" s="636"/>
      <c r="DC35" s="637"/>
      <c r="DD35" s="627">
        <v>57557</v>
      </c>
      <c r="DE35" s="634"/>
      <c r="DF35" s="634"/>
      <c r="DG35" s="634"/>
      <c r="DH35" s="634"/>
      <c r="DI35" s="634"/>
      <c r="DJ35" s="634"/>
      <c r="DK35" s="635"/>
      <c r="DL35" s="627">
        <v>14981</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908047</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2741530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10227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3803097</v>
      </c>
      <c r="CS36" s="622"/>
      <c r="CT36" s="622"/>
      <c r="CU36" s="622"/>
      <c r="CV36" s="622"/>
      <c r="CW36" s="622"/>
      <c r="CX36" s="622"/>
      <c r="CY36" s="623"/>
      <c r="CZ36" s="624">
        <v>17.399999999999999</v>
      </c>
      <c r="DA36" s="636"/>
      <c r="DB36" s="636"/>
      <c r="DC36" s="637"/>
      <c r="DD36" s="627">
        <v>3542877</v>
      </c>
      <c r="DE36" s="622"/>
      <c r="DF36" s="622"/>
      <c r="DG36" s="622"/>
      <c r="DH36" s="622"/>
      <c r="DI36" s="622"/>
      <c r="DJ36" s="622"/>
      <c r="DK36" s="623"/>
      <c r="DL36" s="627">
        <v>2602762</v>
      </c>
      <c r="DM36" s="622"/>
      <c r="DN36" s="622"/>
      <c r="DO36" s="622"/>
      <c r="DP36" s="622"/>
      <c r="DQ36" s="622"/>
      <c r="DR36" s="622"/>
      <c r="DS36" s="622"/>
      <c r="DT36" s="622"/>
      <c r="DU36" s="622"/>
      <c r="DV36" s="623"/>
      <c r="DW36" s="624">
        <v>20.3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316313</v>
      </c>
      <c r="S37" s="622"/>
      <c r="T37" s="622"/>
      <c r="U37" s="622"/>
      <c r="V37" s="622"/>
      <c r="W37" s="622"/>
      <c r="X37" s="622"/>
      <c r="Y37" s="623"/>
      <c r="Z37" s="659">
        <v>1.4</v>
      </c>
      <c r="AA37" s="659"/>
      <c r="AB37" s="659"/>
      <c r="AC37" s="659"/>
      <c r="AD37" s="660">
        <v>1702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607146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10227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9892</v>
      </c>
      <c r="CS37" s="634"/>
      <c r="CT37" s="634"/>
      <c r="CU37" s="634"/>
      <c r="CV37" s="634"/>
      <c r="CW37" s="634"/>
      <c r="CX37" s="634"/>
      <c r="CY37" s="635"/>
      <c r="CZ37" s="624">
        <v>0</v>
      </c>
      <c r="DA37" s="636"/>
      <c r="DB37" s="636"/>
      <c r="DC37" s="637"/>
      <c r="DD37" s="627">
        <v>9892</v>
      </c>
      <c r="DE37" s="634"/>
      <c r="DF37" s="634"/>
      <c r="DG37" s="634"/>
      <c r="DH37" s="634"/>
      <c r="DI37" s="634"/>
      <c r="DJ37" s="634"/>
      <c r="DK37" s="635"/>
      <c r="DL37" s="627">
        <v>9892</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1801500</v>
      </c>
      <c r="S38" s="622"/>
      <c r="T38" s="622"/>
      <c r="U38" s="622"/>
      <c r="V38" s="622"/>
      <c r="W38" s="622"/>
      <c r="X38" s="622"/>
      <c r="Y38" s="623"/>
      <c r="Z38" s="659">
        <v>7.8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156902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6445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1910038</v>
      </c>
      <c r="CS38" s="622"/>
      <c r="CT38" s="622"/>
      <c r="CU38" s="622"/>
      <c r="CV38" s="622"/>
      <c r="CW38" s="622"/>
      <c r="CX38" s="622"/>
      <c r="CY38" s="623"/>
      <c r="CZ38" s="624">
        <v>8.6999999999999993</v>
      </c>
      <c r="DA38" s="636"/>
      <c r="DB38" s="636"/>
      <c r="DC38" s="637"/>
      <c r="DD38" s="627">
        <v>1495138</v>
      </c>
      <c r="DE38" s="622"/>
      <c r="DF38" s="622"/>
      <c r="DG38" s="622"/>
      <c r="DH38" s="622"/>
      <c r="DI38" s="622"/>
      <c r="DJ38" s="622"/>
      <c r="DK38" s="623"/>
      <c r="DL38" s="627">
        <v>1466194</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91232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10141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214889</v>
      </c>
      <c r="CS39" s="634"/>
      <c r="CT39" s="634"/>
      <c r="CU39" s="634"/>
      <c r="CV39" s="634"/>
      <c r="CW39" s="634"/>
      <c r="CX39" s="634"/>
      <c r="CY39" s="635"/>
      <c r="CZ39" s="624">
        <v>1</v>
      </c>
      <c r="DA39" s="636"/>
      <c r="DB39" s="636"/>
      <c r="DC39" s="637"/>
      <c r="DD39" s="627">
        <v>124007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105100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51974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144626</v>
      </c>
      <c r="CS40" s="622"/>
      <c r="CT40" s="622"/>
      <c r="CU40" s="622"/>
      <c r="CV40" s="622"/>
      <c r="CW40" s="622"/>
      <c r="CX40" s="622"/>
      <c r="CY40" s="623"/>
      <c r="CZ40" s="624">
        <v>0.7</v>
      </c>
      <c r="DA40" s="636"/>
      <c r="DB40" s="636"/>
      <c r="DC40" s="637"/>
      <c r="DD40" s="627">
        <v>140000</v>
      </c>
      <c r="DE40" s="622"/>
      <c r="DF40" s="622"/>
      <c r="DG40" s="622"/>
      <c r="DH40" s="622"/>
      <c r="DI40" s="622"/>
      <c r="DJ40" s="622"/>
      <c r="DK40" s="623"/>
      <c r="DL40" s="627">
        <v>140000</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23194584</v>
      </c>
      <c r="S41" s="646"/>
      <c r="T41" s="646"/>
      <c r="U41" s="646"/>
      <c r="V41" s="646"/>
      <c r="W41" s="646"/>
      <c r="X41" s="646"/>
      <c r="Y41" s="649"/>
      <c r="Z41" s="650">
        <v>100</v>
      </c>
      <c r="AA41" s="650"/>
      <c r="AB41" s="650"/>
      <c r="AC41" s="650"/>
      <c r="AD41" s="651">
        <v>12710852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407936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1426340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2804077</v>
      </c>
      <c r="CS42" s="634"/>
      <c r="CT42" s="634"/>
      <c r="CU42" s="634"/>
      <c r="CV42" s="634"/>
      <c r="CW42" s="634"/>
      <c r="CX42" s="634"/>
      <c r="CY42" s="635"/>
      <c r="CZ42" s="624">
        <v>12.8</v>
      </c>
      <c r="DA42" s="636"/>
      <c r="DB42" s="636"/>
      <c r="DC42" s="637"/>
      <c r="DD42" s="627">
        <v>781515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56836</v>
      </c>
      <c r="CS43" s="634"/>
      <c r="CT43" s="634"/>
      <c r="CU43" s="634"/>
      <c r="CV43" s="634"/>
      <c r="CW43" s="634"/>
      <c r="CX43" s="634"/>
      <c r="CY43" s="635"/>
      <c r="CZ43" s="624">
        <v>0.3</v>
      </c>
      <c r="DA43" s="636"/>
      <c r="DB43" s="636"/>
      <c r="DC43" s="637"/>
      <c r="DD43" s="627">
        <v>56836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2797081</v>
      </c>
      <c r="CS44" s="622"/>
      <c r="CT44" s="622"/>
      <c r="CU44" s="622"/>
      <c r="CV44" s="622"/>
      <c r="CW44" s="622"/>
      <c r="CX44" s="622"/>
      <c r="CY44" s="623"/>
      <c r="CZ44" s="624">
        <v>12.8</v>
      </c>
      <c r="DA44" s="625"/>
      <c r="DB44" s="625"/>
      <c r="DC44" s="626"/>
      <c r="DD44" s="627">
        <v>781419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697922</v>
      </c>
      <c r="CS45" s="634"/>
      <c r="CT45" s="634"/>
      <c r="CU45" s="634"/>
      <c r="CV45" s="634"/>
      <c r="CW45" s="634"/>
      <c r="CX45" s="634"/>
      <c r="CY45" s="635"/>
      <c r="CZ45" s="624">
        <v>3.2</v>
      </c>
      <c r="DA45" s="636"/>
      <c r="DB45" s="636"/>
      <c r="DC45" s="637"/>
      <c r="DD45" s="627">
        <v>220995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2088041</v>
      </c>
      <c r="CS46" s="622"/>
      <c r="CT46" s="622"/>
      <c r="CU46" s="622"/>
      <c r="CV46" s="622"/>
      <c r="CW46" s="622"/>
      <c r="CX46" s="622"/>
      <c r="CY46" s="623"/>
      <c r="CZ46" s="624">
        <v>9.6</v>
      </c>
      <c r="DA46" s="625"/>
      <c r="DB46" s="625"/>
      <c r="DC46" s="626"/>
      <c r="DD46" s="627">
        <v>559306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6996</v>
      </c>
      <c r="CS47" s="634"/>
      <c r="CT47" s="634"/>
      <c r="CU47" s="634"/>
      <c r="CV47" s="634"/>
      <c r="CW47" s="634"/>
      <c r="CX47" s="634"/>
      <c r="CY47" s="635"/>
      <c r="CZ47" s="624">
        <v>0</v>
      </c>
      <c r="DA47" s="636"/>
      <c r="DB47" s="636"/>
      <c r="DC47" s="637"/>
      <c r="DD47" s="627">
        <v>96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21862393</v>
      </c>
      <c r="CS49" s="606"/>
      <c r="CT49" s="606"/>
      <c r="CU49" s="606"/>
      <c r="CV49" s="606"/>
      <c r="CW49" s="606"/>
      <c r="CX49" s="606"/>
      <c r="CY49" s="607"/>
      <c r="CZ49" s="608">
        <v>100</v>
      </c>
      <c r="DA49" s="609"/>
      <c r="DB49" s="609"/>
      <c r="DC49" s="610"/>
      <c r="DD49" s="611">
        <v>14888584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5OFZcNtIa7Aksz/EnhA2U2/JGggOJRP0+PMVuMb2bYGEinHLmbFs2YvS/zOT8gZAhq6T7PWdX1krbakzwLw==" saltValue="lQVmiNyN/cmgbAGf2YP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23137</v>
      </c>
      <c r="R7" s="1103"/>
      <c r="S7" s="1103"/>
      <c r="T7" s="1103"/>
      <c r="U7" s="1103"/>
      <c r="V7" s="1103">
        <v>21811</v>
      </c>
      <c r="W7" s="1103"/>
      <c r="X7" s="1103"/>
      <c r="Y7" s="1103"/>
      <c r="Z7" s="1103"/>
      <c r="AA7" s="1103">
        <f>Q7-V7</f>
        <v>1326</v>
      </c>
      <c r="AB7" s="1103"/>
      <c r="AC7" s="1103"/>
      <c r="AD7" s="1103"/>
      <c r="AE7" s="1104"/>
      <c r="AF7" s="1105">
        <v>681</v>
      </c>
      <c r="AG7" s="1106"/>
      <c r="AH7" s="1106"/>
      <c r="AI7" s="1106"/>
      <c r="AJ7" s="1107"/>
      <c r="AK7" s="1108">
        <v>1008</v>
      </c>
      <c r="AL7" s="1109"/>
      <c r="AM7" s="1109"/>
      <c r="AN7" s="1109"/>
      <c r="AO7" s="1109"/>
      <c r="AP7" s="1109">
        <v>18818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0</v>
      </c>
      <c r="CI7" s="1097"/>
      <c r="CJ7" s="1097"/>
      <c r="CK7" s="1097"/>
      <c r="CL7" s="1098"/>
      <c r="CM7" s="1096">
        <v>0</v>
      </c>
      <c r="CN7" s="1097"/>
      <c r="CO7" s="1097"/>
      <c r="CP7" s="1097"/>
      <c r="CQ7" s="1098"/>
      <c r="CR7" s="1096">
        <v>2</v>
      </c>
      <c r="CS7" s="1097"/>
      <c r="CT7" s="1097"/>
      <c r="CU7" s="1097"/>
      <c r="CV7" s="1098"/>
      <c r="CW7" s="1096">
        <v>0</v>
      </c>
      <c r="CX7" s="1097"/>
      <c r="CY7" s="1097"/>
      <c r="CZ7" s="1097"/>
      <c r="DA7" s="1098"/>
      <c r="DB7" s="1096" t="s">
        <v>494</v>
      </c>
      <c r="DC7" s="1097"/>
      <c r="DD7" s="1097"/>
      <c r="DE7" s="1097"/>
      <c r="DF7" s="1098"/>
      <c r="DG7" s="1096" t="s">
        <v>494</v>
      </c>
      <c r="DH7" s="1097"/>
      <c r="DI7" s="1097"/>
      <c r="DJ7" s="1097"/>
      <c r="DK7" s="1098"/>
      <c r="DL7" s="1096" t="s">
        <v>494</v>
      </c>
      <c r="DM7" s="1097"/>
      <c r="DN7" s="1097"/>
      <c r="DO7" s="1097"/>
      <c r="DP7" s="1098"/>
      <c r="DQ7" s="1096" t="s">
        <v>494</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40</v>
      </c>
      <c r="R8" s="1039"/>
      <c r="S8" s="1039"/>
      <c r="T8" s="1039"/>
      <c r="U8" s="1039"/>
      <c r="V8" s="1039">
        <v>40</v>
      </c>
      <c r="W8" s="1039"/>
      <c r="X8" s="1039"/>
      <c r="Y8" s="1039"/>
      <c r="Z8" s="1039"/>
      <c r="AA8" s="1039" t="s">
        <v>569</v>
      </c>
      <c r="AB8" s="1039"/>
      <c r="AC8" s="1039"/>
      <c r="AD8" s="1039"/>
      <c r="AE8" s="1040"/>
      <c r="AF8" s="1035" t="s">
        <v>122</v>
      </c>
      <c r="AG8" s="1036"/>
      <c r="AH8" s="1036"/>
      <c r="AI8" s="1036"/>
      <c r="AJ8" s="1037"/>
      <c r="AK8" s="1080">
        <v>34</v>
      </c>
      <c r="AL8" s="1081"/>
      <c r="AM8" s="1081"/>
      <c r="AN8" s="1081"/>
      <c r="AO8" s="1081"/>
      <c r="AP8" s="1081" t="s">
        <v>569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120</v>
      </c>
      <c r="R9" s="1039"/>
      <c r="S9" s="1039"/>
      <c r="T9" s="1039"/>
      <c r="U9" s="1039"/>
      <c r="V9" s="1039">
        <v>114</v>
      </c>
      <c r="W9" s="1039"/>
      <c r="X9" s="1039"/>
      <c r="Y9" s="1039"/>
      <c r="Z9" s="1039"/>
      <c r="AA9" s="1039">
        <v>7</v>
      </c>
      <c r="AB9" s="1039"/>
      <c r="AC9" s="1039"/>
      <c r="AD9" s="1039"/>
      <c r="AE9" s="1040"/>
      <c r="AF9" s="1035">
        <v>7</v>
      </c>
      <c r="AG9" s="1036"/>
      <c r="AH9" s="1036"/>
      <c r="AI9" s="1036"/>
      <c r="AJ9" s="1037"/>
      <c r="AK9" s="1080">
        <v>67</v>
      </c>
      <c r="AL9" s="1081"/>
      <c r="AM9" s="1081"/>
      <c r="AN9" s="1081"/>
      <c r="AO9" s="1081"/>
      <c r="AP9" s="1081">
        <v>87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23200</v>
      </c>
      <c r="R23" s="1061"/>
      <c r="S23" s="1061"/>
      <c r="T23" s="1061"/>
      <c r="U23" s="1061"/>
      <c r="V23" s="1061">
        <v>21868</v>
      </c>
      <c r="W23" s="1061"/>
      <c r="X23" s="1061"/>
      <c r="Y23" s="1061"/>
      <c r="Z23" s="1061"/>
      <c r="AA23" s="1061">
        <f>Q23-V23</f>
        <v>1332</v>
      </c>
      <c r="AB23" s="1061"/>
      <c r="AC23" s="1061"/>
      <c r="AD23" s="1061"/>
      <c r="AE23" s="1068"/>
      <c r="AF23" s="1069">
        <v>688</v>
      </c>
      <c r="AG23" s="1061"/>
      <c r="AH23" s="1061"/>
      <c r="AI23" s="1061"/>
      <c r="AJ23" s="1070"/>
      <c r="AK23" s="1071"/>
      <c r="AL23" s="1072"/>
      <c r="AM23" s="1072"/>
      <c r="AN23" s="1072"/>
      <c r="AO23" s="1072"/>
      <c r="AP23" s="1061">
        <v>18905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5400</v>
      </c>
      <c r="R28" s="1051"/>
      <c r="S28" s="1051"/>
      <c r="T28" s="1051"/>
      <c r="U28" s="1051"/>
      <c r="V28" s="1051">
        <v>5387</v>
      </c>
      <c r="W28" s="1051"/>
      <c r="X28" s="1051"/>
      <c r="Y28" s="1051"/>
      <c r="Z28" s="1051"/>
      <c r="AA28" s="1051">
        <f>Q28-V28</f>
        <v>13</v>
      </c>
      <c r="AB28" s="1051"/>
      <c r="AC28" s="1051"/>
      <c r="AD28" s="1051"/>
      <c r="AE28" s="1052"/>
      <c r="AF28" s="1053">
        <v>13</v>
      </c>
      <c r="AG28" s="1051"/>
      <c r="AH28" s="1051"/>
      <c r="AI28" s="1051"/>
      <c r="AJ28" s="1054"/>
      <c r="AK28" s="1042">
        <v>394</v>
      </c>
      <c r="AL28" s="1043"/>
      <c r="AM28" s="1043"/>
      <c r="AN28" s="1043"/>
      <c r="AO28" s="1043"/>
      <c r="AP28" s="1043" t="s">
        <v>569</v>
      </c>
      <c r="AQ28" s="1043"/>
      <c r="AR28" s="1043"/>
      <c r="AS28" s="1043"/>
      <c r="AT28" s="1043"/>
      <c r="AU28" s="1043" t="s">
        <v>494</v>
      </c>
      <c r="AV28" s="1043"/>
      <c r="AW28" s="1043"/>
      <c r="AX28" s="1043"/>
      <c r="AY28" s="1043"/>
      <c r="AZ28" s="1044" t="s">
        <v>494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87</v>
      </c>
      <c r="R29" s="1039"/>
      <c r="S29" s="1039"/>
      <c r="T29" s="1039"/>
      <c r="U29" s="1039"/>
      <c r="V29" s="1039">
        <v>80</v>
      </c>
      <c r="W29" s="1039"/>
      <c r="X29" s="1039"/>
      <c r="Y29" s="1039"/>
      <c r="Z29" s="1039"/>
      <c r="AA29" s="1039">
        <v>8</v>
      </c>
      <c r="AB29" s="1039"/>
      <c r="AC29" s="1039"/>
      <c r="AD29" s="1039"/>
      <c r="AE29" s="1040"/>
      <c r="AF29" s="1035">
        <v>8</v>
      </c>
      <c r="AG29" s="1036"/>
      <c r="AH29" s="1036"/>
      <c r="AI29" s="1036"/>
      <c r="AJ29" s="1037"/>
      <c r="AK29" s="980">
        <v>10</v>
      </c>
      <c r="AL29" s="971"/>
      <c r="AM29" s="971"/>
      <c r="AN29" s="971"/>
      <c r="AO29" s="971"/>
      <c r="AP29" s="971" t="s">
        <v>569</v>
      </c>
      <c r="AQ29" s="971"/>
      <c r="AR29" s="971"/>
      <c r="AS29" s="971"/>
      <c r="AT29" s="971"/>
      <c r="AU29" s="971" t="s">
        <v>494</v>
      </c>
      <c r="AV29" s="971"/>
      <c r="AW29" s="971"/>
      <c r="AX29" s="971"/>
      <c r="AY29" s="971"/>
      <c r="AZ29" s="1041" t="s">
        <v>494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718</v>
      </c>
      <c r="R30" s="1039"/>
      <c r="S30" s="1039"/>
      <c r="T30" s="1039"/>
      <c r="U30" s="1039"/>
      <c r="V30" s="1039">
        <v>716</v>
      </c>
      <c r="W30" s="1039"/>
      <c r="X30" s="1039"/>
      <c r="Y30" s="1039"/>
      <c r="Z30" s="1039"/>
      <c r="AA30" s="1039">
        <v>1</v>
      </c>
      <c r="AB30" s="1039"/>
      <c r="AC30" s="1039"/>
      <c r="AD30" s="1039"/>
      <c r="AE30" s="1040"/>
      <c r="AF30" s="1035">
        <v>1</v>
      </c>
      <c r="AG30" s="1036"/>
      <c r="AH30" s="1036"/>
      <c r="AI30" s="1036"/>
      <c r="AJ30" s="1037"/>
      <c r="AK30" s="980">
        <v>188</v>
      </c>
      <c r="AL30" s="971"/>
      <c r="AM30" s="971"/>
      <c r="AN30" s="971"/>
      <c r="AO30" s="971"/>
      <c r="AP30" s="971" t="s">
        <v>569</v>
      </c>
      <c r="AQ30" s="971"/>
      <c r="AR30" s="971"/>
      <c r="AS30" s="971"/>
      <c r="AT30" s="971"/>
      <c r="AU30" s="971" t="s">
        <v>494</v>
      </c>
      <c r="AV30" s="971"/>
      <c r="AW30" s="971"/>
      <c r="AX30" s="971"/>
      <c r="AY30" s="971"/>
      <c r="AZ30" s="1041" t="s">
        <v>494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4702</v>
      </c>
      <c r="R31" s="1039"/>
      <c r="S31" s="1039"/>
      <c r="T31" s="1039"/>
      <c r="U31" s="1039"/>
      <c r="V31" s="1039">
        <v>4578</v>
      </c>
      <c r="W31" s="1039"/>
      <c r="X31" s="1039"/>
      <c r="Y31" s="1039"/>
      <c r="Z31" s="1039"/>
      <c r="AA31" s="1039">
        <v>125</v>
      </c>
      <c r="AB31" s="1039"/>
      <c r="AC31" s="1039"/>
      <c r="AD31" s="1039"/>
      <c r="AE31" s="1040"/>
      <c r="AF31" s="1035">
        <v>125</v>
      </c>
      <c r="AG31" s="1036"/>
      <c r="AH31" s="1036"/>
      <c r="AI31" s="1036"/>
      <c r="AJ31" s="1037"/>
      <c r="AK31" s="980">
        <v>728</v>
      </c>
      <c r="AL31" s="971"/>
      <c r="AM31" s="971"/>
      <c r="AN31" s="971"/>
      <c r="AO31" s="971"/>
      <c r="AP31" s="971" t="s">
        <v>569</v>
      </c>
      <c r="AQ31" s="971"/>
      <c r="AR31" s="971"/>
      <c r="AS31" s="971"/>
      <c r="AT31" s="971"/>
      <c r="AU31" s="971" t="s">
        <v>494</v>
      </c>
      <c r="AV31" s="971"/>
      <c r="AW31" s="971"/>
      <c r="AX31" s="971"/>
      <c r="AY31" s="971"/>
      <c r="AZ31" s="1041" t="s">
        <v>494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155499</v>
      </c>
      <c r="R32" s="1039"/>
      <c r="S32" s="1039"/>
      <c r="T32" s="1039"/>
      <c r="U32" s="1039"/>
      <c r="V32" s="1039">
        <v>155406</v>
      </c>
      <c r="W32" s="1039"/>
      <c r="X32" s="1039"/>
      <c r="Y32" s="1039"/>
      <c r="Z32" s="1039"/>
      <c r="AA32" s="1039">
        <f t="shared" ref="AA32" si="0">Q32-V32</f>
        <v>93</v>
      </c>
      <c r="AB32" s="1039"/>
      <c r="AC32" s="1039"/>
      <c r="AD32" s="1039"/>
      <c r="AE32" s="1040"/>
      <c r="AF32" s="1035">
        <v>85</v>
      </c>
      <c r="AG32" s="1036"/>
      <c r="AH32" s="1036"/>
      <c r="AI32" s="1036"/>
      <c r="AJ32" s="1037"/>
      <c r="AK32" s="980" t="s">
        <v>569</v>
      </c>
      <c r="AL32" s="971"/>
      <c r="AM32" s="971"/>
      <c r="AN32" s="971"/>
      <c r="AO32" s="971"/>
      <c r="AP32" s="971" t="s">
        <v>569</v>
      </c>
      <c r="AQ32" s="971"/>
      <c r="AR32" s="971"/>
      <c r="AS32" s="971"/>
      <c r="AT32" s="971"/>
      <c r="AU32" s="971" t="s">
        <v>494</v>
      </c>
      <c r="AV32" s="971"/>
      <c r="AW32" s="971"/>
      <c r="AX32" s="971"/>
      <c r="AY32" s="971"/>
      <c r="AZ32" s="1041" t="s">
        <v>494</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132</v>
      </c>
      <c r="R33" s="1039"/>
      <c r="S33" s="1039"/>
      <c r="T33" s="1039"/>
      <c r="U33" s="1039"/>
      <c r="V33" s="1039">
        <v>117</v>
      </c>
      <c r="W33" s="1039"/>
      <c r="X33" s="1039"/>
      <c r="Y33" s="1039"/>
      <c r="Z33" s="1039"/>
      <c r="AA33" s="1039">
        <f t="shared" ref="AA33:AA37" si="1">Q33-V33</f>
        <v>15</v>
      </c>
      <c r="AB33" s="1039"/>
      <c r="AC33" s="1039"/>
      <c r="AD33" s="1039"/>
      <c r="AE33" s="1040"/>
      <c r="AF33" s="1035">
        <v>73</v>
      </c>
      <c r="AG33" s="1036"/>
      <c r="AH33" s="1036"/>
      <c r="AI33" s="1036"/>
      <c r="AJ33" s="1037"/>
      <c r="AK33" s="980">
        <v>91</v>
      </c>
      <c r="AL33" s="971"/>
      <c r="AM33" s="971"/>
      <c r="AN33" s="971"/>
      <c r="AO33" s="971"/>
      <c r="AP33" s="971">
        <v>242</v>
      </c>
      <c r="AQ33" s="971"/>
      <c r="AR33" s="971"/>
      <c r="AS33" s="971"/>
      <c r="AT33" s="971"/>
      <c r="AU33" s="971">
        <v>231</v>
      </c>
      <c r="AV33" s="971"/>
      <c r="AW33" s="971"/>
      <c r="AX33" s="971"/>
      <c r="AY33" s="971"/>
      <c r="AZ33" s="1041" t="s">
        <v>494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689</v>
      </c>
      <c r="R34" s="1039"/>
      <c r="S34" s="1039"/>
      <c r="T34" s="1039"/>
      <c r="U34" s="1039"/>
      <c r="V34" s="1039">
        <v>628</v>
      </c>
      <c r="W34" s="1039"/>
      <c r="X34" s="1039"/>
      <c r="Y34" s="1039"/>
      <c r="Z34" s="1039"/>
      <c r="AA34" s="1039">
        <f t="shared" si="1"/>
        <v>61</v>
      </c>
      <c r="AB34" s="1039"/>
      <c r="AC34" s="1039"/>
      <c r="AD34" s="1039"/>
      <c r="AE34" s="1040"/>
      <c r="AF34" s="1035">
        <v>261</v>
      </c>
      <c r="AG34" s="1036"/>
      <c r="AH34" s="1036"/>
      <c r="AI34" s="1036"/>
      <c r="AJ34" s="1037"/>
      <c r="AK34" s="980">
        <v>531</v>
      </c>
      <c r="AL34" s="971"/>
      <c r="AM34" s="971"/>
      <c r="AN34" s="971"/>
      <c r="AO34" s="971"/>
      <c r="AP34" s="971">
        <v>5310</v>
      </c>
      <c r="AQ34" s="971"/>
      <c r="AR34" s="971"/>
      <c r="AS34" s="971"/>
      <c r="AT34" s="971"/>
      <c r="AU34" s="971">
        <v>4716</v>
      </c>
      <c r="AV34" s="971"/>
      <c r="AW34" s="971"/>
      <c r="AX34" s="971"/>
      <c r="AY34" s="971"/>
      <c r="AZ34" s="1041" t="s">
        <v>494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76</v>
      </c>
      <c r="R35" s="1039"/>
      <c r="S35" s="1039"/>
      <c r="T35" s="1039"/>
      <c r="U35" s="1039"/>
      <c r="V35" s="1039">
        <v>45</v>
      </c>
      <c r="W35" s="1039"/>
      <c r="X35" s="1039"/>
      <c r="Y35" s="1039"/>
      <c r="Z35" s="1039"/>
      <c r="AA35" s="1039">
        <f t="shared" si="1"/>
        <v>31</v>
      </c>
      <c r="AB35" s="1039"/>
      <c r="AC35" s="1039"/>
      <c r="AD35" s="1039"/>
      <c r="AE35" s="1040"/>
      <c r="AF35" s="1035">
        <v>31</v>
      </c>
      <c r="AG35" s="1036"/>
      <c r="AH35" s="1036"/>
      <c r="AI35" s="1036"/>
      <c r="AJ35" s="1037"/>
      <c r="AK35" s="980">
        <v>16</v>
      </c>
      <c r="AL35" s="971"/>
      <c r="AM35" s="971"/>
      <c r="AN35" s="971"/>
      <c r="AO35" s="971"/>
      <c r="AP35" s="971" t="s">
        <v>569</v>
      </c>
      <c r="AQ35" s="971"/>
      <c r="AR35" s="971"/>
      <c r="AS35" s="971"/>
      <c r="AT35" s="971"/>
      <c r="AU35" s="971" t="s">
        <v>569</v>
      </c>
      <c r="AV35" s="971"/>
      <c r="AW35" s="971"/>
      <c r="AX35" s="971"/>
      <c r="AY35" s="971"/>
      <c r="AZ35" s="1041" t="s">
        <v>494</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4</v>
      </c>
      <c r="R36" s="1039"/>
      <c r="S36" s="1039"/>
      <c r="T36" s="1039"/>
      <c r="U36" s="1039"/>
      <c r="V36" s="1039">
        <v>4</v>
      </c>
      <c r="W36" s="1039"/>
      <c r="X36" s="1039"/>
      <c r="Y36" s="1039"/>
      <c r="Z36" s="1039"/>
      <c r="AA36" s="1039">
        <v>1</v>
      </c>
      <c r="AB36" s="1039"/>
      <c r="AC36" s="1039"/>
      <c r="AD36" s="1039"/>
      <c r="AE36" s="1040"/>
      <c r="AF36" s="1035">
        <v>1</v>
      </c>
      <c r="AG36" s="1036"/>
      <c r="AH36" s="1036"/>
      <c r="AI36" s="1036"/>
      <c r="AJ36" s="1037"/>
      <c r="AK36" s="980">
        <v>2</v>
      </c>
      <c r="AL36" s="971"/>
      <c r="AM36" s="971"/>
      <c r="AN36" s="971"/>
      <c r="AO36" s="971"/>
      <c r="AP36" s="971">
        <v>24</v>
      </c>
      <c r="AQ36" s="971"/>
      <c r="AR36" s="971"/>
      <c r="AS36" s="971"/>
      <c r="AT36" s="971"/>
      <c r="AU36" s="971">
        <v>21</v>
      </c>
      <c r="AV36" s="971"/>
      <c r="AW36" s="971"/>
      <c r="AX36" s="971"/>
      <c r="AY36" s="971"/>
      <c r="AZ36" s="1041" t="s">
        <v>494</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401</v>
      </c>
      <c r="C37" s="1031"/>
      <c r="D37" s="1031"/>
      <c r="E37" s="1031"/>
      <c r="F37" s="1031"/>
      <c r="G37" s="1031"/>
      <c r="H37" s="1031"/>
      <c r="I37" s="1031"/>
      <c r="J37" s="1031"/>
      <c r="K37" s="1031"/>
      <c r="L37" s="1031"/>
      <c r="M37" s="1031"/>
      <c r="N37" s="1031"/>
      <c r="O37" s="1031"/>
      <c r="P37" s="1032"/>
      <c r="Q37" s="1038">
        <v>81</v>
      </c>
      <c r="R37" s="1039"/>
      <c r="S37" s="1039"/>
      <c r="T37" s="1039"/>
      <c r="U37" s="1039"/>
      <c r="V37" s="1039">
        <v>79</v>
      </c>
      <c r="W37" s="1039"/>
      <c r="X37" s="1039"/>
      <c r="Y37" s="1039"/>
      <c r="Z37" s="1039"/>
      <c r="AA37" s="1039">
        <f t="shared" si="1"/>
        <v>2</v>
      </c>
      <c r="AB37" s="1039"/>
      <c r="AC37" s="1039"/>
      <c r="AD37" s="1039"/>
      <c r="AE37" s="1040"/>
      <c r="AF37" s="1035">
        <v>2</v>
      </c>
      <c r="AG37" s="1036"/>
      <c r="AH37" s="1036"/>
      <c r="AI37" s="1036"/>
      <c r="AJ37" s="1037"/>
      <c r="AK37" s="980">
        <v>74</v>
      </c>
      <c r="AL37" s="971"/>
      <c r="AM37" s="971"/>
      <c r="AN37" s="971"/>
      <c r="AO37" s="971"/>
      <c r="AP37" s="971">
        <v>145</v>
      </c>
      <c r="AQ37" s="971"/>
      <c r="AR37" s="971"/>
      <c r="AS37" s="971"/>
      <c r="AT37" s="971"/>
      <c r="AU37" s="971">
        <v>145</v>
      </c>
      <c r="AV37" s="971"/>
      <c r="AW37" s="971"/>
      <c r="AX37" s="971"/>
      <c r="AY37" s="971"/>
      <c r="AZ37" s="1041" t="s">
        <v>494</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402</v>
      </c>
      <c r="C38" s="1031"/>
      <c r="D38" s="1031"/>
      <c r="E38" s="1031"/>
      <c r="F38" s="1031"/>
      <c r="G38" s="1031"/>
      <c r="H38" s="1031"/>
      <c r="I38" s="1031"/>
      <c r="J38" s="1031"/>
      <c r="K38" s="1031"/>
      <c r="L38" s="1031"/>
      <c r="M38" s="1031"/>
      <c r="N38" s="1031"/>
      <c r="O38" s="1031"/>
      <c r="P38" s="1032"/>
      <c r="Q38" s="1038">
        <v>2</v>
      </c>
      <c r="R38" s="1039"/>
      <c r="S38" s="1039"/>
      <c r="T38" s="1039"/>
      <c r="U38" s="1039"/>
      <c r="V38" s="1039" t="s">
        <v>569</v>
      </c>
      <c r="W38" s="1039"/>
      <c r="X38" s="1039"/>
      <c r="Y38" s="1039"/>
      <c r="Z38" s="1039"/>
      <c r="AA38" s="1039">
        <v>2</v>
      </c>
      <c r="AB38" s="1039"/>
      <c r="AC38" s="1039"/>
      <c r="AD38" s="1039"/>
      <c r="AE38" s="1040"/>
      <c r="AF38" s="1035">
        <v>2</v>
      </c>
      <c r="AG38" s="1036"/>
      <c r="AH38" s="1036"/>
      <c r="AI38" s="1036"/>
      <c r="AJ38" s="1037"/>
      <c r="AK38" s="980" t="s">
        <v>569</v>
      </c>
      <c r="AL38" s="971"/>
      <c r="AM38" s="971"/>
      <c r="AN38" s="971"/>
      <c r="AO38" s="971"/>
      <c r="AP38" s="971" t="s">
        <v>569</v>
      </c>
      <c r="AQ38" s="971"/>
      <c r="AR38" s="971"/>
      <c r="AS38" s="971"/>
      <c r="AT38" s="971"/>
      <c r="AU38" s="971" t="s">
        <v>569</v>
      </c>
      <c r="AV38" s="971"/>
      <c r="AW38" s="971"/>
      <c r="AX38" s="971"/>
      <c r="AY38" s="971"/>
      <c r="AZ38" s="1041" t="s">
        <v>494</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602</v>
      </c>
      <c r="AG63" s="959"/>
      <c r="AH63" s="959"/>
      <c r="AI63" s="959"/>
      <c r="AJ63" s="1022"/>
      <c r="AK63" s="1023"/>
      <c r="AL63" s="963"/>
      <c r="AM63" s="963"/>
      <c r="AN63" s="963"/>
      <c r="AO63" s="963"/>
      <c r="AP63" s="959">
        <v>5721</v>
      </c>
      <c r="AQ63" s="959"/>
      <c r="AR63" s="959"/>
      <c r="AS63" s="959"/>
      <c r="AT63" s="959"/>
      <c r="AU63" s="959">
        <v>5113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557</v>
      </c>
      <c r="C68" s="986"/>
      <c r="D68" s="986"/>
      <c r="E68" s="986"/>
      <c r="F68" s="986"/>
      <c r="G68" s="986"/>
      <c r="H68" s="986"/>
      <c r="I68" s="986"/>
      <c r="J68" s="986"/>
      <c r="K68" s="986"/>
      <c r="L68" s="986"/>
      <c r="M68" s="986"/>
      <c r="N68" s="986"/>
      <c r="O68" s="986"/>
      <c r="P68" s="987"/>
      <c r="Q68" s="988">
        <v>141</v>
      </c>
      <c r="R68" s="982"/>
      <c r="S68" s="982"/>
      <c r="T68" s="982"/>
      <c r="U68" s="982"/>
      <c r="V68" s="982">
        <v>131</v>
      </c>
      <c r="W68" s="982"/>
      <c r="X68" s="982"/>
      <c r="Y68" s="982"/>
      <c r="Z68" s="982"/>
      <c r="AA68" s="982">
        <f t="shared" ref="AA68:AA73" si="2">Q68-V68</f>
        <v>10</v>
      </c>
      <c r="AB68" s="982"/>
      <c r="AC68" s="982"/>
      <c r="AD68" s="982"/>
      <c r="AE68" s="982"/>
      <c r="AF68" s="982">
        <f>AA68</f>
        <v>10</v>
      </c>
      <c r="AG68" s="982"/>
      <c r="AH68" s="982"/>
      <c r="AI68" s="982"/>
      <c r="AJ68" s="982"/>
      <c r="AK68" s="982">
        <v>5</v>
      </c>
      <c r="AL68" s="982"/>
      <c r="AM68" s="982"/>
      <c r="AN68" s="982"/>
      <c r="AO68" s="982"/>
      <c r="AP68" s="982" t="s">
        <v>569</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v>265484</v>
      </c>
      <c r="R69" s="971"/>
      <c r="S69" s="971"/>
      <c r="T69" s="971"/>
      <c r="U69" s="971"/>
      <c r="V69" s="971">
        <v>260529</v>
      </c>
      <c r="W69" s="971"/>
      <c r="X69" s="971"/>
      <c r="Y69" s="971"/>
      <c r="Z69" s="971"/>
      <c r="AA69" s="971">
        <f t="shared" si="2"/>
        <v>4955</v>
      </c>
      <c r="AB69" s="971"/>
      <c r="AC69" s="971"/>
      <c r="AD69" s="971"/>
      <c r="AE69" s="971"/>
      <c r="AF69" s="971">
        <v>4502</v>
      </c>
      <c r="AG69" s="971"/>
      <c r="AH69" s="971"/>
      <c r="AI69" s="971"/>
      <c r="AJ69" s="971"/>
      <c r="AK69" s="971">
        <v>2205</v>
      </c>
      <c r="AL69" s="971"/>
      <c r="AM69" s="971"/>
      <c r="AN69" s="971"/>
      <c r="AO69" s="971"/>
      <c r="AP69" s="971" t="s">
        <v>569</v>
      </c>
      <c r="AQ69" s="971"/>
      <c r="AR69" s="971"/>
      <c r="AS69" s="971"/>
      <c r="AT69" s="971"/>
      <c r="AU69" s="971" t="s">
        <v>569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559</v>
      </c>
      <c r="C70" s="975"/>
      <c r="D70" s="975"/>
      <c r="E70" s="975"/>
      <c r="F70" s="975"/>
      <c r="G70" s="975"/>
      <c r="H70" s="975"/>
      <c r="I70" s="975"/>
      <c r="J70" s="975"/>
      <c r="K70" s="975"/>
      <c r="L70" s="975"/>
      <c r="M70" s="975"/>
      <c r="N70" s="975"/>
      <c r="O70" s="975"/>
      <c r="P70" s="976"/>
      <c r="Q70" s="977">
        <v>10239</v>
      </c>
      <c r="R70" s="971"/>
      <c r="S70" s="971"/>
      <c r="T70" s="971"/>
      <c r="U70" s="971"/>
      <c r="V70" s="971">
        <v>10292</v>
      </c>
      <c r="W70" s="971"/>
      <c r="X70" s="971"/>
      <c r="Y70" s="971"/>
      <c r="Z70" s="971"/>
      <c r="AA70" s="971">
        <f t="shared" si="2"/>
        <v>-53</v>
      </c>
      <c r="AB70" s="971"/>
      <c r="AC70" s="971"/>
      <c r="AD70" s="971"/>
      <c r="AE70" s="971"/>
      <c r="AF70" s="971">
        <v>6091</v>
      </c>
      <c r="AG70" s="971"/>
      <c r="AH70" s="971"/>
      <c r="AI70" s="971"/>
      <c r="AJ70" s="971"/>
      <c r="AK70" s="971">
        <v>740</v>
      </c>
      <c r="AL70" s="971"/>
      <c r="AM70" s="971"/>
      <c r="AN70" s="971"/>
      <c r="AO70" s="971"/>
      <c r="AP70" s="971">
        <v>1706</v>
      </c>
      <c r="AQ70" s="971"/>
      <c r="AR70" s="971"/>
      <c r="AS70" s="971"/>
      <c r="AT70" s="971"/>
      <c r="AU70" s="971">
        <v>135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560</v>
      </c>
      <c r="C71" s="975"/>
      <c r="D71" s="975"/>
      <c r="E71" s="975"/>
      <c r="F71" s="975"/>
      <c r="G71" s="975"/>
      <c r="H71" s="975"/>
      <c r="I71" s="975"/>
      <c r="J71" s="975"/>
      <c r="K71" s="975"/>
      <c r="L71" s="975"/>
      <c r="M71" s="975"/>
      <c r="N71" s="975"/>
      <c r="O71" s="975"/>
      <c r="P71" s="976"/>
      <c r="Q71" s="977">
        <v>4231</v>
      </c>
      <c r="R71" s="971"/>
      <c r="S71" s="971"/>
      <c r="T71" s="971"/>
      <c r="U71" s="971"/>
      <c r="V71" s="971">
        <v>3817</v>
      </c>
      <c r="W71" s="971"/>
      <c r="X71" s="971"/>
      <c r="Y71" s="971"/>
      <c r="Z71" s="971"/>
      <c r="AA71" s="971">
        <f t="shared" si="2"/>
        <v>414</v>
      </c>
      <c r="AB71" s="971"/>
      <c r="AC71" s="971"/>
      <c r="AD71" s="971"/>
      <c r="AE71" s="971"/>
      <c r="AF71" s="971">
        <v>414</v>
      </c>
      <c r="AG71" s="971"/>
      <c r="AH71" s="971"/>
      <c r="AI71" s="971"/>
      <c r="AJ71" s="971"/>
      <c r="AK71" s="971" t="s">
        <v>571</v>
      </c>
      <c r="AL71" s="971"/>
      <c r="AM71" s="971"/>
      <c r="AN71" s="971"/>
      <c r="AO71" s="971"/>
      <c r="AP71" s="971" t="s">
        <v>569</v>
      </c>
      <c r="AQ71" s="971"/>
      <c r="AR71" s="971"/>
      <c r="AS71" s="971"/>
      <c r="AT71" s="971"/>
      <c r="AU71" s="971" t="s">
        <v>569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561</v>
      </c>
      <c r="C72" s="975"/>
      <c r="D72" s="975"/>
      <c r="E72" s="975"/>
      <c r="F72" s="975"/>
      <c r="G72" s="975"/>
      <c r="H72" s="975"/>
      <c r="I72" s="975"/>
      <c r="J72" s="975"/>
      <c r="K72" s="975"/>
      <c r="L72" s="975"/>
      <c r="M72" s="975"/>
      <c r="N72" s="975"/>
      <c r="O72" s="975"/>
      <c r="P72" s="976"/>
      <c r="Q72" s="977">
        <v>176</v>
      </c>
      <c r="R72" s="971"/>
      <c r="S72" s="971"/>
      <c r="T72" s="971"/>
      <c r="U72" s="971"/>
      <c r="V72" s="971">
        <v>142</v>
      </c>
      <c r="W72" s="971"/>
      <c r="X72" s="971"/>
      <c r="Y72" s="971"/>
      <c r="Z72" s="971"/>
      <c r="AA72" s="971">
        <f t="shared" si="2"/>
        <v>34</v>
      </c>
      <c r="AB72" s="971"/>
      <c r="AC72" s="971"/>
      <c r="AD72" s="971"/>
      <c r="AE72" s="971"/>
      <c r="AF72" s="971">
        <v>34</v>
      </c>
      <c r="AG72" s="971"/>
      <c r="AH72" s="971"/>
      <c r="AI72" s="971"/>
      <c r="AJ72" s="971"/>
      <c r="AK72" s="971">
        <v>19</v>
      </c>
      <c r="AL72" s="971"/>
      <c r="AM72" s="971"/>
      <c r="AN72" s="971"/>
      <c r="AO72" s="971"/>
      <c r="AP72" s="971" t="s">
        <v>569</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562</v>
      </c>
      <c r="C73" s="975"/>
      <c r="D73" s="975"/>
      <c r="E73" s="975"/>
      <c r="F73" s="975"/>
      <c r="G73" s="975"/>
      <c r="H73" s="975"/>
      <c r="I73" s="975"/>
      <c r="J73" s="975"/>
      <c r="K73" s="975"/>
      <c r="L73" s="975"/>
      <c r="M73" s="975"/>
      <c r="N73" s="975"/>
      <c r="O73" s="975"/>
      <c r="P73" s="976"/>
      <c r="Q73" s="977">
        <v>9994</v>
      </c>
      <c r="R73" s="971"/>
      <c r="S73" s="971"/>
      <c r="T73" s="971"/>
      <c r="U73" s="971"/>
      <c r="V73" s="971">
        <v>8720</v>
      </c>
      <c r="W73" s="971"/>
      <c r="X73" s="971"/>
      <c r="Y73" s="971"/>
      <c r="Z73" s="971"/>
      <c r="AA73" s="971">
        <f t="shared" si="2"/>
        <v>1274</v>
      </c>
      <c r="AB73" s="971"/>
      <c r="AC73" s="971"/>
      <c r="AD73" s="971"/>
      <c r="AE73" s="971"/>
      <c r="AF73" s="971">
        <v>5128</v>
      </c>
      <c r="AG73" s="971"/>
      <c r="AH73" s="971"/>
      <c r="AI73" s="971"/>
      <c r="AJ73" s="971"/>
      <c r="AK73" s="971" t="s">
        <v>569</v>
      </c>
      <c r="AL73" s="971"/>
      <c r="AM73" s="971"/>
      <c r="AN73" s="971"/>
      <c r="AO73" s="971"/>
      <c r="AP73" s="971">
        <v>27193</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16178</v>
      </c>
      <c r="AG88" s="959"/>
      <c r="AH88" s="959"/>
      <c r="AI88" s="959"/>
      <c r="AJ88" s="959"/>
      <c r="AK88" s="963"/>
      <c r="AL88" s="963"/>
      <c r="AM88" s="963"/>
      <c r="AN88" s="963"/>
      <c r="AO88" s="963"/>
      <c r="AP88" s="959">
        <v>28899</v>
      </c>
      <c r="AQ88" s="959"/>
      <c r="AR88" s="959"/>
      <c r="AS88" s="959"/>
      <c r="AT88" s="959"/>
      <c r="AU88" s="959">
        <v>135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v>
      </c>
      <c r="CS102" s="953"/>
      <c r="CT102" s="953"/>
      <c r="CU102" s="953"/>
      <c r="CV102" s="954"/>
      <c r="CW102" s="952">
        <v>0</v>
      </c>
      <c r="CX102" s="953"/>
      <c r="CY102" s="953"/>
      <c r="CZ102" s="953"/>
      <c r="DA102" s="954"/>
      <c r="DB102" s="952" t="s">
        <v>570</v>
      </c>
      <c r="DC102" s="953"/>
      <c r="DD102" s="953"/>
      <c r="DE102" s="953"/>
      <c r="DF102" s="954"/>
      <c r="DG102" s="952" t="s">
        <v>570</v>
      </c>
      <c r="DH102" s="953"/>
      <c r="DI102" s="953"/>
      <c r="DJ102" s="953"/>
      <c r="DK102" s="954"/>
      <c r="DL102" s="952" t="s">
        <v>570</v>
      </c>
      <c r="DM102" s="953"/>
      <c r="DN102" s="953"/>
      <c r="DO102" s="953"/>
      <c r="DP102" s="954"/>
      <c r="DQ102" s="952" t="s">
        <v>570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1440999</v>
      </c>
      <c r="AB110" s="889"/>
      <c r="AC110" s="889"/>
      <c r="AD110" s="889"/>
      <c r="AE110" s="890"/>
      <c r="AF110" s="891">
        <v>1556625</v>
      </c>
      <c r="AG110" s="889"/>
      <c r="AH110" s="889"/>
      <c r="AI110" s="889"/>
      <c r="AJ110" s="890"/>
      <c r="AK110" s="891">
        <v>1609906</v>
      </c>
      <c r="AL110" s="889"/>
      <c r="AM110" s="889"/>
      <c r="AN110" s="889"/>
      <c r="AO110" s="890"/>
      <c r="AP110" s="892">
        <v>14.8</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18916369</v>
      </c>
      <c r="BR110" s="842"/>
      <c r="BS110" s="842"/>
      <c r="BT110" s="842"/>
      <c r="BU110" s="842"/>
      <c r="BV110" s="842">
        <v>18660507</v>
      </c>
      <c r="BW110" s="842"/>
      <c r="BX110" s="842"/>
      <c r="BY110" s="842"/>
      <c r="BZ110" s="842"/>
      <c r="CA110" s="842">
        <v>18904956</v>
      </c>
      <c r="CB110" s="842"/>
      <c r="CC110" s="842"/>
      <c r="CD110" s="842"/>
      <c r="CE110" s="842"/>
      <c r="CF110" s="866">
        <v>174.2</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5398930</v>
      </c>
      <c r="BR112" s="817"/>
      <c r="BS112" s="817"/>
      <c r="BT112" s="817"/>
      <c r="BU112" s="817"/>
      <c r="BV112" s="817">
        <v>5173003</v>
      </c>
      <c r="BW112" s="817"/>
      <c r="BX112" s="817"/>
      <c r="BY112" s="817"/>
      <c r="BZ112" s="817"/>
      <c r="CA112" s="817">
        <v>5113063</v>
      </c>
      <c r="CB112" s="817"/>
      <c r="CC112" s="817"/>
      <c r="CD112" s="817"/>
      <c r="CE112" s="817"/>
      <c r="CF112" s="875">
        <v>47.1</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428274</v>
      </c>
      <c r="AB113" s="919"/>
      <c r="AC113" s="919"/>
      <c r="AD113" s="919"/>
      <c r="AE113" s="920"/>
      <c r="AF113" s="921">
        <v>434393</v>
      </c>
      <c r="AG113" s="919"/>
      <c r="AH113" s="919"/>
      <c r="AI113" s="919"/>
      <c r="AJ113" s="920"/>
      <c r="AK113" s="921">
        <v>444364</v>
      </c>
      <c r="AL113" s="919"/>
      <c r="AM113" s="919"/>
      <c r="AN113" s="919"/>
      <c r="AO113" s="920"/>
      <c r="AP113" s="922">
        <v>4.0999999999999996</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170393</v>
      </c>
      <c r="BR113" s="817"/>
      <c r="BS113" s="817"/>
      <c r="BT113" s="817"/>
      <c r="BU113" s="817"/>
      <c r="BV113" s="817">
        <v>149097</v>
      </c>
      <c r="BW113" s="817"/>
      <c r="BX113" s="817"/>
      <c r="BY113" s="817"/>
      <c r="BZ113" s="817"/>
      <c r="CA113" s="817">
        <v>134767</v>
      </c>
      <c r="CB113" s="817"/>
      <c r="CC113" s="817"/>
      <c r="CD113" s="817"/>
      <c r="CE113" s="817"/>
      <c r="CF113" s="875">
        <v>1.2</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29952</v>
      </c>
      <c r="AB114" s="780"/>
      <c r="AC114" s="780"/>
      <c r="AD114" s="780"/>
      <c r="AE114" s="781"/>
      <c r="AF114" s="782">
        <v>30437</v>
      </c>
      <c r="AG114" s="780"/>
      <c r="AH114" s="780"/>
      <c r="AI114" s="780"/>
      <c r="AJ114" s="781"/>
      <c r="AK114" s="782">
        <v>43541</v>
      </c>
      <c r="AL114" s="780"/>
      <c r="AM114" s="780"/>
      <c r="AN114" s="780"/>
      <c r="AO114" s="781"/>
      <c r="AP114" s="824">
        <v>0.4</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2614492</v>
      </c>
      <c r="BR114" s="817"/>
      <c r="BS114" s="817"/>
      <c r="BT114" s="817"/>
      <c r="BU114" s="817"/>
      <c r="BV114" s="817">
        <v>2548217</v>
      </c>
      <c r="BW114" s="817"/>
      <c r="BX114" s="817"/>
      <c r="BY114" s="817"/>
      <c r="BZ114" s="817"/>
      <c r="CA114" s="817">
        <v>2487178</v>
      </c>
      <c r="CB114" s="817"/>
      <c r="CC114" s="817"/>
      <c r="CD114" s="817"/>
      <c r="CE114" s="817"/>
      <c r="CF114" s="875">
        <v>22.9</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3778</v>
      </c>
      <c r="BR115" s="817"/>
      <c r="BS115" s="817"/>
      <c r="BT115" s="817"/>
      <c r="BU115" s="817"/>
      <c r="BV115" s="817">
        <v>10653</v>
      </c>
      <c r="BW115" s="817"/>
      <c r="BX115" s="817"/>
      <c r="BY115" s="817"/>
      <c r="BZ115" s="817"/>
      <c r="CA115" s="817">
        <v>10451</v>
      </c>
      <c r="CB115" s="817"/>
      <c r="CC115" s="817"/>
      <c r="CD115" s="817"/>
      <c r="CE115" s="817"/>
      <c r="CF115" s="875">
        <v>0.1</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1899225</v>
      </c>
      <c r="AB117" s="903"/>
      <c r="AC117" s="903"/>
      <c r="AD117" s="903"/>
      <c r="AE117" s="904"/>
      <c r="AF117" s="905">
        <v>2021455</v>
      </c>
      <c r="AG117" s="903"/>
      <c r="AH117" s="903"/>
      <c r="AI117" s="903"/>
      <c r="AJ117" s="904"/>
      <c r="AK117" s="905">
        <v>2097811</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27103962</v>
      </c>
      <c r="BR119" s="845"/>
      <c r="BS119" s="845"/>
      <c r="BT119" s="845"/>
      <c r="BU119" s="845"/>
      <c r="BV119" s="845">
        <v>26541477</v>
      </c>
      <c r="BW119" s="845"/>
      <c r="BX119" s="845"/>
      <c r="BY119" s="845"/>
      <c r="BZ119" s="845"/>
      <c r="CA119" s="845">
        <v>26650415</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14617955</v>
      </c>
      <c r="BR120" s="842"/>
      <c r="BS120" s="842"/>
      <c r="BT120" s="842"/>
      <c r="BU120" s="842"/>
      <c r="BV120" s="842">
        <v>15023394</v>
      </c>
      <c r="BW120" s="842"/>
      <c r="BX120" s="842"/>
      <c r="BY120" s="842"/>
      <c r="BZ120" s="842"/>
      <c r="CA120" s="842">
        <v>14787830</v>
      </c>
      <c r="CB120" s="842"/>
      <c r="CC120" s="842"/>
      <c r="CD120" s="842"/>
      <c r="CE120" s="842"/>
      <c r="CF120" s="866">
        <v>136.19999999999999</v>
      </c>
      <c r="CG120" s="867"/>
      <c r="CH120" s="867"/>
      <c r="CI120" s="867"/>
      <c r="CJ120" s="867"/>
      <c r="CK120" s="868" t="s">
        <v>453</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4947147</v>
      </c>
      <c r="DH120" s="842"/>
      <c r="DI120" s="842"/>
      <c r="DJ120" s="842"/>
      <c r="DK120" s="842"/>
      <c r="DL120" s="842">
        <v>4734635</v>
      </c>
      <c r="DM120" s="842"/>
      <c r="DN120" s="842"/>
      <c r="DO120" s="842"/>
      <c r="DP120" s="842"/>
      <c r="DQ120" s="842">
        <v>4715661</v>
      </c>
      <c r="DR120" s="842"/>
      <c r="DS120" s="842"/>
      <c r="DT120" s="842"/>
      <c r="DU120" s="842"/>
      <c r="DV120" s="843">
        <v>43.4</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7687</v>
      </c>
      <c r="BR121" s="817"/>
      <c r="BS121" s="817"/>
      <c r="BT121" s="817"/>
      <c r="BU121" s="817"/>
      <c r="BV121" s="817">
        <v>3876</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223693</v>
      </c>
      <c r="DH121" s="817"/>
      <c r="DI121" s="817"/>
      <c r="DJ121" s="817"/>
      <c r="DK121" s="817"/>
      <c r="DL121" s="817">
        <v>237099</v>
      </c>
      <c r="DM121" s="817"/>
      <c r="DN121" s="817"/>
      <c r="DO121" s="817"/>
      <c r="DP121" s="817"/>
      <c r="DQ121" s="817">
        <v>231120</v>
      </c>
      <c r="DR121" s="817"/>
      <c r="DS121" s="817"/>
      <c r="DT121" s="817"/>
      <c r="DU121" s="817"/>
      <c r="DV121" s="794">
        <v>2.1</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18712491</v>
      </c>
      <c r="BR122" s="845"/>
      <c r="BS122" s="845"/>
      <c r="BT122" s="845"/>
      <c r="BU122" s="845"/>
      <c r="BV122" s="845">
        <v>18233417</v>
      </c>
      <c r="BW122" s="845"/>
      <c r="BX122" s="845"/>
      <c r="BY122" s="845"/>
      <c r="BZ122" s="845"/>
      <c r="CA122" s="845">
        <v>18437732</v>
      </c>
      <c r="CB122" s="845"/>
      <c r="CC122" s="845"/>
      <c r="CD122" s="845"/>
      <c r="CE122" s="845"/>
      <c r="CF122" s="846">
        <v>169.9</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205950</v>
      </c>
      <c r="DH122" s="817"/>
      <c r="DI122" s="817"/>
      <c r="DJ122" s="817"/>
      <c r="DK122" s="817"/>
      <c r="DL122" s="817">
        <v>178915</v>
      </c>
      <c r="DM122" s="817"/>
      <c r="DN122" s="817"/>
      <c r="DO122" s="817"/>
      <c r="DP122" s="817"/>
      <c r="DQ122" s="817">
        <v>144990</v>
      </c>
      <c r="DR122" s="817"/>
      <c r="DS122" s="817"/>
      <c r="DT122" s="817"/>
      <c r="DU122" s="817"/>
      <c r="DV122" s="794">
        <v>1.3</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33338133</v>
      </c>
      <c r="BR123" s="833"/>
      <c r="BS123" s="833"/>
      <c r="BT123" s="833"/>
      <c r="BU123" s="833"/>
      <c r="BV123" s="833">
        <v>33260687</v>
      </c>
      <c r="BW123" s="833"/>
      <c r="BX123" s="833"/>
      <c r="BY123" s="833"/>
      <c r="BZ123" s="833"/>
      <c r="CA123" s="833">
        <v>33225562</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22140</v>
      </c>
      <c r="DH123" s="780"/>
      <c r="DI123" s="780"/>
      <c r="DJ123" s="780"/>
      <c r="DK123" s="781"/>
      <c r="DL123" s="782">
        <v>22354</v>
      </c>
      <c r="DM123" s="780"/>
      <c r="DN123" s="780"/>
      <c r="DO123" s="780"/>
      <c r="DP123" s="781"/>
      <c r="DQ123" s="782">
        <v>21292</v>
      </c>
      <c r="DR123" s="780"/>
      <c r="DS123" s="780"/>
      <c r="DT123" s="780"/>
      <c r="DU123" s="781"/>
      <c r="DV123" s="824">
        <v>0.2</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3926</v>
      </c>
      <c r="AB128" s="801"/>
      <c r="AC128" s="801"/>
      <c r="AD128" s="801"/>
      <c r="AE128" s="802"/>
      <c r="AF128" s="803">
        <v>4487</v>
      </c>
      <c r="AG128" s="801"/>
      <c r="AH128" s="801"/>
      <c r="AI128" s="801"/>
      <c r="AJ128" s="802"/>
      <c r="AK128" s="803">
        <v>3875</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13.01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3778</v>
      </c>
      <c r="DH128" s="791"/>
      <c r="DI128" s="791"/>
      <c r="DJ128" s="791"/>
      <c r="DK128" s="791"/>
      <c r="DL128" s="791">
        <v>10653</v>
      </c>
      <c r="DM128" s="791"/>
      <c r="DN128" s="791"/>
      <c r="DO128" s="791"/>
      <c r="DP128" s="791"/>
      <c r="DQ128" s="791">
        <v>10451</v>
      </c>
      <c r="DR128" s="791"/>
      <c r="DS128" s="791"/>
      <c r="DT128" s="791"/>
      <c r="DU128" s="791"/>
      <c r="DV128" s="792">
        <v>0.1</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12397623</v>
      </c>
      <c r="AB129" s="780"/>
      <c r="AC129" s="780"/>
      <c r="AD129" s="780"/>
      <c r="AE129" s="781"/>
      <c r="AF129" s="782">
        <v>12121724</v>
      </c>
      <c r="AG129" s="780"/>
      <c r="AH129" s="780"/>
      <c r="AI129" s="780"/>
      <c r="AJ129" s="781"/>
      <c r="AK129" s="782">
        <v>12363918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18.010000000000002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1463479</v>
      </c>
      <c r="AB130" s="780"/>
      <c r="AC130" s="780"/>
      <c r="AD130" s="780"/>
      <c r="AE130" s="781"/>
      <c r="AF130" s="782">
        <v>1483067</v>
      </c>
      <c r="AG130" s="780"/>
      <c r="AH130" s="780"/>
      <c r="AI130" s="780"/>
      <c r="AJ130" s="781"/>
      <c r="AK130" s="782">
        <v>1510372</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10934144</v>
      </c>
      <c r="AB131" s="764"/>
      <c r="AC131" s="764"/>
      <c r="AD131" s="764"/>
      <c r="AE131" s="765"/>
      <c r="AF131" s="766">
        <v>10638657</v>
      </c>
      <c r="AG131" s="764"/>
      <c r="AH131" s="764"/>
      <c r="AI131" s="764"/>
      <c r="AJ131" s="765"/>
      <c r="AK131" s="766">
        <v>10853546</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3.9492803460000001</v>
      </c>
      <c r="AB132" s="745"/>
      <c r="AC132" s="745"/>
      <c r="AD132" s="745"/>
      <c r="AE132" s="746"/>
      <c r="AF132" s="747">
        <v>5.0184999850000001</v>
      </c>
      <c r="AG132" s="745"/>
      <c r="AH132" s="745"/>
      <c r="AI132" s="745"/>
      <c r="AJ132" s="746"/>
      <c r="AK132" s="747">
        <v>5.3767128270000004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3.8</v>
      </c>
      <c r="AB133" s="724"/>
      <c r="AC133" s="724"/>
      <c r="AD133" s="724"/>
      <c r="AE133" s="725"/>
      <c r="AF133" s="723">
        <v>4.0999999999999996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9VZceB3ChIz4BYtOJDJByCcX4b5BH1w8ZQeDmaFFhom+lvItKxQQiUFiZbmw6kTxgyzPhHdZuR8vq8zY15seg==" saltValue="E/EoF4qnwnRX4sYpNNi5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kqWTM/jmmJPuHahOMuKI7FeHo8odN7iNNOER+VGjS1+NKLil/ukdaE6Tmo4544CKbxGLPOTBAfYSwpb6YLy0g==" saltValue="N4DsQSKLhwUOIdL/uJdL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gMDbPbNqSwSAD7F3OJB2kRF3eiEQ+HzC0S0ySpHU/VnWq1jlg66Z33nqy37T210hf9jKdu7k4s9r2M1NISZuA==" saltValue="kSmY7DyqlFWivUeAFpAR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3348712</v>
      </c>
      <c r="AP9" s="281">
        <v>68451</v>
      </c>
      <c r="AQ9" s="282">
        <v>90328</v>
      </c>
      <c r="AR9" s="283">
        <v>-24.2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3742</v>
      </c>
      <c r="AP10" s="284">
        <v>76</v>
      </c>
      <c r="AQ10" s="285">
        <v>7878</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t="s">
        <v>494</v>
      </c>
      <c r="AP11" s="284" t="s">
        <v>494</v>
      </c>
      <c r="AQ11" s="285">
        <v>2111</v>
      </c>
      <c r="AR11" s="286" t="s">
        <v>494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494</v>
      </c>
      <c r="AP12" s="284" t="s">
        <v>494</v>
      </c>
      <c r="AQ12" s="285">
        <v>26</v>
      </c>
      <c r="AR12" s="286" t="s">
        <v>494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91008</v>
      </c>
      <c r="AP13" s="284">
        <v>1860</v>
      </c>
      <c r="AQ13" s="285">
        <v>2999</v>
      </c>
      <c r="AR13" s="286">
        <v>-38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56836</v>
      </c>
      <c r="AP14" s="284">
        <v>1162</v>
      </c>
      <c r="AQ14" s="285">
        <v>1839</v>
      </c>
      <c r="AR14" s="286">
        <v>-36.799999999999997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-217135</v>
      </c>
      <c r="AP15" s="284">
        <v>-4438</v>
      </c>
      <c r="AQ15" s="285">
        <v>-5426</v>
      </c>
      <c r="AR15" s="286">
        <v>-18.2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3283163</v>
      </c>
      <c r="AP16" s="284">
        <v>67112</v>
      </c>
      <c r="AQ16" s="285">
        <v>99756</v>
      </c>
      <c r="AR16" s="286">
        <v>-32.700000000000003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7.34</v>
      </c>
      <c r="AP21" s="298">
        <v>9.01</v>
      </c>
      <c r="AQ21" s="299">
        <v>-1.67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95.6</v>
      </c>
      <c r="AP22" s="303">
        <v>97.5</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1609906</v>
      </c>
      <c r="AP32" s="312">
        <v>32908</v>
      </c>
      <c r="AQ32" s="313">
        <v>56025</v>
      </c>
      <c r="AR32" s="314">
        <v>-41.3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494</v>
      </c>
      <c r="AP33" s="312" t="s">
        <v>494</v>
      </c>
      <c r="AQ33" s="313" t="s">
        <v>494</v>
      </c>
      <c r="AR33" s="314" t="s">
        <v>494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494</v>
      </c>
      <c r="AP34" s="312" t="s">
        <v>494</v>
      </c>
      <c r="AQ34" s="313" t="s">
        <v>494</v>
      </c>
      <c r="AR34" s="314" t="s">
        <v>494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444364</v>
      </c>
      <c r="AP35" s="312">
        <v>9083</v>
      </c>
      <c r="AQ35" s="313">
        <v>18604</v>
      </c>
      <c r="AR35" s="314">
        <v>-51.2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43541</v>
      </c>
      <c r="AP36" s="312">
        <v>890</v>
      </c>
      <c r="AQ36" s="313">
        <v>2667</v>
      </c>
      <c r="AR36" s="314">
        <v>-66.599999999999994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t="s">
        <v>494</v>
      </c>
      <c r="AP37" s="312" t="s">
        <v>494</v>
      </c>
      <c r="AQ37" s="313">
        <v>441</v>
      </c>
      <c r="AR37" s="314" t="s">
        <v>494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494</v>
      </c>
      <c r="AP38" s="315" t="s">
        <v>494</v>
      </c>
      <c r="AQ38" s="316">
        <v>6</v>
      </c>
      <c r="AR38" s="304" t="s">
        <v>494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-3875</v>
      </c>
      <c r="AP39" s="312">
        <v>-79</v>
      </c>
      <c r="AQ39" s="313">
        <v>-4261</v>
      </c>
      <c r="AR39" s="314">
        <v>-98.1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-1510372</v>
      </c>
      <c r="AP40" s="312">
        <v>-30874</v>
      </c>
      <c r="AQ40" s="313">
        <v>-49695</v>
      </c>
      <c r="AR40" s="314">
        <v>-37.9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583564</v>
      </c>
      <c r="AP41" s="312">
        <v>11929</v>
      </c>
      <c r="AQ41" s="313">
        <v>23786</v>
      </c>
      <c r="AR41" s="314">
        <v>-49.8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2426156</v>
      </c>
      <c r="AN51" s="334">
        <v>48183</v>
      </c>
      <c r="AO51" s="335">
        <v>40.4</v>
      </c>
      <c r="AP51" s="336">
        <v>62383</v>
      </c>
      <c r="AQ51" s="337">
        <v>14.1</v>
      </c>
      <c r="AR51" s="338">
        <v>26.3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1982185</v>
      </c>
      <c r="AN52" s="342">
        <v>39366</v>
      </c>
      <c r="AO52" s="343">
        <v>60.2</v>
      </c>
      <c r="AP52" s="344">
        <v>35325</v>
      </c>
      <c r="AQ52" s="345">
        <v>7.6</v>
      </c>
      <c r="AR52" s="346">
        <v>52.6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4483994</v>
      </c>
      <c r="AN53" s="334">
        <v>89348</v>
      </c>
      <c r="AO53" s="335">
        <v>85.4</v>
      </c>
      <c r="AP53" s="336">
        <v>76347</v>
      </c>
      <c r="AQ53" s="337">
        <v>22.4</v>
      </c>
      <c r="AR53" s="338">
        <v>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3504284</v>
      </c>
      <c r="AN54" s="342">
        <v>69826</v>
      </c>
      <c r="AO54" s="343">
        <v>77.400000000000006</v>
      </c>
      <c r="AP54" s="344">
        <v>41762</v>
      </c>
      <c r="AQ54" s="345">
        <v>18.2</v>
      </c>
      <c r="AR54" s="346">
        <v>59.2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4876212</v>
      </c>
      <c r="AN55" s="334">
        <v>97979</v>
      </c>
      <c r="AO55" s="335">
        <v>9.6999999999999993</v>
      </c>
      <c r="AP55" s="336">
        <v>69604</v>
      </c>
      <c r="AQ55" s="337">
        <v>-8.8000000000000007</v>
      </c>
      <c r="AR55" s="338">
        <v>18.5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3303302</v>
      </c>
      <c r="AN56" s="342">
        <v>66374</v>
      </c>
      <c r="AO56" s="343">
        <v>-4.9000000000000004</v>
      </c>
      <c r="AP56" s="344">
        <v>36247</v>
      </c>
      <c r="AQ56" s="345">
        <v>-13.2</v>
      </c>
      <c r="AR56" s="346">
        <v>8.3000000000000007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2003959</v>
      </c>
      <c r="AN57" s="334">
        <v>40547</v>
      </c>
      <c r="AO57" s="335">
        <v>-58.6</v>
      </c>
      <c r="AP57" s="336">
        <v>68410</v>
      </c>
      <c r="AQ57" s="337">
        <v>-1.7</v>
      </c>
      <c r="AR57" s="338">
        <v>-56.9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1133337</v>
      </c>
      <c r="AN58" s="342">
        <v>22931</v>
      </c>
      <c r="AO58" s="343">
        <v>-65.5</v>
      </c>
      <c r="AP58" s="344">
        <v>35086</v>
      </c>
      <c r="AQ58" s="345">
        <v>-3.2</v>
      </c>
      <c r="AR58" s="346">
        <v>-62.3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2797081</v>
      </c>
      <c r="AN59" s="334">
        <v>57175</v>
      </c>
      <c r="AO59" s="335">
        <v>41</v>
      </c>
      <c r="AP59" s="336">
        <v>73019</v>
      </c>
      <c r="AQ59" s="337">
        <v>6.7</v>
      </c>
      <c r="AR59" s="338">
        <v>34.299999999999997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2088041</v>
      </c>
      <c r="AN60" s="342">
        <v>42682</v>
      </c>
      <c r="AO60" s="343">
        <v>86.1</v>
      </c>
      <c r="AP60" s="344">
        <v>39427</v>
      </c>
      <c r="AQ60" s="345">
        <v>12.4</v>
      </c>
      <c r="AR60" s="346">
        <v>73.7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3317480</v>
      </c>
      <c r="AN61" s="349">
        <v>66646</v>
      </c>
      <c r="AO61" s="350">
        <v>23.6</v>
      </c>
      <c r="AP61" s="351">
        <v>69953</v>
      </c>
      <c r="AQ61" s="352">
        <v>6.5</v>
      </c>
      <c r="AR61" s="338">
        <v>17.100000000000001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2402230</v>
      </c>
      <c r="AN62" s="342">
        <v>48236</v>
      </c>
      <c r="AO62" s="343">
        <v>30.7</v>
      </c>
      <c r="AP62" s="344">
        <v>37569</v>
      </c>
      <c r="AQ62" s="345">
        <v>4.4000000000000004</v>
      </c>
      <c r="AR62" s="346">
        <v>26.3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SV25q46/2YRslWaYZVli3ZSHgjc8GABa6zYG5rnRGG0GWLGZiggy1uFo2aULHEl93jLk9lv+GWipmNyw3E9vQ==" saltValue="F3jwkkZWU8XlxB2shPiA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UudMwOTLvQ2QnxPA15p+eBUmUPbIfb5ak13aLAEXLgOTSAtThiWgNK8b6/3lUWxOEn8+iTdiBGg+u9QLFoJiIQ==" saltValue="5/Yz7O0I7WYG3XoZt4hkU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L5Wd5oC94skxvq2dhcxDJVkme1a0zAPjt5aIoagKkCgGvbMxy/yWGGnAIaeCZpTxl6qcMEdStGoeGRfv2H1IcQ==" saltValue="4HxWxhWHK8H3AmtZ85kz+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65.89</v>
      </c>
      <c r="G47" s="12">
        <v>64.05</v>
      </c>
      <c r="H47" s="12">
        <v>66.83</v>
      </c>
      <c r="I47" s="12">
        <v>66.48</v>
      </c>
      <c r="J47" s="13">
        <v>63.93</v>
      </c>
    </row>
    <row r="48" spans="2:10" ht="57.75" customHeight="1" x14ac:dyDescent="0.2">
      <c r="B48" s="14"/>
      <c r="C48" s="1141" t="s">
        <v>4</v>
      </c>
      <c r="D48" s="1141"/>
      <c r="E48" s="1142"/>
      <c r="F48" s="15">
        <v>7.92</v>
      </c>
      <c r="G48" s="16">
        <v>10.9</v>
      </c>
      <c r="H48" s="16">
        <v>10.85</v>
      </c>
      <c r="I48" s="16">
        <v>12.43</v>
      </c>
      <c r="J48" s="17">
        <v>5.56</v>
      </c>
    </row>
    <row r="49" spans="2:10" ht="57.75" customHeight="1" thickBot="1" x14ac:dyDescent="0.25">
      <c r="B49" s="18"/>
      <c r="C49" s="1143" t="s">
        <v>5</v>
      </c>
      <c r="D49" s="1143"/>
      <c r="E49" s="1144"/>
      <c r="F49" s="19" t="s">
        <v>538</v>
      </c>
      <c r="G49" s="20" t="s">
        <v>539</v>
      </c>
      <c r="H49" s="20">
        <v>0.86</v>
      </c>
      <c r="I49" s="20" t="s">
        <v>540</v>
      </c>
      <c r="J49" s="21" t="s">
        <v>541</v>
      </c>
    </row>
    <row r="50" spans="2:10" ht="13" x14ac:dyDescent="0.2"/>
  </sheetData>
  <sheetProtection algorithmName="SHA-512" hashValue="Ubq37DfPYMX6qVzk09R9fsTlIvKaHG+j3TBC5+bn88PP4cWyK5kkWl4/NVM1bgm095AtcrbxyhRzrKVi6Dfzzg==" saltValue="MpP1rr2hoojqGXx6Z9tB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542</v>
      </c>
      <c r="D34" s="1151"/>
      <c r="E34" s="1152"/>
      <c r="F34" s="32">
        <v>7.88</v>
      </c>
      <c r="G34" s="33">
        <v>10.83</v>
      </c>
      <c r="H34" s="33">
        <v>10.78</v>
      </c>
      <c r="I34" s="33">
        <v>12.36</v>
      </c>
      <c r="J34" s="34">
        <v>5.5</v>
      </c>
      <c r="K34" s="22"/>
      <c r="L34" s="22"/>
      <c r="M34" s="22"/>
      <c r="N34" s="22"/>
      <c r="O34" s="22"/>
      <c r="P34" s="22"/>
    </row>
    <row r="35" spans="1:16" ht="39" customHeight="1" x14ac:dyDescent="0.2">
      <c r="A35" s="22"/>
      <c r="B35" s="35"/>
      <c r="C35" s="1145" t="s">
        <v>543</v>
      </c>
      <c r="D35" s="1146"/>
      <c r="E35" s="1147"/>
      <c r="F35" s="36" t="s">
        <v>494</v>
      </c>
      <c r="G35" s="37">
        <v>0.97</v>
      </c>
      <c r="H35" s="37">
        <v>1.19</v>
      </c>
      <c r="I35" s="37">
        <v>1.54</v>
      </c>
      <c r="J35" s="38">
        <v>2.11</v>
      </c>
      <c r="K35" s="22"/>
      <c r="L35" s="22"/>
      <c r="M35" s="22"/>
      <c r="N35" s="22"/>
      <c r="O35" s="22"/>
      <c r="P35" s="22"/>
    </row>
    <row r="36" spans="1:16" ht="39" customHeight="1" x14ac:dyDescent="0.2">
      <c r="A36" s="22"/>
      <c r="B36" s="35"/>
      <c r="C36" s="1145" t="s">
        <v>544</v>
      </c>
      <c r="D36" s="1146"/>
      <c r="E36" s="1147"/>
      <c r="F36" s="36">
        <v>0.79</v>
      </c>
      <c r="G36" s="37">
        <v>0.19</v>
      </c>
      <c r="H36" s="37">
        <v>0.67</v>
      </c>
      <c r="I36" s="37">
        <v>1.6</v>
      </c>
      <c r="J36" s="38">
        <v>1</v>
      </c>
      <c r="K36" s="22"/>
      <c r="L36" s="22"/>
      <c r="M36" s="22"/>
      <c r="N36" s="22"/>
      <c r="O36" s="22"/>
      <c r="P36" s="22"/>
    </row>
    <row r="37" spans="1:16" ht="39" customHeight="1" x14ac:dyDescent="0.2">
      <c r="A37" s="22"/>
      <c r="B37" s="35"/>
      <c r="C37" s="1145" t="s">
        <v>545</v>
      </c>
      <c r="D37" s="1146"/>
      <c r="E37" s="1147"/>
      <c r="F37" s="36">
        <v>2.71</v>
      </c>
      <c r="G37" s="37">
        <v>2.2400000000000002</v>
      </c>
      <c r="H37" s="37">
        <v>1.76</v>
      </c>
      <c r="I37" s="37">
        <v>1.46</v>
      </c>
      <c r="J37" s="38">
        <v>0.68</v>
      </c>
      <c r="K37" s="22"/>
      <c r="L37" s="22"/>
      <c r="M37" s="22"/>
      <c r="N37" s="22"/>
      <c r="O37" s="22"/>
      <c r="P37" s="22"/>
    </row>
    <row r="38" spans="1:16" ht="39" customHeight="1" x14ac:dyDescent="0.2">
      <c r="A38" s="22"/>
      <c r="B38" s="35"/>
      <c r="C38" s="1145" t="s">
        <v>546</v>
      </c>
      <c r="D38" s="1146"/>
      <c r="E38" s="1147"/>
      <c r="F38" s="36" t="s">
        <v>494</v>
      </c>
      <c r="G38" s="37">
        <v>0.2</v>
      </c>
      <c r="H38" s="37">
        <v>0.3</v>
      </c>
      <c r="I38" s="37">
        <v>0.44</v>
      </c>
      <c r="J38" s="38">
        <v>0.59</v>
      </c>
      <c r="K38" s="22"/>
      <c r="L38" s="22"/>
      <c r="M38" s="22"/>
      <c r="N38" s="22"/>
      <c r="O38" s="22"/>
      <c r="P38" s="22"/>
    </row>
    <row r="39" spans="1:16" ht="39" customHeight="1" x14ac:dyDescent="0.2">
      <c r="A39" s="22"/>
      <c r="B39" s="35"/>
      <c r="C39" s="1145" t="s">
        <v>547</v>
      </c>
      <c r="D39" s="1146"/>
      <c r="E39" s="1147"/>
      <c r="F39" s="36">
        <v>0.31</v>
      </c>
      <c r="G39" s="37">
        <v>0.3</v>
      </c>
      <c r="H39" s="37">
        <v>0.27</v>
      </c>
      <c r="I39" s="37">
        <v>0.27</v>
      </c>
      <c r="J39" s="38">
        <v>0.25</v>
      </c>
      <c r="K39" s="22"/>
      <c r="L39" s="22"/>
      <c r="M39" s="22"/>
      <c r="N39" s="22"/>
      <c r="O39" s="22"/>
      <c r="P39" s="22"/>
    </row>
    <row r="40" spans="1:16" ht="39" customHeight="1" x14ac:dyDescent="0.2">
      <c r="A40" s="22"/>
      <c r="B40" s="35"/>
      <c r="C40" s="1145" t="s">
        <v>548</v>
      </c>
      <c r="D40" s="1146"/>
      <c r="E40" s="1147"/>
      <c r="F40" s="36">
        <v>0.19</v>
      </c>
      <c r="G40" s="37">
        <v>1.08</v>
      </c>
      <c r="H40" s="37">
        <v>0.85</v>
      </c>
      <c r="I40" s="37">
        <v>0.19</v>
      </c>
      <c r="J40" s="38">
        <v>0.1</v>
      </c>
      <c r="K40" s="22"/>
      <c r="L40" s="22"/>
      <c r="M40" s="22"/>
      <c r="N40" s="22"/>
      <c r="O40" s="22"/>
      <c r="P40" s="22"/>
    </row>
    <row r="41" spans="1:16" ht="39" customHeight="1" x14ac:dyDescent="0.2">
      <c r="A41" s="22"/>
      <c r="B41" s="35"/>
      <c r="C41" s="1145" t="s">
        <v>549</v>
      </c>
      <c r="D41" s="1146"/>
      <c r="E41" s="1147"/>
      <c r="F41" s="36">
        <v>0.03</v>
      </c>
      <c r="G41" s="37">
        <v>7.0000000000000007E-2</v>
      </c>
      <c r="H41" s="37">
        <v>0.04</v>
      </c>
      <c r="I41" s="37">
        <v>0.01</v>
      </c>
      <c r="J41" s="38">
        <v>0.06</v>
      </c>
      <c r="K41" s="22"/>
      <c r="L41" s="22"/>
      <c r="M41" s="22"/>
      <c r="N41" s="22"/>
      <c r="O41" s="22"/>
      <c r="P41" s="22"/>
    </row>
    <row r="42" spans="1:16" ht="39" customHeight="1" x14ac:dyDescent="0.2">
      <c r="A42" s="22"/>
      <c r="B42" s="39"/>
      <c r="C42" s="1145" t="s">
        <v>550</v>
      </c>
      <c r="D42" s="1146"/>
      <c r="E42" s="1147"/>
      <c r="F42" s="36" t="s">
        <v>494</v>
      </c>
      <c r="G42" s="37" t="s">
        <v>494</v>
      </c>
      <c r="H42" s="37" t="s">
        <v>494</v>
      </c>
      <c r="I42" s="37" t="s">
        <v>494</v>
      </c>
      <c r="J42" s="38" t="s">
        <v>494</v>
      </c>
      <c r="K42" s="22"/>
      <c r="L42" s="22"/>
      <c r="M42" s="22"/>
      <c r="N42" s="22"/>
      <c r="O42" s="22"/>
      <c r="P42" s="22"/>
    </row>
    <row r="43" spans="1:16" ht="39" customHeight="1" thickBot="1" x14ac:dyDescent="0.25">
      <c r="A43" s="22"/>
      <c r="B43" s="40"/>
      <c r="C43" s="1148" t="s">
        <v>551</v>
      </c>
      <c r="D43" s="1149"/>
      <c r="E43" s="1150"/>
      <c r="F43" s="41">
        <v>0.34</v>
      </c>
      <c r="G43" s="42">
        <v>0.16</v>
      </c>
      <c r="H43" s="42">
        <v>0.11</v>
      </c>
      <c r="I43" s="42">
        <v>0.1</v>
      </c>
      <c r="J43" s="43">
        <v>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fDXneQ3Eh3WnOaQ8EFEZJ9tNefc8iubmnNPD+e59qDhgFmLZIcg9jqyYrtzGS64G9e9Ho64T9QP1sV+uoaCg==" saltValue="YjQqb4EvhSXYOwl+X8X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1336</v>
      </c>
      <c r="L45" s="60">
        <v>1355</v>
      </c>
      <c r="M45" s="60">
        <v>1441</v>
      </c>
      <c r="N45" s="60">
        <v>1557</v>
      </c>
      <c r="O45" s="61">
        <v>1610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2">
      <c r="A48" s="48"/>
      <c r="B48" s="1178"/>
      <c r="C48" s="1179"/>
      <c r="D48" s="62"/>
      <c r="E48" s="1155" t="s">
        <v>13</v>
      </c>
      <c r="F48" s="1155"/>
      <c r="G48" s="1155"/>
      <c r="H48" s="1155"/>
      <c r="I48" s="1155"/>
      <c r="J48" s="1156"/>
      <c r="K48" s="63">
        <v>444</v>
      </c>
      <c r="L48" s="64">
        <v>433</v>
      </c>
      <c r="M48" s="64">
        <v>428</v>
      </c>
      <c r="N48" s="64">
        <v>434</v>
      </c>
      <c r="O48" s="65">
        <v>444</v>
      </c>
      <c r="P48" s="48"/>
      <c r="Q48" s="48"/>
      <c r="R48" s="48"/>
      <c r="S48" s="48"/>
      <c r="T48" s="48"/>
      <c r="U48" s="48"/>
    </row>
    <row r="49" spans="1:21" ht="30.75" customHeight="1" x14ac:dyDescent="0.2">
      <c r="A49" s="48"/>
      <c r="B49" s="1178"/>
      <c r="C49" s="1179"/>
      <c r="D49" s="62"/>
      <c r="E49" s="1155" t="s">
        <v>14</v>
      </c>
      <c r="F49" s="1155"/>
      <c r="G49" s="1155"/>
      <c r="H49" s="1155"/>
      <c r="I49" s="1155"/>
      <c r="J49" s="1156"/>
      <c r="K49" s="63">
        <v>69</v>
      </c>
      <c r="L49" s="64">
        <v>28</v>
      </c>
      <c r="M49" s="64">
        <v>30</v>
      </c>
      <c r="N49" s="64">
        <v>30</v>
      </c>
      <c r="O49" s="65">
        <v>44</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t="s">
        <v>494</v>
      </c>
      <c r="M50" s="64" t="s">
        <v>494</v>
      </c>
      <c r="N50" s="64" t="s">
        <v>494</v>
      </c>
      <c r="O50" s="65" t="s">
        <v>494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1447</v>
      </c>
      <c r="L52" s="64">
        <v>1441</v>
      </c>
      <c r="M52" s="64">
        <v>1467</v>
      </c>
      <c r="N52" s="64">
        <v>1487</v>
      </c>
      <c r="O52" s="65">
        <v>1514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402</v>
      </c>
      <c r="L53" s="69">
        <v>375</v>
      </c>
      <c r="M53" s="69">
        <v>432</v>
      </c>
      <c r="N53" s="69">
        <v>534</v>
      </c>
      <c r="O53" s="70">
        <v>584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n2i6T3tLlHRxhSwOsmPhnJbyj2IXBG5uLs4lfeK8WryKhPR8Q5/2Noi/H0J305ENla0J1zB3xcs4qhWSk8PA==" saltValue="nDfLy2l7WVECgXXiSrk7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14466</v>
      </c>
      <c r="J41" s="356">
        <v>16520</v>
      </c>
      <c r="K41" s="356">
        <v>18916</v>
      </c>
      <c r="L41" s="356">
        <v>18661</v>
      </c>
      <c r="M41" s="357">
        <v>18905</v>
      </c>
    </row>
    <row r="42" spans="2:13" ht="27.75" customHeight="1" x14ac:dyDescent="0.2">
      <c r="B42" s="1186"/>
      <c r="C42" s="1187"/>
      <c r="D42" s="106"/>
      <c r="E42" s="1190" t="s">
        <v>32</v>
      </c>
      <c r="F42" s="1190"/>
      <c r="G42" s="1190"/>
      <c r="H42" s="1191"/>
      <c r="I42" s="358">
        <v>2</v>
      </c>
      <c r="J42" s="359" t="s">
        <v>494</v>
      </c>
      <c r="K42" s="359" t="s">
        <v>494</v>
      </c>
      <c r="L42" s="359" t="s">
        <v>494</v>
      </c>
      <c r="M42" s="360" t="s">
        <v>494</v>
      </c>
    </row>
    <row r="43" spans="2:13" ht="27.75" customHeight="1" x14ac:dyDescent="0.2">
      <c r="B43" s="1186"/>
      <c r="C43" s="1187"/>
      <c r="D43" s="106"/>
      <c r="E43" s="1190" t="s">
        <v>33</v>
      </c>
      <c r="F43" s="1190"/>
      <c r="G43" s="1190"/>
      <c r="H43" s="1191"/>
      <c r="I43" s="358">
        <v>5865</v>
      </c>
      <c r="J43" s="359">
        <v>5689</v>
      </c>
      <c r="K43" s="359">
        <v>5399</v>
      </c>
      <c r="L43" s="359">
        <v>5173</v>
      </c>
      <c r="M43" s="360">
        <v>5113</v>
      </c>
    </row>
    <row r="44" spans="2:13" ht="27.75" customHeight="1" x14ac:dyDescent="0.2">
      <c r="B44" s="1186"/>
      <c r="C44" s="1187"/>
      <c r="D44" s="106"/>
      <c r="E44" s="1190" t="s">
        <v>34</v>
      </c>
      <c r="F44" s="1190"/>
      <c r="G44" s="1190"/>
      <c r="H44" s="1191"/>
      <c r="I44" s="358">
        <v>134</v>
      </c>
      <c r="J44" s="359">
        <v>117</v>
      </c>
      <c r="K44" s="359">
        <v>170</v>
      </c>
      <c r="L44" s="359">
        <v>149</v>
      </c>
      <c r="M44" s="360">
        <v>135</v>
      </c>
    </row>
    <row r="45" spans="2:13" ht="27.75" customHeight="1" x14ac:dyDescent="0.2">
      <c r="B45" s="1186"/>
      <c r="C45" s="1187"/>
      <c r="D45" s="106"/>
      <c r="E45" s="1190" t="s">
        <v>35</v>
      </c>
      <c r="F45" s="1190"/>
      <c r="G45" s="1190"/>
      <c r="H45" s="1191"/>
      <c r="I45" s="358">
        <v>2665</v>
      </c>
      <c r="J45" s="359">
        <v>2711</v>
      </c>
      <c r="K45" s="359">
        <v>2614</v>
      </c>
      <c r="L45" s="359">
        <v>2548</v>
      </c>
      <c r="M45" s="360">
        <v>2487</v>
      </c>
    </row>
    <row r="46" spans="2:13" ht="27.75" customHeight="1" x14ac:dyDescent="0.2">
      <c r="B46" s="1186"/>
      <c r="C46" s="1187"/>
      <c r="D46" s="107"/>
      <c r="E46" s="1190" t="s">
        <v>36</v>
      </c>
      <c r="F46" s="1190"/>
      <c r="G46" s="1190"/>
      <c r="H46" s="1191"/>
      <c r="I46" s="358">
        <v>11</v>
      </c>
      <c r="J46" s="359">
        <v>16</v>
      </c>
      <c r="K46" s="359">
        <v>4</v>
      </c>
      <c r="L46" s="359">
        <v>11</v>
      </c>
      <c r="M46" s="360">
        <v>10</v>
      </c>
    </row>
    <row r="47" spans="2:13" ht="27.75" customHeight="1" x14ac:dyDescent="0.2">
      <c r="B47" s="1186"/>
      <c r="C47" s="1187"/>
      <c r="D47" s="108"/>
      <c r="E47" s="1200" t="s">
        <v>37</v>
      </c>
      <c r="F47" s="1201"/>
      <c r="G47" s="1201"/>
      <c r="H47" s="1202"/>
      <c r="I47" s="358" t="s">
        <v>494</v>
      </c>
      <c r="J47" s="359" t="s">
        <v>494</v>
      </c>
      <c r="K47" s="359" t="s">
        <v>494</v>
      </c>
      <c r="L47" s="359" t="s">
        <v>494</v>
      </c>
      <c r="M47" s="360" t="s">
        <v>494</v>
      </c>
    </row>
    <row r="48" spans="2:13" ht="27.75" customHeight="1" x14ac:dyDescent="0.2">
      <c r="B48" s="1186"/>
      <c r="C48" s="1187"/>
      <c r="D48" s="106"/>
      <c r="E48" s="1190" t="s">
        <v>38</v>
      </c>
      <c r="F48" s="1190"/>
      <c r="G48" s="1190"/>
      <c r="H48" s="1191"/>
      <c r="I48" s="358" t="s">
        <v>494</v>
      </c>
      <c r="J48" s="359" t="s">
        <v>494</v>
      </c>
      <c r="K48" s="359" t="s">
        <v>494</v>
      </c>
      <c r="L48" s="359" t="s">
        <v>494</v>
      </c>
      <c r="M48" s="360" t="s">
        <v>494</v>
      </c>
    </row>
    <row r="49" spans="2:13" ht="27.75" customHeight="1" x14ac:dyDescent="0.2">
      <c r="B49" s="1188"/>
      <c r="C49" s="1189"/>
      <c r="D49" s="106"/>
      <c r="E49" s="1190" t="s">
        <v>39</v>
      </c>
      <c r="F49" s="1190"/>
      <c r="G49" s="1190"/>
      <c r="H49" s="1191"/>
      <c r="I49" s="358" t="s">
        <v>494</v>
      </c>
      <c r="J49" s="359" t="s">
        <v>494</v>
      </c>
      <c r="K49" s="359" t="s">
        <v>494</v>
      </c>
      <c r="L49" s="359" t="s">
        <v>494</v>
      </c>
      <c r="M49" s="360" t="s">
        <v>494</v>
      </c>
    </row>
    <row r="50" spans="2:13" ht="27.75" customHeight="1" x14ac:dyDescent="0.2">
      <c r="B50" s="1184" t="s">
        <v>40</v>
      </c>
      <c r="C50" s="1185"/>
      <c r="D50" s="109"/>
      <c r="E50" s="1190" t="s">
        <v>41</v>
      </c>
      <c r="F50" s="1190"/>
      <c r="G50" s="1190"/>
      <c r="H50" s="1191"/>
      <c r="I50" s="358">
        <v>13608</v>
      </c>
      <c r="J50" s="359">
        <v>13660</v>
      </c>
      <c r="K50" s="359">
        <v>14618</v>
      </c>
      <c r="L50" s="359">
        <v>15023</v>
      </c>
      <c r="M50" s="360">
        <v>14788</v>
      </c>
    </row>
    <row r="51" spans="2:13" ht="27.75" customHeight="1" x14ac:dyDescent="0.2">
      <c r="B51" s="1186"/>
      <c r="C51" s="1187"/>
      <c r="D51" s="106"/>
      <c r="E51" s="1190" t="s">
        <v>42</v>
      </c>
      <c r="F51" s="1190"/>
      <c r="G51" s="1190"/>
      <c r="H51" s="1191"/>
      <c r="I51" s="358">
        <v>15</v>
      </c>
      <c r="J51" s="359">
        <v>11</v>
      </c>
      <c r="K51" s="359">
        <v>8</v>
      </c>
      <c r="L51" s="359">
        <v>4</v>
      </c>
      <c r="M51" s="360" t="s">
        <v>494</v>
      </c>
    </row>
    <row r="52" spans="2:13" ht="27.75" customHeight="1" x14ac:dyDescent="0.2">
      <c r="B52" s="1188"/>
      <c r="C52" s="1189"/>
      <c r="D52" s="106"/>
      <c r="E52" s="1190" t="s">
        <v>43</v>
      </c>
      <c r="F52" s="1190"/>
      <c r="G52" s="1190"/>
      <c r="H52" s="1191"/>
      <c r="I52" s="358">
        <v>16064</v>
      </c>
      <c r="J52" s="359">
        <v>17406</v>
      </c>
      <c r="K52" s="359">
        <v>18712</v>
      </c>
      <c r="L52" s="359">
        <v>18233</v>
      </c>
      <c r="M52" s="360">
        <v>18438</v>
      </c>
    </row>
    <row r="53" spans="2:13" ht="27.75" customHeight="1" thickBot="1" x14ac:dyDescent="0.25">
      <c r="B53" s="1192" t="s">
        <v>19</v>
      </c>
      <c r="C53" s="1193"/>
      <c r="D53" s="110"/>
      <c r="E53" s="1194" t="s">
        <v>44</v>
      </c>
      <c r="F53" s="1194"/>
      <c r="G53" s="1194"/>
      <c r="H53" s="1195"/>
      <c r="I53" s="361">
        <v>-6545</v>
      </c>
      <c r="J53" s="362">
        <v>-6024</v>
      </c>
      <c r="K53" s="362">
        <v>-6234</v>
      </c>
      <c r="L53" s="362">
        <v>-6719</v>
      </c>
      <c r="M53" s="363">
        <v>-6575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x8Y2gCweqMuEQrV6ojIgT1LBoX+fyfEXQ8uMuy7KMgCv9xPpY52lJlsq3yFd8C/IvtXHioKawe2X5fP94lwg==" saltValue="PmCpd4ODc0RoaaSBCMn4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8285</v>
      </c>
      <c r="G55" s="122">
        <v>8058</v>
      </c>
      <c r="H55" s="123">
        <v>7904</v>
      </c>
    </row>
    <row r="56" spans="2:8" ht="52.5" customHeight="1" x14ac:dyDescent="0.2">
      <c r="B56" s="124"/>
      <c r="C56" s="1213" t="s">
        <v>47</v>
      </c>
      <c r="D56" s="1213"/>
      <c r="E56" s="1214"/>
      <c r="F56" s="125">
        <v>730</v>
      </c>
      <c r="G56" s="125">
        <v>730</v>
      </c>
      <c r="H56" s="126">
        <v>813</v>
      </c>
    </row>
    <row r="57" spans="2:8" ht="53.25" customHeight="1" x14ac:dyDescent="0.2">
      <c r="B57" s="124"/>
      <c r="C57" s="1215" t="s">
        <v>48</v>
      </c>
      <c r="D57" s="1215"/>
      <c r="E57" s="1216"/>
      <c r="F57" s="127">
        <v>1969</v>
      </c>
      <c r="G57" s="127">
        <v>1936</v>
      </c>
      <c r="H57" s="128">
        <v>1962</v>
      </c>
    </row>
    <row r="58" spans="2:8" ht="45.75" customHeight="1" x14ac:dyDescent="0.2">
      <c r="B58" s="129"/>
      <c r="C58" s="1203" t="s">
        <v>564</v>
      </c>
      <c r="D58" s="1204"/>
      <c r="E58" s="1205"/>
      <c r="F58" s="130">
        <v>656</v>
      </c>
      <c r="G58" s="130">
        <v>657</v>
      </c>
      <c r="H58" s="131">
        <v>662</v>
      </c>
    </row>
    <row r="59" spans="2:8" ht="45.75" customHeight="1" x14ac:dyDescent="0.2">
      <c r="B59" s="129"/>
      <c r="C59" s="1203" t="s">
        <v>565</v>
      </c>
      <c r="D59" s="1204"/>
      <c r="E59" s="1205"/>
      <c r="F59" s="130">
        <v>380</v>
      </c>
      <c r="G59" s="130">
        <v>380</v>
      </c>
      <c r="H59" s="131">
        <v>380</v>
      </c>
    </row>
    <row r="60" spans="2:8" ht="45.75" customHeight="1" x14ac:dyDescent="0.2">
      <c r="B60" s="129"/>
      <c r="C60" s="1203" t="s">
        <v>566</v>
      </c>
      <c r="D60" s="1204"/>
      <c r="E60" s="1205"/>
      <c r="F60" s="130">
        <v>339</v>
      </c>
      <c r="G60" s="130">
        <v>269</v>
      </c>
      <c r="H60" s="131">
        <v>249</v>
      </c>
    </row>
    <row r="61" spans="2:8" ht="45.75" customHeight="1" x14ac:dyDescent="0.2">
      <c r="B61" s="129"/>
      <c r="C61" s="1203" t="s">
        <v>567</v>
      </c>
      <c r="D61" s="1204"/>
      <c r="E61" s="1205"/>
      <c r="F61" s="130">
        <v>200</v>
      </c>
      <c r="G61" s="130">
        <v>200</v>
      </c>
      <c r="H61" s="131">
        <v>200</v>
      </c>
    </row>
    <row r="62" spans="2:8" ht="45.75" customHeight="1" thickBot="1" x14ac:dyDescent="0.25">
      <c r="B62" s="132"/>
      <c r="C62" s="1206" t="s">
        <v>568</v>
      </c>
      <c r="D62" s="1207"/>
      <c r="E62" s="1208"/>
      <c r="F62" s="133">
        <v>126</v>
      </c>
      <c r="G62" s="133">
        <v>126</v>
      </c>
      <c r="H62" s="134">
        <v>127</v>
      </c>
    </row>
    <row r="63" spans="2:8" ht="52.5" customHeight="1" thickBot="1" x14ac:dyDescent="0.25">
      <c r="B63" s="135"/>
      <c r="C63" s="1209" t="s">
        <v>49</v>
      </c>
      <c r="D63" s="1209"/>
      <c r="E63" s="1210"/>
      <c r="F63" s="136">
        <v>10985</v>
      </c>
      <c r="G63" s="136">
        <v>10724</v>
      </c>
      <c r="H63" s="137">
        <v>10679</v>
      </c>
    </row>
    <row r="64" spans="2:8" ht="13" x14ac:dyDescent="0.2"/>
  </sheetData>
  <sheetProtection algorithmName="SHA-512" hashValue="yRqTxgjFE/SlB7dDrjHPYuSWPZhkAZ5GHxmEF+vfP1+cZaeweEUwzXIs+TbkyzkSH6Em7wtM8XFe45M6QmrfXg==" saltValue="7q8cQougyGn1h5+CY0v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48183</v>
      </c>
      <c r="E3" s="156"/>
      <c r="F3" s="157">
        <v>62383</v>
      </c>
      <c r="G3" s="158"/>
      <c r="H3" s="159"/>
    </row>
    <row r="4" spans="1:8" x14ac:dyDescent="0.2">
      <c r="A4" s="160"/>
      <c r="B4" s="161"/>
      <c r="C4" s="162"/>
      <c r="D4" s="163">
        <v>39366</v>
      </c>
      <c r="E4" s="164"/>
      <c r="F4" s="165">
        <v>35325</v>
      </c>
      <c r="G4" s="166"/>
      <c r="H4" s="167"/>
    </row>
    <row r="5" spans="1:8" x14ac:dyDescent="0.2">
      <c r="A5" s="148" t="s">
        <v>527</v>
      </c>
      <c r="B5" s="153"/>
      <c r="C5" s="154"/>
      <c r="D5" s="155">
        <v>89348</v>
      </c>
      <c r="E5" s="156"/>
      <c r="F5" s="157">
        <v>76347</v>
      </c>
      <c r="G5" s="158"/>
      <c r="H5" s="159"/>
    </row>
    <row r="6" spans="1:8" x14ac:dyDescent="0.2">
      <c r="A6" s="160"/>
      <c r="B6" s="161"/>
      <c r="C6" s="162"/>
      <c r="D6" s="163">
        <v>69826</v>
      </c>
      <c r="E6" s="164"/>
      <c r="F6" s="165">
        <v>41762</v>
      </c>
      <c r="G6" s="166"/>
      <c r="H6" s="167"/>
    </row>
    <row r="7" spans="1:8" x14ac:dyDescent="0.2">
      <c r="A7" s="148" t="s">
        <v>528</v>
      </c>
      <c r="B7" s="153"/>
      <c r="C7" s="154"/>
      <c r="D7" s="155">
        <v>97979</v>
      </c>
      <c r="E7" s="156"/>
      <c r="F7" s="157">
        <v>69604</v>
      </c>
      <c r="G7" s="158"/>
      <c r="H7" s="159"/>
    </row>
    <row r="8" spans="1:8" x14ac:dyDescent="0.2">
      <c r="A8" s="160"/>
      <c r="B8" s="161"/>
      <c r="C8" s="162"/>
      <c r="D8" s="163">
        <v>66374</v>
      </c>
      <c r="E8" s="164"/>
      <c r="F8" s="165">
        <v>36247</v>
      </c>
      <c r="G8" s="166"/>
      <c r="H8" s="167"/>
    </row>
    <row r="9" spans="1:8" x14ac:dyDescent="0.2">
      <c r="A9" s="148" t="s">
        <v>529</v>
      </c>
      <c r="B9" s="153"/>
      <c r="C9" s="154"/>
      <c r="D9" s="155">
        <v>40547</v>
      </c>
      <c r="E9" s="156"/>
      <c r="F9" s="157">
        <v>68410</v>
      </c>
      <c r="G9" s="158"/>
      <c r="H9" s="159"/>
    </row>
    <row r="10" spans="1:8" x14ac:dyDescent="0.2">
      <c r="A10" s="160"/>
      <c r="B10" s="161"/>
      <c r="C10" s="162"/>
      <c r="D10" s="163">
        <v>22931</v>
      </c>
      <c r="E10" s="164"/>
      <c r="F10" s="165">
        <v>35086</v>
      </c>
      <c r="G10" s="166"/>
      <c r="H10" s="167"/>
    </row>
    <row r="11" spans="1:8" x14ac:dyDescent="0.2">
      <c r="A11" s="148" t="s">
        <v>530</v>
      </c>
      <c r="B11" s="153"/>
      <c r="C11" s="154"/>
      <c r="D11" s="155">
        <v>57175</v>
      </c>
      <c r="E11" s="156"/>
      <c r="F11" s="157">
        <v>73019</v>
      </c>
      <c r="G11" s="158"/>
      <c r="H11" s="159"/>
    </row>
    <row r="12" spans="1:8" x14ac:dyDescent="0.2">
      <c r="A12" s="160"/>
      <c r="B12" s="161"/>
      <c r="C12" s="168"/>
      <c r="D12" s="163">
        <v>42682</v>
      </c>
      <c r="E12" s="164"/>
      <c r="F12" s="165">
        <v>39427</v>
      </c>
      <c r="G12" s="166"/>
      <c r="H12" s="167"/>
    </row>
    <row r="13" spans="1:8" x14ac:dyDescent="0.2">
      <c r="A13" s="148"/>
      <c r="B13" s="153"/>
      <c r="C13" s="169"/>
      <c r="D13" s="170">
        <v>66646</v>
      </c>
      <c r="E13" s="171"/>
      <c r="F13" s="172">
        <v>69953</v>
      </c>
      <c r="G13" s="173"/>
      <c r="H13" s="159"/>
    </row>
    <row r="14" spans="1:8" x14ac:dyDescent="0.2">
      <c r="A14" s="160"/>
      <c r="B14" s="161"/>
      <c r="C14" s="162"/>
      <c r="D14" s="163">
        <v>48236</v>
      </c>
      <c r="E14" s="164"/>
      <c r="F14" s="165">
        <v>37569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7.92</v>
      </c>
      <c r="C19" s="174">
        <f>ROUND(VALUE(SUBSTITUTE(実質収支比率等に係る経年分析!G$48,"▲","-")),2)</f>
        <v>10.9</v>
      </c>
      <c r="D19" s="174">
        <f>ROUND(VALUE(SUBSTITUTE(実質収支比率等に係る経年分析!H$48,"▲","-")),2)</f>
        <v>10.85</v>
      </c>
      <c r="E19" s="174">
        <f>ROUND(VALUE(SUBSTITUTE(実質収支比率等に係る経年分析!I$48,"▲","-")),2)</f>
        <v>12.43</v>
      </c>
      <c r="F19" s="174">
        <f>ROUND(VALUE(SUBSTITUTE(実質収支比率等に係る経年分析!J$48,"▲","-")),2)</f>
        <v>5.56</v>
      </c>
    </row>
    <row r="20" spans="1:11" x14ac:dyDescent="0.2">
      <c r="A20" s="174" t="s">
        <v>53</v>
      </c>
      <c r="B20" s="174">
        <f>ROUND(VALUE(SUBSTITUTE(実質収支比率等に係る経年分析!F$47,"▲","-")),2)</f>
        <v>65.89</v>
      </c>
      <c r="C20" s="174">
        <f>ROUND(VALUE(SUBSTITUTE(実質収支比率等に係る経年分析!G$47,"▲","-")),2)</f>
        <v>64.05</v>
      </c>
      <c r="D20" s="174">
        <f>ROUND(VALUE(SUBSTITUTE(実質収支比率等に係る経年分析!H$47,"▲","-")),2)</f>
        <v>66.83</v>
      </c>
      <c r="E20" s="174">
        <f>ROUND(VALUE(SUBSTITUTE(実質収支比率等に係る経年分析!I$47,"▲","-")),2)</f>
        <v>66.48</v>
      </c>
      <c r="F20" s="174">
        <f>ROUND(VALUE(SUBSTITUTE(実質収支比率等に係る経年分析!J$47,"▲","-")),2)</f>
        <v>63.93</v>
      </c>
    </row>
    <row r="21" spans="1:11" x14ac:dyDescent="0.2">
      <c r="A21" s="174" t="s">
        <v>54</v>
      </c>
      <c r="B21" s="174">
        <f>IF(ISNUMBER(VALUE(SUBSTITUTE(実質収支比率等に係る経年分析!F$49,"▲","-"))),ROUND(VALUE(SUBSTITUTE(実質収支比率等に係る経年分析!F$49,"▲","-")),2),NA())</f>
        <v>-9.82</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0.86</v>
      </c>
      <c r="E21" s="174">
        <f>IF(ISNUMBER(VALUE(SUBSTITUTE(実質収支比率等に係る経年分析!I$49,"▲","-"))),ROUND(VALUE(SUBSTITUTE(実質収支比率等に係る経年分析!I$49,"▲","-")),2),NA())</f>
        <v>-6.07</v>
      </c>
      <c r="F21" s="174">
        <f>IF(ISNUMBER(VALUE(SUBSTITUTE(実質収支比率等に係る経年分析!J$49,"▲","-"))),ROUND(VALUE(SUBSTITUTE(実質収支比率等に係る経年分析!J$49,"▲","-")),2),NA())</f>
        <v>-13.93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国民健康保険（診療所勘定）特別会計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国民健康保険（事業勘定）特別会計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競艇事業特別会計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2.2400000000000002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1447</v>
      </c>
      <c r="E42" s="176"/>
      <c r="F42" s="176"/>
      <c r="G42" s="176">
        <f>'実質公債費比率（分子）の構造'!L$52</f>
        <v>1441</v>
      </c>
      <c r="H42" s="176"/>
      <c r="I42" s="176"/>
      <c r="J42" s="176">
        <f>'実質公債費比率（分子）の構造'!M$52</f>
        <v>1467</v>
      </c>
      <c r="K42" s="176"/>
      <c r="L42" s="176"/>
      <c r="M42" s="176">
        <f>'実質公債費比率（分子）の構造'!N$52</f>
        <v>1487</v>
      </c>
      <c r="N42" s="176"/>
      <c r="O42" s="176"/>
      <c r="P42" s="176">
        <f>'実質公債費比率（分子）の構造'!O$52</f>
        <v>1514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69</v>
      </c>
      <c r="C45" s="176"/>
      <c r="D45" s="176"/>
      <c r="E45" s="176">
        <f>'実質公債費比率（分子）の構造'!L$49</f>
        <v>28</v>
      </c>
      <c r="F45" s="176"/>
      <c r="G45" s="176"/>
      <c r="H45" s="176">
        <f>'実質公債費比率（分子）の構造'!M$49</f>
        <v>30</v>
      </c>
      <c r="I45" s="176"/>
      <c r="J45" s="176"/>
      <c r="K45" s="176">
        <f>'実質公債費比率（分子）の構造'!N$49</f>
        <v>30</v>
      </c>
      <c r="L45" s="176"/>
      <c r="M45" s="176"/>
      <c r="N45" s="176">
        <f>'実質公債費比率（分子）の構造'!O$49</f>
        <v>44</v>
      </c>
      <c r="O45" s="176"/>
      <c r="P45" s="176"/>
    </row>
    <row r="46" spans="1:16" x14ac:dyDescent="0.2">
      <c r="A46" s="176" t="s">
        <v>64</v>
      </c>
      <c r="B46" s="176">
        <f>'実質公債費比率（分子）の構造'!K$48</f>
        <v>444</v>
      </c>
      <c r="C46" s="176"/>
      <c r="D46" s="176"/>
      <c r="E46" s="176">
        <f>'実質公債費比率（分子）の構造'!L$48</f>
        <v>433</v>
      </c>
      <c r="F46" s="176"/>
      <c r="G46" s="176"/>
      <c r="H46" s="176">
        <f>'実質公債費比率（分子）の構造'!M$48</f>
        <v>428</v>
      </c>
      <c r="I46" s="176"/>
      <c r="J46" s="176"/>
      <c r="K46" s="176">
        <f>'実質公債費比率（分子）の構造'!N$48</f>
        <v>434</v>
      </c>
      <c r="L46" s="176"/>
      <c r="M46" s="176"/>
      <c r="N46" s="176">
        <f>'実質公債費比率（分子）の構造'!O$48</f>
        <v>444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1336</v>
      </c>
      <c r="C49" s="176"/>
      <c r="D49" s="176"/>
      <c r="E49" s="176">
        <f>'実質公債費比率（分子）の構造'!L$45</f>
        <v>1355</v>
      </c>
      <c r="F49" s="176"/>
      <c r="G49" s="176"/>
      <c r="H49" s="176">
        <f>'実質公債費比率（分子）の構造'!M$45</f>
        <v>1441</v>
      </c>
      <c r="I49" s="176"/>
      <c r="J49" s="176"/>
      <c r="K49" s="176">
        <f>'実質公債費比率（分子）の構造'!N$45</f>
        <v>1557</v>
      </c>
      <c r="L49" s="176"/>
      <c r="M49" s="176"/>
      <c r="N49" s="176">
        <f>'実質公債費比率（分子）の構造'!O$45</f>
        <v>1610</v>
      </c>
      <c r="O49" s="176"/>
      <c r="P49" s="176"/>
    </row>
    <row r="50" spans="1:16" x14ac:dyDescent="0.2">
      <c r="A50" s="176" t="s">
        <v>67</v>
      </c>
      <c r="B50" s="176" t="e">
        <f>NA()</f>
        <v>#N/A</v>
      </c>
      <c r="C50" s="176">
        <f>IF(ISNUMBER('実質公債費比率（分子）の構造'!K$53),'実質公債費比率（分子）の構造'!K$53,NA())</f>
        <v>402</v>
      </c>
      <c r="D50" s="176" t="e">
        <f>NA()</f>
        <v>#N/A</v>
      </c>
      <c r="E50" s="176" t="e">
        <f>NA()</f>
        <v>#N/A</v>
      </c>
      <c r="F50" s="176">
        <f>IF(ISNUMBER('実質公債費比率（分子）の構造'!L$53),'実質公債費比率（分子）の構造'!L$53,NA())</f>
        <v>375</v>
      </c>
      <c r="G50" s="176" t="e">
        <f>NA()</f>
        <v>#N/A</v>
      </c>
      <c r="H50" s="176" t="e">
        <f>NA()</f>
        <v>#N/A</v>
      </c>
      <c r="I50" s="176">
        <f>IF(ISNUMBER('実質公債費比率（分子）の構造'!M$53),'実質公債費比率（分子）の構造'!M$53,NA())</f>
        <v>432</v>
      </c>
      <c r="J50" s="176" t="e">
        <f>NA()</f>
        <v>#N/A</v>
      </c>
      <c r="K50" s="176" t="e">
        <f>NA()</f>
        <v>#N/A</v>
      </c>
      <c r="L50" s="176">
        <f>IF(ISNUMBER('実質公債費比率（分子）の構造'!N$53),'実質公債費比率（分子）の構造'!N$53,NA())</f>
        <v>534</v>
      </c>
      <c r="M50" s="176" t="e">
        <f>NA()</f>
        <v>#N/A</v>
      </c>
      <c r="N50" s="176" t="e">
        <f>NA()</f>
        <v>#N/A</v>
      </c>
      <c r="O50" s="176">
        <f>IF(ISNUMBER('実質公債費比率（分子）の構造'!O$53),'実質公債費比率（分子）の構造'!O$53,NA())</f>
        <v>584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16064</v>
      </c>
      <c r="E56" s="175"/>
      <c r="F56" s="175"/>
      <c r="G56" s="175">
        <f>'将来負担比率（分子）の構造'!J$52</f>
        <v>17406</v>
      </c>
      <c r="H56" s="175"/>
      <c r="I56" s="175"/>
      <c r="J56" s="175">
        <f>'将来負担比率（分子）の構造'!K$52</f>
        <v>18712</v>
      </c>
      <c r="K56" s="175"/>
      <c r="L56" s="175"/>
      <c r="M56" s="175">
        <f>'将来負担比率（分子）の構造'!L$52</f>
        <v>18233</v>
      </c>
      <c r="N56" s="175"/>
      <c r="O56" s="175"/>
      <c r="P56" s="175">
        <f>'将来負担比率（分子）の構造'!M$52</f>
        <v>18438</v>
      </c>
    </row>
    <row r="57" spans="1:16" x14ac:dyDescent="0.2">
      <c r="A57" s="175" t="s">
        <v>42</v>
      </c>
      <c r="B57" s="175"/>
      <c r="C57" s="175"/>
      <c r="D57" s="175">
        <f>'将来負担比率（分子）の構造'!I$51</f>
        <v>15</v>
      </c>
      <c r="E57" s="175"/>
      <c r="F57" s="175"/>
      <c r="G57" s="175">
        <f>'将来負担比率（分子）の構造'!J$51</f>
        <v>11</v>
      </c>
      <c r="H57" s="175"/>
      <c r="I57" s="175"/>
      <c r="J57" s="175">
        <f>'将来負担比率（分子）の構造'!K$51</f>
        <v>8</v>
      </c>
      <c r="K57" s="175"/>
      <c r="L57" s="175"/>
      <c r="M57" s="175">
        <f>'将来負担比率（分子）の構造'!L$51</f>
        <v>4</v>
      </c>
      <c r="N57" s="175"/>
      <c r="O57" s="175"/>
      <c r="P57" s="175" t="str">
        <f>'将来負担比率（分子）の構造'!M$51</f>
        <v>-</v>
      </c>
    </row>
    <row r="58" spans="1:16" x14ac:dyDescent="0.2">
      <c r="A58" s="175" t="s">
        <v>41</v>
      </c>
      <c r="B58" s="175"/>
      <c r="C58" s="175"/>
      <c r="D58" s="175">
        <f>'将来負担比率（分子）の構造'!I$50</f>
        <v>13608</v>
      </c>
      <c r="E58" s="175"/>
      <c r="F58" s="175"/>
      <c r="G58" s="175">
        <f>'将来負担比率（分子）の構造'!J$50</f>
        <v>13660</v>
      </c>
      <c r="H58" s="175"/>
      <c r="I58" s="175"/>
      <c r="J58" s="175">
        <f>'将来負担比率（分子）の構造'!K$50</f>
        <v>14618</v>
      </c>
      <c r="K58" s="175"/>
      <c r="L58" s="175"/>
      <c r="M58" s="175">
        <f>'将来負担比率（分子）の構造'!L$50</f>
        <v>15023</v>
      </c>
      <c r="N58" s="175"/>
      <c r="O58" s="175"/>
      <c r="P58" s="175">
        <f>'将来負担比率（分子）の構造'!M$50</f>
        <v>14788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v>
      </c>
      <c r="C61" s="175"/>
      <c r="D61" s="175"/>
      <c r="E61" s="175">
        <f>'将来負担比率（分子）の構造'!J$46</f>
        <v>16</v>
      </c>
      <c r="F61" s="175"/>
      <c r="G61" s="175"/>
      <c r="H61" s="175">
        <f>'将来負担比率（分子）の構造'!K$46</f>
        <v>4</v>
      </c>
      <c r="I61" s="175"/>
      <c r="J61" s="175"/>
      <c r="K61" s="175">
        <f>'将来負担比率（分子）の構造'!L$46</f>
        <v>11</v>
      </c>
      <c r="L61" s="175"/>
      <c r="M61" s="175"/>
      <c r="N61" s="175">
        <f>'将来負担比率（分子）の構造'!M$46</f>
        <v>10</v>
      </c>
      <c r="O61" s="175"/>
      <c r="P61" s="175"/>
    </row>
    <row r="62" spans="1:16" x14ac:dyDescent="0.2">
      <c r="A62" s="175" t="s">
        <v>35</v>
      </c>
      <c r="B62" s="175">
        <f>'将来負担比率（分子）の構造'!I$45</f>
        <v>2665</v>
      </c>
      <c r="C62" s="175"/>
      <c r="D62" s="175"/>
      <c r="E62" s="175">
        <f>'将来負担比率（分子）の構造'!J$45</f>
        <v>2711</v>
      </c>
      <c r="F62" s="175"/>
      <c r="G62" s="175"/>
      <c r="H62" s="175">
        <f>'将来負担比率（分子）の構造'!K$45</f>
        <v>2614</v>
      </c>
      <c r="I62" s="175"/>
      <c r="J62" s="175"/>
      <c r="K62" s="175">
        <f>'将来負担比率（分子）の構造'!L$45</f>
        <v>2548</v>
      </c>
      <c r="L62" s="175"/>
      <c r="M62" s="175"/>
      <c r="N62" s="175">
        <f>'将来負担比率（分子）の構造'!M$45</f>
        <v>2487</v>
      </c>
      <c r="O62" s="175"/>
      <c r="P62" s="175"/>
    </row>
    <row r="63" spans="1:16" x14ac:dyDescent="0.2">
      <c r="A63" s="175" t="s">
        <v>34</v>
      </c>
      <c r="B63" s="175">
        <f>'将来負担比率（分子）の構造'!I$44</f>
        <v>134</v>
      </c>
      <c r="C63" s="175"/>
      <c r="D63" s="175"/>
      <c r="E63" s="175">
        <f>'将来負担比率（分子）の構造'!J$44</f>
        <v>117</v>
      </c>
      <c r="F63" s="175"/>
      <c r="G63" s="175"/>
      <c r="H63" s="175">
        <f>'将来負担比率（分子）の構造'!K$44</f>
        <v>170</v>
      </c>
      <c r="I63" s="175"/>
      <c r="J63" s="175"/>
      <c r="K63" s="175">
        <f>'将来負担比率（分子）の構造'!L$44</f>
        <v>149</v>
      </c>
      <c r="L63" s="175"/>
      <c r="M63" s="175"/>
      <c r="N63" s="175">
        <f>'将来負担比率（分子）の構造'!M$44</f>
        <v>135</v>
      </c>
      <c r="O63" s="175"/>
      <c r="P63" s="175"/>
    </row>
    <row r="64" spans="1:16" x14ac:dyDescent="0.2">
      <c r="A64" s="175" t="s">
        <v>33</v>
      </c>
      <c r="B64" s="175">
        <f>'将来負担比率（分子）の構造'!I$43</f>
        <v>5865</v>
      </c>
      <c r="C64" s="175"/>
      <c r="D64" s="175"/>
      <c r="E64" s="175">
        <f>'将来負担比率（分子）の構造'!J$43</f>
        <v>5689</v>
      </c>
      <c r="F64" s="175"/>
      <c r="G64" s="175"/>
      <c r="H64" s="175">
        <f>'将来負担比率（分子）の構造'!K$43</f>
        <v>5399</v>
      </c>
      <c r="I64" s="175"/>
      <c r="J64" s="175"/>
      <c r="K64" s="175">
        <f>'将来負担比率（分子）の構造'!L$43</f>
        <v>5173</v>
      </c>
      <c r="L64" s="175"/>
      <c r="M64" s="175"/>
      <c r="N64" s="175">
        <f>'将来負担比率（分子）の構造'!M$43</f>
        <v>5113</v>
      </c>
      <c r="O64" s="175"/>
      <c r="P64" s="175"/>
    </row>
    <row r="65" spans="1:16" x14ac:dyDescent="0.2">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14466</v>
      </c>
      <c r="C66" s="175"/>
      <c r="D66" s="175"/>
      <c r="E66" s="175">
        <f>'将来負担比率（分子）の構造'!J$41</f>
        <v>16520</v>
      </c>
      <c r="F66" s="175"/>
      <c r="G66" s="175"/>
      <c r="H66" s="175">
        <f>'将来負担比率（分子）の構造'!K$41</f>
        <v>18916</v>
      </c>
      <c r="I66" s="175"/>
      <c r="J66" s="175"/>
      <c r="K66" s="175">
        <f>'将来負担比率（分子）の構造'!L$41</f>
        <v>18661</v>
      </c>
      <c r="L66" s="175"/>
      <c r="M66" s="175"/>
      <c r="N66" s="175">
        <f>'将来負担比率（分子）の構造'!M$41</f>
        <v>18905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8285</v>
      </c>
      <c r="C72" s="179">
        <f>基金残高に係る経年分析!G55</f>
        <v>8058</v>
      </c>
      <c r="D72" s="179">
        <f>基金残高に係る経年分析!H55</f>
        <v>7904</v>
      </c>
    </row>
    <row r="73" spans="1:16" x14ac:dyDescent="0.2">
      <c r="A73" s="178" t="s">
        <v>74</v>
      </c>
      <c r="B73" s="179">
        <f>基金残高に係る経年分析!F56</f>
        <v>730</v>
      </c>
      <c r="C73" s="179">
        <f>基金残高に係る経年分析!G56</f>
        <v>730</v>
      </c>
      <c r="D73" s="179">
        <f>基金残高に係る経年分析!H56</f>
        <v>813</v>
      </c>
    </row>
    <row r="74" spans="1:16" x14ac:dyDescent="0.2">
      <c r="A74" s="178" t="s">
        <v>75</v>
      </c>
      <c r="B74" s="179">
        <f>基金残高に係る経年分析!F57</f>
        <v>1969</v>
      </c>
      <c r="C74" s="179">
        <f>基金残高に係る経年分析!G57</f>
        <v>1936</v>
      </c>
      <c r="D74" s="179">
        <f>基金残高に係る経年分析!H57</f>
        <v>1962</v>
      </c>
    </row>
  </sheetData>
  <sheetProtection algorithmName="SHA-512" hashValue="ueGyuu3lpy6LPjDEK2CSbOSqg10kzUCeuhdZLene5YCdmHuUr17vaueFMf7d670mJyDUslNrg6HxpgZkVph4kg==" saltValue="FA0sPpnPrEhS0U2wLnEc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B417B5-C51B-4699-BFC6-39B1B25521B7}">
  <ds:schemaRefs>
    <ds:schemaRef ds:uri="http://schemas.microsoft.com/sharepoint/v3/contenttype/forms"/>
  </ds:schemaRefs>
</ds:datastoreItem>
</file>

<file path=customXml/itemProps2.xml><?xml version="1.0" encoding="utf-8"?>
<ds:datastoreItem xmlns:ds="http://schemas.openxmlformats.org/officeDocument/2006/customXml" ds:itemID="{0F8EB634-248E-4236-A7BE-484BC9138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63E24-C58D-4945-92D7-EFB5AEAB093C}">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2025-03-13T00:12:00Z</cp:lastPrinted>
  <dcterms:created xsi:type="dcterms:W3CDTF">2025-02-19T01:20:03Z</dcterms:created>
  <dcterms:modified xsi:type="dcterms:W3CDTF">2025-03-17T09:36:58Z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