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678D7724-2B95-495D-A321-5BF5639AE5AD}"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AM35" i="10"/>
  <c r="CO34" i="10"/>
  <c r="CO35" i="10" s="1"/>
  <c r="CO36" i="10" s="1"/>
  <c r="CO37" i="10" s="1"/>
  <c r="BW34" i="10"/>
  <c r="BW35" i="10" s="1"/>
  <c r="BW36" i="10" s="1"/>
  <c r="BW37" i="10" s="1"/>
  <c r="BW38" i="10" s="1"/>
  <c r="BW39" i="10" s="1"/>
  <c r="BW40" i="10" s="1"/>
  <c r="AM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<sst xmlns="http://schemas.openxmlformats.org/spreadsheetml/2006/main" count="1111" uniqueCount="574">
  <si>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</si>
  <si>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</si>
  <si>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</si>
  <si>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</si>
  <si>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</si>
  <si>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</si>
  <si>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</si>
  <si>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</si>
  <si>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</si>
  <si>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</si>
  <si>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</si>
  <si>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</si>
  <si>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</si>
  <si>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</si>
  <si>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</si>
  <si>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</si>
  <si>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</si>
  <si>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</si>
  <si>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</si>
  <si>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</si>
  <si>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</si>
  <si>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</si>
  <si>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</si>
  <si>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</si>
  <si>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</si>
  <si>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</si>
  <si>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</si>
  <si>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</si>
  <si>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</si>
  <si>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</si>
  <si>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</si>
  <si>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</si>
  <si>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</si>
  <si>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</si>
  <si>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</si>
  <si>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</si>
  <si>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</si>
  <si>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</si>
  <si>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</si>
  <si>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</si>
  <si>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</si>
  <si>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</si>
  <si>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</si>
  <si>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</si>
  <si>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</si>
  <si>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</si>
  <si>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</si>
  <si>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</si>
  <si>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</si>
  <si>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</si>
  <si>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</si>
  <si>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</si>
  <si>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</si>
  <si>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</si>
  <si>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</si>
  <si>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</si>
  <si>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</si>
  <si>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</si>
  <si>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</si>
  <si>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</si>
  <si>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</si>
  <si>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</si>
  <si>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</si>
  <si>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</si>
  <si>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</si>
  <si>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</si>
  <si>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</si>
  <si>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</si>
  <si>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</si>
  <si>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</si>
  <si>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</si>
  <si>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</si>
  <si>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</si>
  <si>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</si>
  <si>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</si>
  <si>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</si>
  <si>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</si>
  <si>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</si>
  <si>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</si>
  <si>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</si>
  <si>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</si>
  <si>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</si>
  <si>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</si>
  <si>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</si>
  <si>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</si>
  <si>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</si>
  <si>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</si>
  <si>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</si>
  <si>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</si>
  <si>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</si>
  <si>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</si>
  <si>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</si>
  <si>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</si>
  <si>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</si>
  <si>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上野村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</si>
  <si>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</si>
  <si>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</si>
  <si>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</si>
  <si>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</si>
  <si>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</si>
  <si>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</si>
  <si>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</si>
  <si>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</si>
  <si>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</si>
  <si>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</si>
  <si>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</si>
  <si>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</si>
  <si>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</si>
  <si>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</si>
  <si>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</si>
  <si>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</si>
  <si>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</si>
  <si>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</si>
  <si>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</si>
  <si>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</si>
  <si>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</si>
  <si>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</si>
  <si>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</si>
  <si>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</si>
  <si>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</si>
  <si>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</si>
  <si>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</si>
  <si>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</si>
  <si>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</si>
  <si>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</si>
  <si>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</si>
  <si>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</si>
  <si>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</si>
  <si>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</si>
  <si>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</si>
  <si>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</si>
  <si>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</si>
  <si>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</si>
  <si>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</si>
  <si>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</si>
  <si>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</si>
  <si>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</si>
  <si>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</si>
  <si>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</si>
  <si>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</si>
  <si>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</si>
  <si>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</si>
  <si>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</si>
  <si>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</si>
  <si>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-3.6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</si>
  <si>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</si>
  <si>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</si>
  <si>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</si>
  <si>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</si>
  <si>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</si>
  <si>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</si>
  <si>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</si>
  <si>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</si>
  <si>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</si>
  <si>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</si>
  <si>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</si>
  <si>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</si>
  <si>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</si>
  <si>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</si>
  <si>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</si>
  <si>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</si>
  <si>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</si>
  <si>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</si>
  <si>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</si>
  <si>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</si>
  <si>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</si>
  <si>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</si>
  <si>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</si>
  <si>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</si>
  <si>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</si>
  <si>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</si>
  <si>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</si>
  <si>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</si>
  <si>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</si>
  <si>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</si>
  <si>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</si>
  <si>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</si>
  <si>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</si>
  <si>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</si>
  <si>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</si>
  <si>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</si>
  <si>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</si>
  <si>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</si>
  <si>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</si>
  <si>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</si>
  <si>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</si>
  <si>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</si>
  <si>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</si>
  <si>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</si>
  <si>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</si>
  <si>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</si>
  <si>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</si>
  <si>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</si>
  <si>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</si>
  <si>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</si>
  <si>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</si>
  <si>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</si>
  <si>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</si>
  <si>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</si>
  <si>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</si>
  <si>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</si>
  <si>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</si>
  <si>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</si>
  <si>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群馬県上野村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</si>
  <si>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</si>
  <si>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</si>
  <si>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</si>
  <si>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</si>
  <si>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</si>
  <si>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</si>
  <si>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</si>
  <si>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</si>
  <si>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</si>
  <si>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</si>
  <si>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</si>
  <si>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</si>
  <si>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</si>
  <si>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</si>
  <si>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</si>
  <si>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</si>
  <si>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</si>
  <si>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</si>
  <si>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</si>
  <si>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</si>
  <si>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</si>
  <si>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</si>
  <si>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</si>
  <si>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</si>
  <si>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</si>
  <si>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</si>
  <si>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</si>
  <si>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</si>
  <si>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</si>
  <si>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</si>
  <si>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</si>
  <si>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</si>
  <si>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</si>
  <si>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</si>
  <si>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</si>
  <si>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</si>
  <si>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</si>
  <si>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</si>
  <si>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</si>
  <si>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</si>
  <si>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</si>
  <si>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</si>
  <si>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</si>
  <si>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</si>
  <si>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</si>
  <si>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</si>
  <si>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</si>
  <si>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</si>
  <si>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</si>
  <si>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</si>
  <si>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</si>
  <si>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</si>
  <si>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</si>
  <si>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</si>
  <si>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</si>
  <si>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</si>
  <si>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</si>
  <si>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</si>
  <si>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</si>
  <si>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</si>
  <si>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</si>
  <si>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</si>
  <si>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</si>
  <si>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</si>
  <si>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</si>
  <si>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</si>
  <si>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</si>
  <si>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</si>
  <si>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</si>
  <si>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</si>
  <si>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</si>
  <si>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</si>
  <si>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</si>
  <si>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</si>
  <si>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</si>
  <si>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</si>
  <si>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</si>
  <si>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</si>
  <si>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</si>
  <si>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</si>
  <si>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</si>
  <si>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</si>
  <si>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</si>
  <si>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</si>
  <si>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</si>
  <si>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</si>
  <si>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</si>
  <si>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</si>
  <si>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</si>
  <si>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</si>
  <si>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</si>
  <si>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</si>
  <si>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</si>
  <si>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</si>
  <si>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</si>
  <si>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</si>
  <si>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</si>
  <si>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</si>
  <si>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</si>
  <si>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</si>
  <si>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</si>
  <si>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</si>
  <si>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</si>
  <si>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</si>
  <si>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</si>
  <si>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</si>
  <si>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</si>
  <si>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</si>
  <si>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</si>
  <si>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</si>
  <si>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</si>
  <si>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</si>
  <si>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</si>
  <si>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</si>
  <si>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</si>
  <si>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</si>
  <si>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</si>
  <si>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</si>
  <si>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</si>
  <si>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</si>
  <si>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</si>
  <si>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</si>
  <si>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</si>
  <si>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</si>
  <si>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</si>
  <si>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</si>
  <si>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</si>
  <si>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</si>
  <si>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</si>
  <si>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</si>
  <si>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</si>
  <si>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</si>
  <si>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</si>
  <si>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</si>
  <si>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</si>
  <si>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</si>
  <si>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</si>
  <si>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</si>
  <si>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</si>
  <si>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</si>
  <si>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</si>
  <si>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</si>
  <si>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</si>
  <si>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</si>
  <si>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</si>
  <si>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</si>
  <si>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</si>
  <si>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</si>
  <si>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</si>
  <si>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</si>
  <si>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群馬県上野村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</si>
  <si>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</si>
  <si>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</si>
  <si>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</si>
  <si>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</si>
  <si>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</si>
  <si>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</si>
  <si>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</si>
  <si>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</si>
  <si>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</si>
  <si>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</si>
  <si>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</si>
  <si>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</si>
  <si>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</si>
  <si>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</si>
  <si>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</si>
  <si>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</si>
  <si>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</si>
  <si>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</si>
  <si>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</si>
  <si>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</si>
  <si>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</si>
  <si>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上野村産業振興事業特別会計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</si>
  <si>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</si>
  <si>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</si>
  <si>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</si>
  <si>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</si>
  <si>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</si>
  <si>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</si>
  <si>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</si>
  <si>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</si>
  <si>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</si>
  <si>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</si>
  <si>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</si>
  <si>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</si>
  <si>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</si>
  <si>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</si>
  <si>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</si>
  <si>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上野村後期高齢者医療特別会計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</si>
  <si>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</si>
  <si>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</si>
  <si>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</si>
  <si>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</si>
  <si>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</si>
  <si>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</si>
  <si>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</si>
  <si>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</si>
  <si>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</si>
  <si>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</si>
  <si>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</si>
  <si>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</si>
  <si>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</si>
  <si>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</si>
  <si>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</si>
  <si>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</si>
  <si>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</si>
  <si>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</si>
  <si>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</si>
  <si>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</si>
  <si>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</si>
  <si>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</si>
  <si>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</si>
  <si>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</si>
  <si>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</si>
  <si>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</si>
  <si>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</si>
  <si>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</si>
  <si>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</si>
  <si>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</si>
  <si>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</si>
  <si>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</si>
  <si>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</si>
  <si>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</si>
  <si>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</si>
  <si>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</si>
  <si>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</si>
  <si>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</si>
  <si>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</si>
  <si>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</si>
  <si>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</si>
  <si>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</si>
  <si>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</si>
  <si>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</si>
  <si>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</si>
  <si>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</si>
  <si>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</si>
  <si>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</si>
  <si>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</si>
  <si>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</si>
  <si>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</si>
  <si>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</si>
  <si>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</si>
  <si>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</si>
  <si>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</si>
  <si>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</si>
  <si>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</si>
  <si>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</si>
  <si>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</si>
  <si>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</si>
  <si>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</si>
  <si>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</si>
  <si>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</si>
  <si>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</si>
  <si>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</si>
  <si>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</si>
  <si>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</si>
  <si>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</si>
  <si>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</si>
  <si>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</si>
  <si>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</si>
  <si>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</si>
  <si>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</si>
  <si>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</si>
  <si>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</si>
  <si>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</si>
  <si>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</si>
  <si>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</si>
  <si>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</si>
  <si>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</si>
  <si>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</si>
  <si>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</si>
  <si>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</si>
  <si>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</si>
  <si>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</si>
  <si>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</si>
  <si>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</si>
  <si>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</si>
  <si>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</si>
  <si>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</si>
  <si>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</si>
  <si>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</si>
  <si>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</si>
  <si>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</si>
  <si>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</si>
  <si>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</si>
  <si>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</si>
  <si>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</si>
  <si>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</si>
  <si>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</si>
  <si>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</si>
  <si>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</si>
  <si>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</si>
  <si>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</si>
  <si>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</si>
  <si>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</si>
  <si>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</si>
  <si>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</si>
  <si>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</si>
  <si>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</si>
  <si>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</si>
  <si>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</si>
  <si>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</si>
  <si>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</si>
  <si>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</si>
  <si>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</si>
  <si>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</si>
  <si>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</si>
  <si>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</si>
  <si>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</si>
  <si>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</si>
  <si>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</si>
  <si>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</si>
  <si>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</si>
  <si>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</si>
  <si>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</si>
  <si>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</si>
  <si>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</si>
  <si>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</si>
  <si>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</si>
  <si>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</si>
  <si>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</si>
  <si>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</si>
  <si>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</si>
  <si>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</si>
  <si>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</si>
  <si>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</si>
  <si>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</si>
  <si>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8.90</t>
  </si>
  <si>
    <t>▲ 5.99</t>
  </si>
  <si>
    <t>▲ 15.51</t>
  </si>
  <si>
    <t>上野村産業振興事業特別会計</t>
  </si>
  <si>
    <t>▲ 2.27</t>
  </si>
  <si>
    <t>▲ 3.17</t>
  </si>
  <si>
    <t>▲ 3.18</t>
  </si>
  <si>
    <t>▲ 3.70</t>
  </si>
  <si>
    <t>▲ 2.59</t>
  </si>
  <si>
    <t>一般会計</t>
  </si>
  <si>
    <t>介護保険事業特別会計</t>
  </si>
  <si>
    <t>生活排水処理事業特別会計</t>
  </si>
  <si>
    <t>簡易水道事業特別会計</t>
  </si>
  <si>
    <t>上野村後期高齢者医療特別会計</t>
  </si>
  <si>
    <t>国民健康保険事業特別会計</t>
  </si>
  <si>
    <t>へき地診療所事業特別会計</t>
  </si>
  <si>
    <t>▲ 0.17</t>
  </si>
  <si>
    <t>その他会計（赤字）</t>
  </si>
  <si>
    <t>その他会計（黒字）</t>
  </si>
  <si>
    <t>R01</t>
    <phoneticPr fontId="5"/>
  </si>
  <si>
    <t>R02</t>
    <phoneticPr fontId="5"/>
  </si>
  <si>
    <t>R03</t>
    <phoneticPr fontId="5"/>
  </si>
  <si>
    <t>R04</t>
    <phoneticPr fontId="5"/>
  </si>
  <si>
    <t>R05</t>
    <phoneticPr fontId="5"/>
  </si>
  <si>
    <t>多野藤岡広域市町村圏振興整備組合</t>
  </si>
  <si>
    <t>多野藤岡医療事務市町村組合（老健施設会計）</t>
  </si>
  <si>
    <t>群馬県市町村会館管理組合</t>
  </si>
  <si>
    <t>群馬県市町村総合事務組合</t>
  </si>
  <si>
    <t>群馬県後期高齢者医療広域連合（一般会計）</t>
  </si>
  <si>
    <t>群馬県後期高齢者医療広域連合（事業会計）</t>
  </si>
  <si>
    <t>　　　　－</t>
  </si>
  <si>
    <t>上野振興公社</t>
  </si>
  <si>
    <t>慰霊の園</t>
  </si>
  <si>
    <t>上野村きのこセンター</t>
  </si>
  <si>
    <t>ゆーぱる上野</t>
  </si>
  <si>
    <t>－</t>
  </si>
  <si>
    <t>－</t>
    <phoneticPr fontId="2"/>
  </si>
  <si>
    <t>国土保全基金</t>
  </si>
  <si>
    <t>村営住宅整備基金</t>
  </si>
  <si>
    <t>振興発展基金</t>
  </si>
  <si>
    <t>土地開発基金</t>
  </si>
  <si>
    <t>特用林産物生産施設維持管理基金</t>
  </si>
  <si>
    <t>多野藤岡医療事務市町村組合（病院事業会計）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</si>
</sst>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701B-4406-84D4-D11EE4F4AC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909764</c:v>
                </c:pt>
                <c:pt idx="1">
                  <c:v>853481</c:v>
                </c:pt>
                <c:pt idx="2">
                  <c:v>854018</c:v>
                </c:pt>
                <c:pt idx="3">
                  <c:v>940757</c:v>
                </c:pt>
                <c:pt idx="4">
                  <c:v>837066</c:v>
                </c:pt>
              </c:numCache>
            </c:numRef>
          </c:val>
          <c:smooth val="0"/>
          <c:extLst>
            <c:ext xmlns:c16="http://schemas.microsoft.com/office/drawing/2014/chart" uri="{C3380CC4-5D6E-409C-BE32-E72D297353CC}">
              <c16:uniqueId val="{00000001-701B-4406-84D4-D11EE4F4AC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2.62</c:v>
                </c:pt>
                <c:pt idx="1">
                  <c:v>10.48</c:v>
                </c:pt>
                <c:pt idx="2">
                  <c:v>5.13</c:v>
                </c:pt>
                <c:pt idx="3">
                  <c:v>16.2</c:v>
                </c:pt>
                <c:pt idx="4">
                  <c:v>7.7</c:v>
                </c:pt>
              </c:numCache>
            </c:numRef>
          </c:val>
          <c:extLst>
            <c:ext xmlns:c16="http://schemas.microsoft.com/office/drawing/2014/chart" uri="{C3380CC4-5D6E-409C-BE32-E72D297353CC}">
              <c16:uniqueId val="{00000000-13C7-4358-9185-918ADB6A91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56.43</c:v>
                </c:pt>
                <c:pt idx="1">
                  <c:v>49.02</c:v>
                </c:pt>
                <c:pt idx="2">
                  <c:v>51.54</c:v>
                </c:pt>
                <c:pt idx="3">
                  <c:v>57.59</c:v>
                </c:pt>
                <c:pt idx="4">
                  <c:v>68.849999999999994</c:v>
                </c:pt>
              </c:numCache>
            </c:numRef>
          </c:val>
          <c:extLst>
            <c:ext xmlns:c16="http://schemas.microsoft.com/office/drawing/2014/chart" uri="{C3380CC4-5D6E-409C-BE32-E72D297353CC}">
              <c16:uniqueId val="{00000001-13C7-4358-9185-918ADB6A91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-8.9</c:v>
                </c:pt>
                <c:pt idx="1">
                  <c:v>0</c:v>
                </c:pt>
                <c:pt idx="2">
                  <c:v>-5.99</c:v>
                </c:pt>
                <c:pt idx="3">
                  <c:v>7.62</c:v>
                </c:pt>
                <c:pt idx="4">
                  <c:v>-15.51</c:v>
                </c:pt>
              </c:numCache>
            </c:numRef>
          </c:val>
          <c:smooth val="0"/>
          <c:extLst>
            <c:ext xmlns:c16="http://schemas.microsoft.com/office/drawing/2014/chart" uri="{C3380CC4-5D6E-409C-BE32-E72D297353CC}">
              <c16:uniqueId val="{00000002-13C7-4358-9185-918ADB6A91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FA-40E4-94C7-3778CFB245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FA-40E4-94C7-3778CFB245E1}"/>
            </c:ext>
          </c:extLst>
        </c:ser>
        <c:ser>
          <c:idx val="2"/>
          <c:order val="2"/>
          <c:tx>
            <c:strRef>
              <c:f>データシート!$A$29</c:f>
              <c:strCache>
                <c:ptCount val="1"/>
                <c:pt idx="0">
                  <c:v>へき地診療所事業特別会計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0.17</c:v>
                </c:pt>
                <c:pt idx="3">
                  <c:v>#N/A</c:v>
                </c:pt>
                <c:pt idx="4">
                  <c:v>#N/A</c:v>
                </c:pt>
                <c:pt idx="5">
                  <c:v>0.04</c:v>
                </c:pt>
                <c:pt idx="6">
                  <c:v>#N/A</c:v>
                </c:pt>
                <c:pt idx="7">
                  <c:v>0.18</c:v>
                </c:pt>
                <c:pt idx="8">
                  <c:v>#N/A</c:v>
                </c:pt>
                <c:pt idx="9">
                  <c:v>0.03</c:v>
                </c:pt>
              </c:numCache>
            </c:numRef>
          </c:val>
          <c:extLst>
            <c:ext xmlns:c16="http://schemas.microsoft.com/office/drawing/2014/chart" uri="{C3380CC4-5D6E-409C-BE32-E72D297353CC}">
              <c16:uniqueId val="{00000002-A7FA-40E4-94C7-3778CFB245E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0.26</c:v>
                </c:pt>
                <c:pt idx="4">
                  <c:v>#N/A</c:v>
                </c:pt>
                <c:pt idx="5">
                  <c:v>0.09</c:v>
                </c:pt>
                <c:pt idx="6">
                  <c:v>#N/A</c:v>
                </c:pt>
                <c:pt idx="7">
                  <c:v>0.05</c:v>
                </c:pt>
                <c:pt idx="8">
                  <c:v>#N/A</c:v>
                </c:pt>
                <c:pt idx="9">
                  <c:v>0.19</c:v>
                </c:pt>
              </c:numCache>
            </c:numRef>
          </c:val>
          <c:extLst>
            <c:ext xmlns:c16="http://schemas.microsoft.com/office/drawing/2014/chart" uri="{C3380CC4-5D6E-409C-BE32-E72D297353CC}">
              <c16:uniqueId val="{00000003-A7FA-40E4-94C7-3778CFB245E1}"/>
            </c:ext>
          </c:extLst>
        </c:ser>
        <c:ser>
          <c:idx val="4"/>
          <c:order val="4"/>
          <c:tx>
            <c:strRef>
              <c:f>データシート!$A$31</c:f>
              <c:strCache>
                <c:ptCount val="1"/>
                <c:pt idx="0">
                  <c:v>上野村後期高齢者医療特別会計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0.02</c:v>
                </c:pt>
                <c:pt idx="4">
                  <c:v>#N/A</c:v>
                </c:pt>
                <c:pt idx="5">
                  <c:v>0.11</c:v>
                </c:pt>
                <c:pt idx="6">
                  <c:v>#N/A</c:v>
                </c:pt>
                <c:pt idx="7">
                  <c:v>0.03</c:v>
                </c:pt>
                <c:pt idx="8">
                  <c:v>#N/A</c:v>
                </c:pt>
                <c:pt idx="9">
                  <c:v>0.31</c:v>
                </c:pt>
              </c:numCache>
            </c:numRef>
          </c:val>
          <c:extLst>
            <c:ext xmlns:c16="http://schemas.microsoft.com/office/drawing/2014/chart" uri="{C3380CC4-5D6E-409C-BE32-E72D297353CC}">
              <c16:uniqueId val="{00000004-A7FA-40E4-94C7-3778CFB245E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0.31</c:v>
                </c:pt>
                <c:pt idx="4">
                  <c:v>#N/A</c:v>
                </c:pt>
                <c:pt idx="5">
                  <c:v>0.62</c:v>
                </c:pt>
                <c:pt idx="6">
                  <c:v>#N/A</c:v>
                </c:pt>
                <c:pt idx="7">
                  <c:v>1</c:v>
                </c:pt>
                <c:pt idx="8">
                  <c:v>#N/A</c:v>
                </c:pt>
                <c:pt idx="9">
                  <c:v>1.22</c:v>
                </c:pt>
              </c:numCache>
            </c:numRef>
          </c:val>
          <c:extLst>
            <c:ext xmlns:c16="http://schemas.microsoft.com/office/drawing/2014/chart" uri="{C3380CC4-5D6E-409C-BE32-E72D297353CC}">
              <c16:uniqueId val="{00000005-A7FA-40E4-94C7-3778CFB245E1}"/>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1.87</c:v>
                </c:pt>
                <c:pt idx="2">
                  <c:v>#N/A</c:v>
                </c:pt>
                <c:pt idx="3">
                  <c:v>1.81</c:v>
                </c:pt>
                <c:pt idx="4">
                  <c:v>#N/A</c:v>
                </c:pt>
                <c:pt idx="5">
                  <c:v>1.76</c:v>
                </c:pt>
                <c:pt idx="6">
                  <c:v>#N/A</c:v>
                </c:pt>
                <c:pt idx="7">
                  <c:v>1.87</c:v>
                </c:pt>
                <c:pt idx="8">
                  <c:v>#N/A</c:v>
                </c:pt>
                <c:pt idx="9">
                  <c:v>1.87</c:v>
                </c:pt>
              </c:numCache>
            </c:numRef>
          </c:val>
          <c:extLst>
            <c:ext xmlns:c16="http://schemas.microsoft.com/office/drawing/2014/chart" uri="{C3380CC4-5D6E-409C-BE32-E72D297353CC}">
              <c16:uniqueId val="{00000006-A7FA-40E4-94C7-3778CFB245E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0.55000000000000004</c:v>
                </c:pt>
                <c:pt idx="2">
                  <c:v>#N/A</c:v>
                </c:pt>
                <c:pt idx="3">
                  <c:v>0.46</c:v>
                </c:pt>
                <c:pt idx="4">
                  <c:v>#N/A</c:v>
                </c:pt>
                <c:pt idx="5">
                  <c:v>1.93</c:v>
                </c:pt>
                <c:pt idx="6">
                  <c:v>#N/A</c:v>
                </c:pt>
                <c:pt idx="7">
                  <c:v>2.78</c:v>
                </c:pt>
                <c:pt idx="8">
                  <c:v>#N/A</c:v>
                </c:pt>
                <c:pt idx="9">
                  <c:v>2.08</c:v>
                </c:pt>
              </c:numCache>
            </c:numRef>
          </c:val>
          <c:extLst>
            <c:ext xmlns:c16="http://schemas.microsoft.com/office/drawing/2014/chart" uri="{C3380CC4-5D6E-409C-BE32-E72D297353CC}">
              <c16:uniqueId val="{00000007-A7FA-40E4-94C7-3778CFB245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4.8499999999999996</c:v>
                </c:pt>
                <c:pt idx="2">
                  <c:v>#N/A</c:v>
                </c:pt>
                <c:pt idx="3">
                  <c:v>13.83</c:v>
                </c:pt>
                <c:pt idx="4">
                  <c:v>#N/A</c:v>
                </c:pt>
                <c:pt idx="5">
                  <c:v>4.96</c:v>
                </c:pt>
                <c:pt idx="6">
                  <c:v>#N/A</c:v>
                </c:pt>
                <c:pt idx="7">
                  <c:v>15.83</c:v>
                </c:pt>
                <c:pt idx="8">
                  <c:v>#N/A</c:v>
                </c:pt>
                <c:pt idx="9">
                  <c:v>7.5</c:v>
                </c:pt>
              </c:numCache>
            </c:numRef>
          </c:val>
          <c:extLst>
            <c:ext xmlns:c16="http://schemas.microsoft.com/office/drawing/2014/chart" uri="{C3380CC4-5D6E-409C-BE32-E72D297353CC}">
              <c16:uniqueId val="{00000008-A7FA-40E4-94C7-3778CFB245E1}"/>
            </c:ext>
          </c:extLst>
        </c:ser>
        <c:ser>
          <c:idx val="9"/>
          <c:order val="9"/>
          <c:tx>
            <c:strRef>
              <c:f>データシート!$A$36</c:f>
              <c:strCache>
                <c:ptCount val="1"/>
                <c:pt idx="0">
                  <c:v>上野村産業振興事業特別会計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2.27</c:v>
                </c:pt>
                <c:pt idx="1">
                  <c:v>#N/A</c:v>
                </c:pt>
                <c:pt idx="2">
                  <c:v>3.17</c:v>
                </c:pt>
                <c:pt idx="3">
                  <c:v>#N/A</c:v>
                </c:pt>
                <c:pt idx="4">
                  <c:v>3.18</c:v>
                </c:pt>
                <c:pt idx="5">
                  <c:v>#N/A</c:v>
                </c:pt>
                <c:pt idx="6">
                  <c:v>3.7</c:v>
                </c:pt>
                <c:pt idx="7">
                  <c:v>#N/A</c:v>
                </c:pt>
                <c:pt idx="8">
                  <c:v>2.59</c:v>
                </c:pt>
                <c:pt idx="9">
                  <c:v>#N/A</c:v>
                </c:pt>
              </c:numCache>
            </c:numRef>
          </c:val>
          <c:extLst>
            <c:ext xmlns:c16="http://schemas.microsoft.com/office/drawing/2014/chart" uri="{C3380CC4-5D6E-409C-BE32-E72D297353CC}">
              <c16:uniqueId val="{00000009-A7FA-40E4-94C7-3778CFB245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315</c:v>
                </c:pt>
                <c:pt idx="5">
                  <c:v>315</c:v>
                </c:pt>
                <c:pt idx="8">
                  <c:v>319</c:v>
                </c:pt>
                <c:pt idx="11">
                  <c:v>260</c:v>
                </c:pt>
                <c:pt idx="14">
                  <c:v>213</c:v>
                </c:pt>
              </c:numCache>
            </c:numRef>
          </c:val>
          <c:extLst>
            <c:ext xmlns:c16="http://schemas.microsoft.com/office/drawing/2014/chart" uri="{C3380CC4-5D6E-409C-BE32-E72D297353CC}">
              <c16:uniqueId val="{00000000-2EA1-4703-89EF-1696BC11D6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A1-4703-89EF-1696BC11D6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A1-4703-89EF-1696BC11D6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14</c:v>
                </c:pt>
                <c:pt idx="6">
                  <c:v>14</c:v>
                </c:pt>
                <c:pt idx="9">
                  <c:v>15</c:v>
                </c:pt>
                <c:pt idx="12">
                  <c:v>13</c:v>
                </c:pt>
              </c:numCache>
            </c:numRef>
          </c:val>
          <c:extLst>
            <c:ext xmlns:c16="http://schemas.microsoft.com/office/drawing/2014/chart" uri="{C3380CC4-5D6E-409C-BE32-E72D297353CC}">
              <c16:uniqueId val="{00000003-2EA1-4703-89EF-1696BC11D6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c:v>
                </c:pt>
                <c:pt idx="3">
                  <c:v>8</c:v>
                </c:pt>
                <c:pt idx="6">
                  <c:v>8</c:v>
                </c:pt>
                <c:pt idx="9">
                  <c:v>8</c:v>
                </c:pt>
                <c:pt idx="12">
                  <c:v>7</c:v>
                </c:pt>
              </c:numCache>
            </c:numRef>
          </c:val>
          <c:extLst>
            <c:ext xmlns:c16="http://schemas.microsoft.com/office/drawing/2014/chart" uri="{C3380CC4-5D6E-409C-BE32-E72D297353CC}">
              <c16:uniqueId val="{00000004-2EA1-4703-89EF-1696BC11D6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A1-4703-89EF-1696BC11D6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A1-4703-89EF-1696BC11D6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395</c:v>
                </c:pt>
                <c:pt idx="3">
                  <c:v>388</c:v>
                </c:pt>
                <c:pt idx="6">
                  <c:v>396</c:v>
                </c:pt>
                <c:pt idx="9">
                  <c:v>305</c:v>
                </c:pt>
                <c:pt idx="12">
                  <c:v>248</c:v>
                </c:pt>
              </c:numCache>
            </c:numRef>
          </c:val>
          <c:extLst>
            <c:ext xmlns:c16="http://schemas.microsoft.com/office/drawing/2014/chart" uri="{C3380CC4-5D6E-409C-BE32-E72D297353CC}">
              <c16:uniqueId val="{00000007-2EA1-4703-89EF-1696BC11D6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103</c:v>
                </c:pt>
                <c:pt idx="2">
                  <c:v>#N/A</c:v>
                </c:pt>
                <c:pt idx="3">
                  <c:v>#N/A</c:v>
                </c:pt>
                <c:pt idx="4">
                  <c:v>95</c:v>
                </c:pt>
                <c:pt idx="5">
                  <c:v>#N/A</c:v>
                </c:pt>
                <c:pt idx="6">
                  <c:v>#N/A</c:v>
                </c:pt>
                <c:pt idx="7">
                  <c:v>99</c:v>
                </c:pt>
                <c:pt idx="8">
                  <c:v>#N/A</c:v>
                </c:pt>
                <c:pt idx="9">
                  <c:v>#N/A</c:v>
                </c:pt>
                <c:pt idx="10">
                  <c:v>68</c:v>
                </c:pt>
                <c:pt idx="11">
                  <c:v>#N/A</c:v>
                </c:pt>
                <c:pt idx="12">
                  <c:v>#N/A</c:v>
                </c:pt>
                <c:pt idx="13">
                  <c:v>55</c:v>
                </c:pt>
                <c:pt idx="14">
                  <c:v>#N/A</c:v>
                </c:pt>
              </c:numCache>
            </c:numRef>
          </c:val>
          <c:smooth val="0"/>
          <c:extLst>
            <c:ext xmlns:c16="http://schemas.microsoft.com/office/drawing/2014/chart" uri="{C3380CC4-5D6E-409C-BE32-E72D297353CC}">
              <c16:uniqueId val="{00000008-2EA1-4703-89EF-1696BC11D6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2534</c:v>
                </c:pt>
                <c:pt idx="5">
                  <c:v>2723</c:v>
                </c:pt>
                <c:pt idx="8">
                  <c:v>3938</c:v>
                </c:pt>
                <c:pt idx="11">
                  <c:v>4164</c:v>
                </c:pt>
                <c:pt idx="14">
                  <c:v>3354</c:v>
                </c:pt>
              </c:numCache>
            </c:numRef>
          </c:val>
          <c:extLst>
            <c:ext xmlns:c16="http://schemas.microsoft.com/office/drawing/2014/chart" uri="{C3380CC4-5D6E-409C-BE32-E72D297353CC}">
              <c16:uniqueId val="{00000000-05DC-45D2-9E5E-4A71E130B2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5DC-45D2-9E5E-4A71E130B2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5798</c:v>
                </c:pt>
                <c:pt idx="5">
                  <c:v>5523</c:v>
                </c:pt>
                <c:pt idx="8">
                  <c:v>5676</c:v>
                </c:pt>
                <c:pt idx="11">
                  <c:v>5638</c:v>
                </c:pt>
                <c:pt idx="14">
                  <c:v>5872</c:v>
                </c:pt>
              </c:numCache>
            </c:numRef>
          </c:val>
          <c:extLst>
            <c:ext xmlns:c16="http://schemas.microsoft.com/office/drawing/2014/chart" uri="{C3380CC4-5D6E-409C-BE32-E72D297353CC}">
              <c16:uniqueId val="{00000002-05DC-45D2-9E5E-4A71E130B2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DC-45D2-9E5E-4A71E130B2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DC-45D2-9E5E-4A71E130B2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DC-45D2-9E5E-4A71E130B2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163</c:v>
                </c:pt>
                <c:pt idx="3">
                  <c:v>166</c:v>
                </c:pt>
                <c:pt idx="6">
                  <c:v>163</c:v>
                </c:pt>
                <c:pt idx="9">
                  <c:v>263</c:v>
                </c:pt>
                <c:pt idx="12">
                  <c:v>220</c:v>
                </c:pt>
              </c:numCache>
            </c:numRef>
          </c:val>
          <c:extLst>
            <c:ext xmlns:c16="http://schemas.microsoft.com/office/drawing/2014/chart" uri="{C3380CC4-5D6E-409C-BE32-E72D297353CC}">
              <c16:uniqueId val="{00000006-05DC-45D2-9E5E-4A71E130B2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142</c:v>
                </c:pt>
                <c:pt idx="3">
                  <c:v>133</c:v>
                </c:pt>
                <c:pt idx="6">
                  <c:v>123</c:v>
                </c:pt>
                <c:pt idx="9">
                  <c:v>114</c:v>
                </c:pt>
                <c:pt idx="12">
                  <c:v>108</c:v>
                </c:pt>
              </c:numCache>
            </c:numRef>
          </c:val>
          <c:extLst>
            <c:ext xmlns:c16="http://schemas.microsoft.com/office/drawing/2014/chart" uri="{C3380CC4-5D6E-409C-BE32-E72D297353CC}">
              <c16:uniqueId val="{00000007-05DC-45D2-9E5E-4A71E130B2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c:v>
                </c:pt>
                <c:pt idx="3">
                  <c:v>87</c:v>
                </c:pt>
                <c:pt idx="6">
                  <c:v>88</c:v>
                </c:pt>
                <c:pt idx="9">
                  <c:v>89</c:v>
                </c:pt>
                <c:pt idx="12">
                  <c:v>89</c:v>
                </c:pt>
              </c:numCache>
            </c:numRef>
          </c:val>
          <c:extLst>
            <c:ext xmlns:c16="http://schemas.microsoft.com/office/drawing/2014/chart" uri="{C3380CC4-5D6E-409C-BE32-E72D297353CC}">
              <c16:uniqueId val="{00000008-05DC-45D2-9E5E-4A71E130B2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DC-45D2-9E5E-4A71E130B2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2865</c:v>
                </c:pt>
                <c:pt idx="3">
                  <c:v>3135</c:v>
                </c:pt>
                <c:pt idx="6">
                  <c:v>3634</c:v>
                </c:pt>
                <c:pt idx="9">
                  <c:v>3945</c:v>
                </c:pt>
                <c:pt idx="12">
                  <c:v>4070</c:v>
                </c:pt>
              </c:numCache>
            </c:numRef>
          </c:val>
          <c:extLst>
            <c:ext xmlns:c16="http://schemas.microsoft.com/office/drawing/2014/chart" uri="{C3380CC4-5D6E-409C-BE32-E72D297353CC}">
              <c16:uniqueId val="{0000000A-05DC-45D2-9E5E-4A71E130B2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DC-45D2-9E5E-4A71E130B2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940</c:v>
                </c:pt>
                <c:pt idx="1">
                  <c:v>963</c:v>
                </c:pt>
                <c:pt idx="2">
                  <c:v>1112</c:v>
                </c:pt>
              </c:numCache>
            </c:numRef>
          </c:val>
          <c:extLst>
            <c:ext xmlns:c16="http://schemas.microsoft.com/office/drawing/2014/chart" uri="{C3380CC4-5D6E-409C-BE32-E72D297353CC}">
              <c16:uniqueId val="{00000000-8298-4437-907F-ED8DAFB8DC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506</c:v>
                </c:pt>
                <c:pt idx="1">
                  <c:v>461</c:v>
                </c:pt>
                <c:pt idx="2">
                  <c:v>441</c:v>
                </c:pt>
              </c:numCache>
            </c:numRef>
          </c:val>
          <c:extLst>
            <c:ext xmlns:c16="http://schemas.microsoft.com/office/drawing/2014/chart" uri="{C3380CC4-5D6E-409C-BE32-E72D297353CC}">
              <c16:uniqueId val="{00000001-8298-4437-907F-ED8DAFB8DC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4057</c:v>
                </c:pt>
                <c:pt idx="1">
                  <c:v>4039</c:v>
                </c:pt>
                <c:pt idx="2">
                  <c:v>4114</c:v>
                </c:pt>
              </c:numCache>
            </c:numRef>
          </c:val>
          <c:extLst>
            <c:ext xmlns:c16="http://schemas.microsoft.com/office/drawing/2014/chart" uri="{C3380CC4-5D6E-409C-BE32-E72D297353CC}">
              <c16:uniqueId val="{00000002-8298-4437-907F-ED8DAFB8DC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
1,016
181.85
3,484,039
3,333,188
124,305
1,615,352
4,069,588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東京電力神流川発電所の運転開始により、平成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年度から固定資産税収入については大幅に増額し、そこから毎年約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減少している状況である。財政力指数についても当時大きく上昇していたが、そこからは年々減少しており、後年度においても同様に減額してゆくと見込まれる。今後は、緊急に必要な事業を分別し、投資的経費や経常物件費を抑制する等、歳出の見直しを継続実施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141514</xdr:rowOff>
    </xdr:from>
    <xdr:to>
      <xdr:col>23</xdr:col>
      <xdr:colOff>133350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485164"/>
          <a:ext cx="0" cy="12237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56441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2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141514</xdr:rowOff>
    </xdr:from>
    <xdr:to>
      <xdr:col>24</xdr:col>
      <xdr:colOff>12700</xdr:colOff>
      <xdr:row>37</xdr:row>
      <xdr:rowOff>141514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4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141514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3817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85470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57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106136</xdr:rowOff>
    </xdr:from>
    <xdr:to>
      <xdr:col>19</xdr:col>
      <xdr:colOff>133350</xdr:colOff>
      <xdr:row>37</xdr:row>
      <xdr:rowOff>38100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2783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19957</xdr:rowOff>
    </xdr:from>
    <xdr:to>
      <xdr:col>15</xdr:col>
      <xdr:colOff>82550</xdr:colOff>
      <xdr:row>36</xdr:row>
      <xdr:rowOff>106136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921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78922</xdr:rowOff>
    </xdr:from>
    <xdr:to>
      <xdr:col>15</xdr:col>
      <xdr:colOff>133350</xdr:colOff>
      <xdr:row>44</xdr:row>
      <xdr:rowOff>9072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156936</xdr:rowOff>
    </xdr:from>
    <xdr:to>
      <xdr:col>11</xdr:col>
      <xdr:colOff>31750</xdr:colOff>
      <xdr:row>36</xdr:row>
      <xdr:rowOff>19957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5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96157</xdr:rowOff>
    </xdr:from>
    <xdr:to>
      <xdr:col>11</xdr:col>
      <xdr:colOff>82550</xdr:colOff>
      <xdr:row>44</xdr:row>
      <xdr:rowOff>26307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90714</xdr:rowOff>
    </xdr:from>
    <xdr:to>
      <xdr:col>23</xdr:col>
      <xdr:colOff>184150</xdr:colOff>
      <xdr:row>38</xdr:row>
      <xdr:rowOff>20864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11991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55336</xdr:rowOff>
    </xdr:from>
    <xdr:to>
      <xdr:col>15</xdr:col>
      <xdr:colOff>133350</xdr:colOff>
      <xdr:row>36</xdr:row>
      <xdr:rowOff>156936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167113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大きな固定資産税収入のため、近年の数値は低く健全な値を示しているが、今後は固定資産税収入の減少により比率が上昇すると推測される。</a:t>
          </a:r>
          <a:endParaRPr lang="ja-JP" altLang="ja-JP" sz="1400">
            <a:effectLst/>
          </a:endParaRPr>
        </a:p>
        <a:p>
          <a:r>
            <a:rPr kumimoji="1" lang="ja-JP" altLang="ja-JP" sz="1100">
              <a:solidFill>
                <a:schemeClr val="dk1"/>
              </a:solidFill>
              <a:effectLst/>
              <a:latin typeface="+mn-lt"/>
              <a:ea typeface="+mn-ea"/>
              <a:cs typeface="+mn-cs"/>
            </a:rPr>
            <a:t>引き続き経常経費の削減につとめ、比率の維持に努める。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60</xdr:row>
      <xdr:rowOff>142029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209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60</xdr:row>
      <xdr:rowOff>133985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008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61</xdr:row>
      <xdr:rowOff>107315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0087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61</xdr:row>
      <xdr:rowOff>151554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657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91229</xdr:rowOff>
    </xdr:from>
    <xdr:to>
      <xdr:col>23</xdr:col>
      <xdr:colOff>184150</xdr:colOff>
      <xdr:row>61</xdr:row>
      <xdr:rowOff>21379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107756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83185</xdr:rowOff>
    </xdr:from>
    <xdr:to>
      <xdr:col>19</xdr:col>
      <xdr:colOff>184150</xdr:colOff>
      <xdr:row>61</xdr:row>
      <xdr:rowOff>13335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23512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168292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人件費、物件費等の合計額の人口</a:t>
          </a:r>
          <a:r>
            <a:rPr kumimoji="1" lang="en-US" altLang="ja-JP" sz="1100">
              <a:solidFill>
                <a:schemeClr val="dk1"/>
              </a:solidFill>
              <a:effectLst/>
              <a:latin typeface="+mn-lt"/>
              <a:ea typeface="+mn-ea"/>
              <a:cs typeface="+mn-cs"/>
            </a:rPr>
            <a:t>1 </a:t>
          </a:r>
          <a:r>
            <a:rPr kumimoji="1" lang="ja-JP" altLang="ja-JP" sz="1100">
              <a:solidFill>
                <a:schemeClr val="dk1"/>
              </a:solidFill>
              <a:effectLst/>
              <a:latin typeface="+mn-lt"/>
              <a:ea typeface="+mn-ea"/>
              <a:cs typeface="+mn-cs"/>
            </a:rPr>
            <a:t>人当たりの金額が類似団体平均を大きく上回っている。これは物件費が要因となっており、主に産業振興関係各種事業を直営で行っているためである。一部事業の民営化を図っているものの近年は増加傾向である。必要な投資は行いつつ、今後も計画的に民間への移行を行うなど、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78260</xdr:rowOff>
    </xdr:from>
    <xdr:to>
      <xdr:col>23</xdr:col>
      <xdr:colOff>133350</xdr:colOff>
      <xdr:row>87</xdr:row>
      <xdr:rowOff>25829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22960"/>
          <a:ext cx="838200" cy="1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37539</xdr:rowOff>
    </xdr:from>
    <xdr:to>
      <xdr:col>19</xdr:col>
      <xdr:colOff>133350</xdr:colOff>
      <xdr:row>86</xdr:row>
      <xdr:rowOff>78260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10789"/>
          <a:ext cx="889000" cy="2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8545</xdr:rowOff>
    </xdr:from>
    <xdr:to>
      <xdr:col>15</xdr:col>
      <xdr:colOff>82550</xdr:colOff>
      <xdr:row>85</xdr:row>
      <xdr:rowOff>37539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81795"/>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161213</xdr:rowOff>
    </xdr:from>
    <xdr:to>
      <xdr:col>11</xdr:col>
      <xdr:colOff>31750</xdr:colOff>
      <xdr:row>85</xdr:row>
      <xdr:rowOff>8545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63013"/>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146479</xdr:rowOff>
    </xdr:from>
    <xdr:to>
      <xdr:col>23</xdr:col>
      <xdr:colOff>184150</xdr:colOff>
      <xdr:row>87</xdr:row>
      <xdr:rowOff>76629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118556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6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27460</xdr:rowOff>
    </xdr:from>
    <xdr:to>
      <xdr:col>19</xdr:col>
      <xdr:colOff>184150</xdr:colOff>
      <xdr:row>86</xdr:row>
      <xdr:rowOff>129060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113837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5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158189</xdr:rowOff>
    </xdr:from>
    <xdr:to>
      <xdr:col>15</xdr:col>
      <xdr:colOff>133350</xdr:colOff>
      <xdr:row>85</xdr:row>
      <xdr:rowOff>88339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73116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4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129195</xdr:rowOff>
    </xdr:from>
    <xdr:to>
      <xdr:col>11</xdr:col>
      <xdr:colOff>82550</xdr:colOff>
      <xdr:row>85</xdr:row>
      <xdr:rowOff>59345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44122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110413</xdr:rowOff>
    </xdr:from>
    <xdr:to>
      <xdr:col>7</xdr:col>
      <xdr:colOff>31750</xdr:colOff>
      <xdr:row>85</xdr:row>
      <xdr:rowOff>40563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25340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9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本村のラスパイレス指数は以前から低く推移しており、今後も均衡の原則に基づき、適正な給料水準を維持する。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31750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8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136843</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3864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136843</xdr:rowOff>
    </xdr:from>
    <xdr:to>
      <xdr:col>72</xdr:col>
      <xdr:colOff>203200</xdr:colOff>
      <xdr:row>84</xdr:row>
      <xdr:rowOff>160973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38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160973</xdr:rowOff>
    </xdr:from>
    <xdr:to>
      <xdr:col>68</xdr:col>
      <xdr:colOff>152400</xdr:colOff>
      <xdr:row>85</xdr:row>
      <xdr:rowOff>73977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6277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86043</xdr:rowOff>
    </xdr:from>
    <xdr:to>
      <xdr:col>73</xdr:col>
      <xdr:colOff>44450</xdr:colOff>
      <xdr:row>85</xdr:row>
      <xdr:rowOff>16193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26370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110173</xdr:rowOff>
    </xdr:from>
    <xdr:to>
      <xdr:col>68</xdr:col>
      <xdr:colOff>203200</xdr:colOff>
      <xdr:row>85</xdr:row>
      <xdr:rowOff>40323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50500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23177</xdr:rowOff>
    </xdr:from>
    <xdr:to>
      <xdr:col>64</xdr:col>
      <xdr:colOff>152400</xdr:colOff>
      <xdr:row>85</xdr:row>
      <xdr:rowOff>124777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134954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本村の人口は</a:t>
          </a:r>
          <a:r>
            <a:rPr kumimoji="1" lang="ja-JP" altLang="en-US" sz="1100">
              <a:solidFill>
                <a:srgbClr val="FF0000"/>
              </a:solidFill>
              <a:effectLst/>
              <a:latin typeface="+mn-lt"/>
              <a:ea typeface="+mn-ea"/>
              <a:cs typeface="+mn-cs"/>
            </a:rPr>
            <a:t>１，０３９</a:t>
          </a:r>
          <a:r>
            <a:rPr kumimoji="1" lang="ja-JP" altLang="ja-JP" sz="1100">
              <a:solidFill>
                <a:schemeClr val="dk1"/>
              </a:solidFill>
              <a:effectLst/>
              <a:latin typeface="+mn-lt"/>
              <a:ea typeface="+mn-ea"/>
              <a:cs typeface="+mn-cs"/>
            </a:rPr>
            <a:t>人と少ないため、数値が大きくなってしまっている。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84090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17505"/>
          <a:ext cx="8382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4763</xdr:rowOff>
    </xdr:from>
    <xdr:to>
      <xdr:col>77</xdr:col>
      <xdr:colOff>44450</xdr:colOff>
      <xdr:row>61</xdr:row>
      <xdr:rowOff>84090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63213"/>
          <a:ext cx="889000" cy="7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4763</xdr:rowOff>
    </xdr:from>
    <xdr:to>
      <xdr:col>72</xdr:col>
      <xdr:colOff>203200</xdr:colOff>
      <xdr:row>61</xdr:row>
      <xdr:rowOff>6271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63213"/>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161131</xdr:rowOff>
    </xdr:from>
    <xdr:to>
      <xdr:col>68</xdr:col>
      <xdr:colOff>152400</xdr:colOff>
      <xdr:row>61</xdr:row>
      <xdr:rowOff>6271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8131"/>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151782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3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33290</xdr:rowOff>
    </xdr:from>
    <xdr:to>
      <xdr:col>77</xdr:col>
      <xdr:colOff>95250</xdr:colOff>
      <xdr:row>61</xdr:row>
      <xdr:rowOff>134890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119667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7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125413</xdr:rowOff>
    </xdr:from>
    <xdr:to>
      <xdr:col>73</xdr:col>
      <xdr:colOff>44450</xdr:colOff>
      <xdr:row>61</xdr:row>
      <xdr:rowOff>55563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40340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126921</xdr:rowOff>
    </xdr:from>
    <xdr:to>
      <xdr:col>68</xdr:col>
      <xdr:colOff>203200</xdr:colOff>
      <xdr:row>61</xdr:row>
      <xdr:rowOff>57071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41848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0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110331</xdr:rowOff>
    </xdr:from>
    <xdr:to>
      <xdr:col>64</xdr:col>
      <xdr:colOff>152400</xdr:colOff>
      <xdr:row>61</xdr:row>
      <xdr:rowOff>40481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25258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年度から地方債の借入を行わなかったため比率は低いものとなっているが、平成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年度以降は地方債の借入を行っているため、今後は実質公債費比率は上昇することが予想される。基金残高等も勘案し極力借入を抑えながら健全な財政運営を目指す。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41</xdr:row>
      <xdr:rowOff>44027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4478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33444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941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基金等の充当可能財源などが比較的多く、平成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年度以降は地方債発行を抑制し、借入金の減少と償還が進んでいるが、平成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年度からは再び地方債の発行を行っているため今後の状況に注視していく。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
1,016
181.85
3,484,039
3,333,188
124,305
1,615,352
4,069,588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給与水準は類似団体と比較しても低いが、産業振興事業に携わる職員を事業の民営化により削減していくことで人件費の更なる削減に努める。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35</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745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877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877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156718</xdr:rowOff>
    </xdr:from>
    <xdr:to>
      <xdr:col>11</xdr:col>
      <xdr:colOff>9525</xdr:colOff>
      <xdr:row>34</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145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94488</xdr:rowOff>
    </xdr:from>
    <xdr:to>
      <xdr:col>20</xdr:col>
      <xdr:colOff>38100</xdr:colOff>
      <xdr:row>35</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105918</xdr:rowOff>
    </xdr:from>
    <xdr:to>
      <xdr:col>6</xdr:col>
      <xdr:colOff>171450</xdr:colOff>
      <xdr:row>34</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政策により将来に備えるための産業振興事業を各種行っているため、類似団体と比べて大きい数値となっている。事業の民間委託を進めたたことや、本年も観光誘客施設関係事業について外出の自粛もあり、経費が減少しているものもあるが、更なる民間への移行について検討を行うなど、経費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304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719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71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122428</xdr:rowOff>
    </xdr:from>
    <xdr:to>
      <xdr:col>69</xdr:col>
      <xdr:colOff>92075</xdr:colOff>
      <xdr:row>19</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208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71628</xdr:rowOff>
    </xdr:from>
    <xdr:to>
      <xdr:col>69</xdr:col>
      <xdr:colOff>142875</xdr:colOff>
      <xdr:row>19</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158005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153924</xdr:rowOff>
    </xdr:from>
    <xdr:to>
      <xdr:col>65</xdr:col>
      <xdr:colOff>53975</xdr:colOff>
      <xdr:row>19</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者施策やコロナ対策関係支援策の実施により扶助費が高い傾向にある。現在の村の基礎をつくっていただいた高齢者への支援は必要不可欠であるが、今後、団塊世代の高齢化に伴い、上昇することが見込まれるため、新たな枠組みでの支援を検討す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0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09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今後も公営企業会計の健全化を図り、普通会計の負担を減らすよう努める。</a:t>
          </a:r>
          <a:endParaRPr lang="ja-JP" altLang="ja-JP" sz="1400">
            <a:effectLst/>
          </a:endParaRPr>
        </a:p>
        <a:p>
          <a:r>
            <a:rPr kumimoji="1" lang="ja-JP" altLang="ja-JP" sz="1100">
              <a:solidFill>
                <a:schemeClr val="dk1"/>
              </a:solidFill>
              <a:effectLst/>
              <a:latin typeface="+mn-lt"/>
              <a:ea typeface="+mn-ea"/>
              <a:cs typeface="+mn-cs"/>
            </a:rPr>
            <a:t>また、各種産業振興関係施設を持っているため、維持補修関係経費がやや増加傾向にあるため、経費節減等の対策を図る。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58420</xdr:rowOff>
    </xdr:from>
    <xdr:to>
      <xdr:col>82</xdr:col>
      <xdr:colOff>107950</xdr:colOff>
      <xdr:row>55</xdr:row>
      <xdr:rowOff>92710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488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75565</xdr:rowOff>
    </xdr:from>
    <xdr:to>
      <xdr:col>78</xdr:col>
      <xdr:colOff>69850</xdr:colOff>
      <xdr:row>55</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505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75565</xdr:rowOff>
    </xdr:from>
    <xdr:to>
      <xdr:col>73</xdr:col>
      <xdr:colOff>180975</xdr:colOff>
      <xdr:row>55</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505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xdr:rowOff>
    </xdr:from>
    <xdr:to>
      <xdr:col>82</xdr:col>
      <xdr:colOff>158750</xdr:colOff>
      <xdr:row>55</xdr:row>
      <xdr:rowOff>109220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24147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24765</xdr:rowOff>
    </xdr:from>
    <xdr:to>
      <xdr:col>74</xdr:col>
      <xdr:colOff>31750</xdr:colOff>
      <xdr:row>55</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独自の子育て支援や定住対策等の政策による補助金を各種設置しているため増加傾向にあったが、効果が希薄なものについては統廃合を含めて年々規模が大きくならないよう、効果的な補助のみとし、今後も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21844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62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165862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年度が公債費のピークであった。平成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年度以降は地方債の借入を行っており、増加している。今後も増加が見込まれるため数値に注視していく。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77</xdr:row>
      <xdr:rowOff>1270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924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130811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029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324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地方創生推進交付金事業やデジタル田園都市国家構想交付金事業に関する投資的事業が多くなっている。今後も緊急性のない事業等は検討し、補助金の活用や、計画を見直すなど後年に大きな負担を残さないよう努力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76</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98575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371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837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75</xdr:row>
      <xdr:rowOff>66040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xdr:rowOff>
    </xdr:from>
    <xdr:to>
      <xdr:col>65</xdr:col>
      <xdr:colOff>53975</xdr:colOff>
      <xdr:row>75</xdr:row>
      <xdr:rowOff>116840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127017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97008</xdr:rowOff>
    </xdr:from>
    <xdr:to>
      <xdr:col>29</xdr:col>
      <xdr:colOff>127000</xdr:colOff>
      <xdr:row>15</xdr:row>
      <xdr:rowOff>163241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16383"/>
          <a:ext cx="647700" cy="6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163241</xdr:rowOff>
    </xdr:from>
    <xdr:to>
      <xdr:col>26</xdr:col>
      <xdr:colOff>50800</xdr:colOff>
      <xdr:row>16</xdr:row>
      <xdr:rowOff>36111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2616"/>
          <a:ext cx="698500" cy="4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23086</xdr:rowOff>
    </xdr:from>
    <xdr:to>
      <xdr:col>22</xdr:col>
      <xdr:colOff>114300</xdr:colOff>
      <xdr:row>16</xdr:row>
      <xdr:rowOff>36111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13911"/>
          <a:ext cx="698500" cy="1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23086</xdr:rowOff>
    </xdr:from>
    <xdr:to>
      <xdr:col>18</xdr:col>
      <xdr:colOff>177800</xdr:colOff>
      <xdr:row>16</xdr:row>
      <xdr:rowOff>52322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13911"/>
          <a:ext cx="698500" cy="2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46208</xdr:rowOff>
    </xdr:from>
    <xdr:to>
      <xdr:col>29</xdr:col>
      <xdr:colOff>177800</xdr:colOff>
      <xdr:row>15</xdr:row>
      <xdr:rowOff>147808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65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62735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1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112441</xdr:rowOff>
    </xdr:from>
    <xdr:to>
      <xdr:col>26</xdr:col>
      <xdr:colOff>101600</xdr:colOff>
      <xdr:row>16</xdr:row>
      <xdr:rowOff>42591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52768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156761</xdr:rowOff>
    </xdr:from>
    <xdr:to>
      <xdr:col>22</xdr:col>
      <xdr:colOff>165100</xdr:colOff>
      <xdr:row>16</xdr:row>
      <xdr:rowOff>86911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7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97088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4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143736</xdr:rowOff>
    </xdr:from>
    <xdr:to>
      <xdr:col>19</xdr:col>
      <xdr:colOff>38100</xdr:colOff>
      <xdr:row>16</xdr:row>
      <xdr:rowOff>73886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6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84063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3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1522</xdr:rowOff>
    </xdr:from>
    <xdr:to>
      <xdr:col>15</xdr:col>
      <xdr:colOff>101600</xdr:colOff>
      <xdr:row>16</xdr:row>
      <xdr:rowOff>103122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9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113299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6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120631</xdr:rowOff>
    </xdr:from>
    <xdr:to>
      <xdr:col>29</xdr:col>
      <xdr:colOff>127000</xdr:colOff>
      <xdr:row>35</xdr:row>
      <xdr:rowOff>169528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30981"/>
          <a:ext cx="647700" cy="48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13628</xdr:rowOff>
    </xdr:from>
    <xdr:to>
      <xdr:col>26</xdr:col>
      <xdr:colOff>50800</xdr:colOff>
      <xdr:row>35</xdr:row>
      <xdr:rowOff>120631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23978"/>
          <a:ext cx="698500" cy="10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13628</xdr:rowOff>
    </xdr:from>
    <xdr:to>
      <xdr:col>22</xdr:col>
      <xdr:colOff>114300</xdr:colOff>
      <xdr:row>35</xdr:row>
      <xdr:rowOff>29502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23978"/>
          <a:ext cx="698500" cy="1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5517</xdr:rowOff>
    </xdr:from>
    <xdr:to>
      <xdr:col>18</xdr:col>
      <xdr:colOff>177800</xdr:colOff>
      <xdr:row>35</xdr:row>
      <xdr:rowOff>29502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15867"/>
          <a:ext cx="698500" cy="2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118728</xdr:rowOff>
    </xdr:from>
    <xdr:to>
      <xdr:col>29</xdr:col>
      <xdr:colOff>177800</xdr:colOff>
      <xdr:row>35</xdr:row>
      <xdr:rowOff>220328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2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90805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69831</xdr:rowOff>
    </xdr:from>
    <xdr:to>
      <xdr:col>26</xdr:col>
      <xdr:colOff>101600</xdr:colOff>
      <xdr:row>35</xdr:row>
      <xdr:rowOff>171431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8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181608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49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305728</xdr:rowOff>
    </xdr:from>
    <xdr:to>
      <xdr:col>22</xdr:col>
      <xdr:colOff>165100</xdr:colOff>
      <xdr:row>35</xdr:row>
      <xdr:rowOff>64428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74605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321602</xdr:rowOff>
    </xdr:from>
    <xdr:to>
      <xdr:col>19</xdr:col>
      <xdr:colOff>38100</xdr:colOff>
      <xdr:row>35</xdr:row>
      <xdr:rowOff>80302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90479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5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297617</xdr:rowOff>
    </xdr:from>
    <xdr:to>
      <xdr:col>15</xdr:col>
      <xdr:colOff>101600</xdr:colOff>
      <xdr:row>35</xdr:row>
      <xdr:rowOff>56317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6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66494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3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
1,016
181.85
3,484,039
3,333,188
124,305
1,615,352
4,069,588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6361</xdr:rowOff>
    </xdr:from>
    <xdr:to>
      <xdr:col>24</xdr:col>
      <xdr:colOff>63500</xdr:colOff>
      <xdr:row>35</xdr:row>
      <xdr:rowOff>59822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07111"/>
          <a:ext cx="838200" cy="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59822</xdr:rowOff>
    </xdr:from>
    <xdr:to>
      <xdr:col>19</xdr:col>
      <xdr:colOff>177800</xdr:colOff>
      <xdr:row>35</xdr:row>
      <xdr:rowOff>115895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60572"/>
          <a:ext cx="8890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115895</xdr:rowOff>
    </xdr:from>
    <xdr:to>
      <xdr:col>15</xdr:col>
      <xdr:colOff>50800</xdr:colOff>
      <xdr:row>35</xdr:row>
      <xdr:rowOff>150063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16645"/>
          <a:ext cx="889000" cy="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150063</xdr:rowOff>
    </xdr:from>
    <xdr:to>
      <xdr:col>10</xdr:col>
      <xdr:colOff>114300</xdr:colOff>
      <xdr:row>36</xdr:row>
      <xdr:rowOff>129219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50813"/>
          <a:ext cx="889000" cy="1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127011</xdr:rowOff>
    </xdr:from>
    <xdr:to>
      <xdr:col>24</xdr:col>
      <xdr:colOff>114300</xdr:colOff>
      <xdr:row>35</xdr:row>
      <xdr:rowOff>57161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149888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0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9022</xdr:rowOff>
    </xdr:from>
    <xdr:to>
      <xdr:col>20</xdr:col>
      <xdr:colOff>38100</xdr:colOff>
      <xdr:row>35</xdr:row>
      <xdr:rowOff>110622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127149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8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65095</xdr:rowOff>
    </xdr:from>
    <xdr:to>
      <xdr:col>15</xdr:col>
      <xdr:colOff>101600</xdr:colOff>
      <xdr:row>35</xdr:row>
      <xdr:rowOff>166695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11772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99263</xdr:rowOff>
    </xdr:from>
    <xdr:to>
      <xdr:col>10</xdr:col>
      <xdr:colOff>165100</xdr:colOff>
      <xdr:row>36</xdr:row>
      <xdr:rowOff>29413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45940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78419</xdr:rowOff>
    </xdr:from>
    <xdr:to>
      <xdr:col>6</xdr:col>
      <xdr:colOff>38100</xdr:colOff>
      <xdr:row>37</xdr:row>
      <xdr:rowOff>8569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25096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148364</xdr:rowOff>
    </xdr:from>
    <xdr:to>
      <xdr:col>24</xdr:col>
      <xdr:colOff>63500</xdr:colOff>
      <xdr:row>52</xdr:row>
      <xdr:rowOff>116124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92314"/>
          <a:ext cx="838200" cy="1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116124</xdr:rowOff>
    </xdr:from>
    <xdr:to>
      <xdr:col>19</xdr:col>
      <xdr:colOff>177800</xdr:colOff>
      <xdr:row>54</xdr:row>
      <xdr:rowOff>70867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31524"/>
          <a:ext cx="889000" cy="29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70867</xdr:rowOff>
    </xdr:from>
    <xdr:to>
      <xdr:col>15</xdr:col>
      <xdr:colOff>50800</xdr:colOff>
      <xdr:row>54</xdr:row>
      <xdr:rowOff>110401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29167"/>
          <a:ext cx="889000" cy="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45417</xdr:rowOff>
    </xdr:from>
    <xdr:to>
      <xdr:col>10</xdr:col>
      <xdr:colOff>114300</xdr:colOff>
      <xdr:row>54</xdr:row>
      <xdr:rowOff>110401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303717"/>
          <a:ext cx="889000" cy="6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97564</xdr:rowOff>
    </xdr:from>
    <xdr:to>
      <xdr:col>24</xdr:col>
      <xdr:colOff>114300</xdr:colOff>
      <xdr:row>52</xdr:row>
      <xdr:rowOff>27714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120441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69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65324</xdr:rowOff>
    </xdr:from>
    <xdr:to>
      <xdr:col>20</xdr:col>
      <xdr:colOff>38100</xdr:colOff>
      <xdr:row>52</xdr:row>
      <xdr:rowOff>166924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9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12001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75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20067</xdr:rowOff>
    </xdr:from>
    <xdr:to>
      <xdr:col>15</xdr:col>
      <xdr:colOff>101600</xdr:colOff>
      <xdr:row>54</xdr:row>
      <xdr:rowOff>121667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138194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05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59601</xdr:rowOff>
    </xdr:from>
    <xdr:to>
      <xdr:col>10</xdr:col>
      <xdr:colOff>165100</xdr:colOff>
      <xdr:row>54</xdr:row>
      <xdr:rowOff>161201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6278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0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166067</xdr:rowOff>
    </xdr:from>
    <xdr:to>
      <xdr:col>6</xdr:col>
      <xdr:colOff>38100</xdr:colOff>
      <xdr:row>54</xdr:row>
      <xdr:rowOff>96217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2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112744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02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61291</xdr:rowOff>
    </xdr:from>
    <xdr:to>
      <xdr:col>24</xdr:col>
      <xdr:colOff>63500</xdr:colOff>
      <xdr:row>77</xdr:row>
      <xdr:rowOff>97555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2941"/>
          <a:ext cx="838200" cy="3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97555</xdr:rowOff>
    </xdr:from>
    <xdr:to>
      <xdr:col>19</xdr:col>
      <xdr:colOff>177800</xdr:colOff>
      <xdr:row>77</xdr:row>
      <xdr:rowOff>138356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9205"/>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138356</xdr:rowOff>
    </xdr:from>
    <xdr:to>
      <xdr:col>15</xdr:col>
      <xdr:colOff>50800</xdr:colOff>
      <xdr:row>77</xdr:row>
      <xdr:rowOff>169743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40006"/>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134753</xdr:rowOff>
    </xdr:from>
    <xdr:to>
      <xdr:col>10</xdr:col>
      <xdr:colOff>114300</xdr:colOff>
      <xdr:row>77</xdr:row>
      <xdr:rowOff>169743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6403"/>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10491</xdr:rowOff>
    </xdr:from>
    <xdr:to>
      <xdr:col>24</xdr:col>
      <xdr:colOff>114300</xdr:colOff>
      <xdr:row>77</xdr:row>
      <xdr:rowOff>112091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33368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46755</xdr:rowOff>
    </xdr:from>
    <xdr:to>
      <xdr:col>20</xdr:col>
      <xdr:colOff>38100</xdr:colOff>
      <xdr:row>77</xdr:row>
      <xdr:rowOff>148355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164882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87556</xdr:rowOff>
    </xdr:from>
    <xdr:to>
      <xdr:col>15</xdr:col>
      <xdr:colOff>101600</xdr:colOff>
      <xdr:row>78</xdr:row>
      <xdr:rowOff>17706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34233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118943</xdr:rowOff>
    </xdr:from>
    <xdr:to>
      <xdr:col>10</xdr:col>
      <xdr:colOff>165100</xdr:colOff>
      <xdr:row>78</xdr:row>
      <xdr:rowOff>49093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40220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83953</xdr:rowOff>
    </xdr:from>
    <xdr:to>
      <xdr:col>6</xdr:col>
      <xdr:colOff>38100</xdr:colOff>
      <xdr:row>78</xdr:row>
      <xdr:rowOff>14103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30630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46659</xdr:rowOff>
    </xdr:from>
    <xdr:to>
      <xdr:col>24</xdr:col>
      <xdr:colOff>63500</xdr:colOff>
      <xdr:row>94</xdr:row>
      <xdr:rowOff>83122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62959"/>
          <a:ext cx="8382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5336</xdr:rowOff>
    </xdr:from>
    <xdr:to>
      <xdr:col>19</xdr:col>
      <xdr:colOff>177800</xdr:colOff>
      <xdr:row>94</xdr:row>
      <xdr:rowOff>83122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950186"/>
          <a:ext cx="889000" cy="2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5336</xdr:rowOff>
    </xdr:from>
    <xdr:to>
      <xdr:col>15</xdr:col>
      <xdr:colOff>50800</xdr:colOff>
      <xdr:row>94</xdr:row>
      <xdr:rowOff>58173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950186"/>
          <a:ext cx="889000" cy="2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58173</xdr:rowOff>
    </xdr:from>
    <xdr:to>
      <xdr:col>10</xdr:col>
      <xdr:colOff>114300</xdr:colOff>
      <xdr:row>94</xdr:row>
      <xdr:rowOff>86452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174473"/>
          <a:ext cx="889000" cy="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167309</xdr:rowOff>
    </xdr:from>
    <xdr:to>
      <xdr:col>24</xdr:col>
      <xdr:colOff>114300</xdr:colOff>
      <xdr:row>94</xdr:row>
      <xdr:rowOff>97459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18736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32322</xdr:rowOff>
    </xdr:from>
    <xdr:to>
      <xdr:col>20</xdr:col>
      <xdr:colOff>38100</xdr:colOff>
      <xdr:row>94</xdr:row>
      <xdr:rowOff>133922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150449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2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125986</xdr:rowOff>
    </xdr:from>
    <xdr:to>
      <xdr:col>15</xdr:col>
      <xdr:colOff>101600</xdr:colOff>
      <xdr:row>93</xdr:row>
      <xdr:rowOff>56136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72663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7373</xdr:rowOff>
    </xdr:from>
    <xdr:to>
      <xdr:col>10</xdr:col>
      <xdr:colOff>165100</xdr:colOff>
      <xdr:row>94</xdr:row>
      <xdr:rowOff>108973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125500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9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35652</xdr:rowOff>
    </xdr:from>
    <xdr:to>
      <xdr:col>6</xdr:col>
      <xdr:colOff>38100</xdr:colOff>
      <xdr:row>94</xdr:row>
      <xdr:rowOff>137252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153779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92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79359</xdr:rowOff>
    </xdr:from>
    <xdr:to>
      <xdr:col>55</xdr:col>
      <xdr:colOff>0</xdr:colOff>
      <xdr:row>35</xdr:row>
      <xdr:rowOff>114503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80109"/>
          <a:ext cx="838200" cy="3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98680</xdr:rowOff>
    </xdr:from>
    <xdr:to>
      <xdr:col>50</xdr:col>
      <xdr:colOff>114300</xdr:colOff>
      <xdr:row>35</xdr:row>
      <xdr:rowOff>114503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99430"/>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115697</xdr:rowOff>
    </xdr:from>
    <xdr:to>
      <xdr:col>45</xdr:col>
      <xdr:colOff>177800</xdr:colOff>
      <xdr:row>35</xdr:row>
      <xdr:rowOff>98680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44997"/>
          <a:ext cx="8890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115697</xdr:rowOff>
    </xdr:from>
    <xdr:to>
      <xdr:col>41</xdr:col>
      <xdr:colOff>50800</xdr:colOff>
      <xdr:row>35</xdr:row>
      <xdr:rowOff>171152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44997"/>
          <a:ext cx="889000" cy="2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28559</xdr:rowOff>
    </xdr:from>
    <xdr:to>
      <xdr:col>55</xdr:col>
      <xdr:colOff>50800</xdr:colOff>
      <xdr:row>35</xdr:row>
      <xdr:rowOff>130159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51436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8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63703</xdr:rowOff>
    </xdr:from>
    <xdr:to>
      <xdr:col>50</xdr:col>
      <xdr:colOff>165100</xdr:colOff>
      <xdr:row>35</xdr:row>
      <xdr:rowOff>165303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10380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47880</xdr:rowOff>
    </xdr:from>
    <xdr:to>
      <xdr:col>46</xdr:col>
      <xdr:colOff>38100</xdr:colOff>
      <xdr:row>35</xdr:row>
      <xdr:rowOff>149480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166007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2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64897</xdr:rowOff>
    </xdr:from>
    <xdr:to>
      <xdr:col>41</xdr:col>
      <xdr:colOff>101600</xdr:colOff>
      <xdr:row>34</xdr:row>
      <xdr:rowOff>166497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11574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120352</xdr:rowOff>
    </xdr:from>
    <xdr:to>
      <xdr:col>36</xdr:col>
      <xdr:colOff>165100</xdr:colOff>
      <xdr:row>36</xdr:row>
      <xdr:rowOff>50502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67029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9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13393</xdr:rowOff>
    </xdr:from>
    <xdr:to>
      <xdr:col>55</xdr:col>
      <xdr:colOff>0</xdr:colOff>
      <xdr:row>55</xdr:row>
      <xdr:rowOff>92406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443143"/>
          <a:ext cx="838200" cy="7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13393</xdr:rowOff>
    </xdr:from>
    <xdr:to>
      <xdr:col>50</xdr:col>
      <xdr:colOff>114300</xdr:colOff>
      <xdr:row>55</xdr:row>
      <xdr:rowOff>79488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43143"/>
          <a:ext cx="889000" cy="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79488</xdr:rowOff>
    </xdr:from>
    <xdr:to>
      <xdr:col>45</xdr:col>
      <xdr:colOff>177800</xdr:colOff>
      <xdr:row>55</xdr:row>
      <xdr:rowOff>79897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09238"/>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37010</xdr:rowOff>
    </xdr:from>
    <xdr:to>
      <xdr:col>41</xdr:col>
      <xdr:colOff>50800</xdr:colOff>
      <xdr:row>55</xdr:row>
      <xdr:rowOff>79897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466760"/>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41606</xdr:rowOff>
    </xdr:from>
    <xdr:to>
      <xdr:col>55</xdr:col>
      <xdr:colOff>50800</xdr:colOff>
      <xdr:row>55</xdr:row>
      <xdr:rowOff>143206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64483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134043</xdr:rowOff>
    </xdr:from>
    <xdr:to>
      <xdr:col>50</xdr:col>
      <xdr:colOff>165100</xdr:colOff>
      <xdr:row>55</xdr:row>
      <xdr:rowOff>64193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3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80720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16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28688</xdr:rowOff>
    </xdr:from>
    <xdr:to>
      <xdr:col>46</xdr:col>
      <xdr:colOff>38100</xdr:colOff>
      <xdr:row>55</xdr:row>
      <xdr:rowOff>130288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146815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2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29097</xdr:rowOff>
    </xdr:from>
    <xdr:to>
      <xdr:col>41</xdr:col>
      <xdr:colOff>101600</xdr:colOff>
      <xdr:row>55</xdr:row>
      <xdr:rowOff>130697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4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147224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23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157660</xdr:rowOff>
    </xdr:from>
    <xdr:to>
      <xdr:col>36</xdr:col>
      <xdr:colOff>165100</xdr:colOff>
      <xdr:row>55</xdr:row>
      <xdr:rowOff>87810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104337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19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134844</xdr:rowOff>
    </xdr:from>
    <xdr:to>
      <xdr:col>55</xdr:col>
      <xdr:colOff>0</xdr:colOff>
      <xdr:row>76</xdr:row>
      <xdr:rowOff>54167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93594"/>
          <a:ext cx="8382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54167</xdr:rowOff>
    </xdr:from>
    <xdr:to>
      <xdr:col>50</xdr:col>
      <xdr:colOff>114300</xdr:colOff>
      <xdr:row>76</xdr:row>
      <xdr:rowOff>132308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084367"/>
          <a:ext cx="889000" cy="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80669</xdr:rowOff>
    </xdr:from>
    <xdr:to>
      <xdr:col>45</xdr:col>
      <xdr:colOff>177800</xdr:colOff>
      <xdr:row>76</xdr:row>
      <xdr:rowOff>132308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39419"/>
          <a:ext cx="889000" cy="2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80669</xdr:rowOff>
    </xdr:from>
    <xdr:to>
      <xdr:col>41</xdr:col>
      <xdr:colOff>50800</xdr:colOff>
      <xdr:row>75</xdr:row>
      <xdr:rowOff>87900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39419"/>
          <a:ext cx="889000" cy="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84044</xdr:rowOff>
    </xdr:from>
    <xdr:to>
      <xdr:col>55</xdr:col>
      <xdr:colOff>50800</xdr:colOff>
      <xdr:row>76</xdr:row>
      <xdr:rowOff>14194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106921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3367</xdr:rowOff>
    </xdr:from>
    <xdr:to>
      <xdr:col>50</xdr:col>
      <xdr:colOff>165100</xdr:colOff>
      <xdr:row>76</xdr:row>
      <xdr:rowOff>104967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121495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80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81508</xdr:rowOff>
    </xdr:from>
    <xdr:to>
      <xdr:col>46</xdr:col>
      <xdr:colOff>38100</xdr:colOff>
      <xdr:row>77</xdr:row>
      <xdr:rowOff>11658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28184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88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29869</xdr:rowOff>
    </xdr:from>
    <xdr:to>
      <xdr:col>41</xdr:col>
      <xdr:colOff>101600</xdr:colOff>
      <xdr:row>75</xdr:row>
      <xdr:rowOff>131469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147996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6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37100</xdr:rowOff>
    </xdr:from>
    <xdr:to>
      <xdr:col>36</xdr:col>
      <xdr:colOff>165100</xdr:colOff>
      <xdr:row>75</xdr:row>
      <xdr:rowOff>138700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8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155227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67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25606</xdr:rowOff>
    </xdr:from>
    <xdr:to>
      <xdr:col>55</xdr:col>
      <xdr:colOff>0</xdr:colOff>
      <xdr:row>98</xdr:row>
      <xdr:rowOff>62871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56256"/>
          <a:ext cx="838200" cy="2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25606</xdr:rowOff>
    </xdr:from>
    <xdr:to>
      <xdr:col>50</xdr:col>
      <xdr:colOff>114300</xdr:colOff>
      <xdr:row>97</xdr:row>
      <xdr:rowOff>88550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56256"/>
          <a:ext cx="889000" cy="6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88550</xdr:rowOff>
    </xdr:from>
    <xdr:to>
      <xdr:col>45</xdr:col>
      <xdr:colOff>177800</xdr:colOff>
      <xdr:row>98</xdr:row>
      <xdr:rowOff>125319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19200"/>
          <a:ext cx="889000" cy="20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66269</xdr:rowOff>
    </xdr:from>
    <xdr:to>
      <xdr:col>41</xdr:col>
      <xdr:colOff>50800</xdr:colOff>
      <xdr:row>98</xdr:row>
      <xdr:rowOff>125319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68369"/>
          <a:ext cx="889000" cy="5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12071</xdr:rowOff>
    </xdr:from>
    <xdr:to>
      <xdr:col>55</xdr:col>
      <xdr:colOff>50800</xdr:colOff>
      <xdr:row>98</xdr:row>
      <xdr:rowOff>113671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34948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146256</xdr:rowOff>
    </xdr:from>
    <xdr:to>
      <xdr:col>50</xdr:col>
      <xdr:colOff>165100</xdr:colOff>
      <xdr:row>97</xdr:row>
      <xdr:rowOff>76406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92933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37750</xdr:rowOff>
    </xdr:from>
    <xdr:to>
      <xdr:col>46</xdr:col>
      <xdr:colOff>38100</xdr:colOff>
      <xdr:row>97</xdr:row>
      <xdr:rowOff>139350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155877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4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74519</xdr:rowOff>
    </xdr:from>
    <xdr:to>
      <xdr:col>41</xdr:col>
      <xdr:colOff>101600</xdr:colOff>
      <xdr:row>99</xdr:row>
      <xdr:rowOff>4669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167246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6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15469</xdr:rowOff>
    </xdr:from>
    <xdr:to>
      <xdr:col>36</xdr:col>
      <xdr:colOff>165100</xdr:colOff>
      <xdr:row>98</xdr:row>
      <xdr:rowOff>117069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133596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9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11214</xdr:rowOff>
    </xdr:from>
    <xdr:to>
      <xdr:col>85</xdr:col>
      <xdr:colOff>127000</xdr:colOff>
      <xdr:row>38</xdr:row>
      <xdr:rowOff>161953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354864"/>
          <a:ext cx="838200" cy="3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112131</xdr:rowOff>
    </xdr:from>
    <xdr:to>
      <xdr:col>81</xdr:col>
      <xdr:colOff>50800</xdr:colOff>
      <xdr:row>37</xdr:row>
      <xdr:rowOff>11214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112881"/>
          <a:ext cx="889000" cy="24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85011</xdr:rowOff>
    </xdr:from>
    <xdr:to>
      <xdr:col>76</xdr:col>
      <xdr:colOff>114300</xdr:colOff>
      <xdr:row>35</xdr:row>
      <xdr:rowOff>112131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085761"/>
          <a:ext cx="889000" cy="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85011</xdr:rowOff>
    </xdr:from>
    <xdr:to>
      <xdr:col>71</xdr:col>
      <xdr:colOff>177800</xdr:colOff>
      <xdr:row>37</xdr:row>
      <xdr:rowOff>103609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085761"/>
          <a:ext cx="889000" cy="36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111153</xdr:rowOff>
    </xdr:from>
    <xdr:to>
      <xdr:col>85</xdr:col>
      <xdr:colOff>177800</xdr:colOff>
      <xdr:row>39</xdr:row>
      <xdr:rowOff>41303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70530</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1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131864</xdr:rowOff>
    </xdr:from>
    <xdr:to>
      <xdr:col>81</xdr:col>
      <xdr:colOff>101600</xdr:colOff>
      <xdr:row>37</xdr:row>
      <xdr:rowOff>62014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78541</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07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61331</xdr:rowOff>
    </xdr:from>
    <xdr:to>
      <xdr:col>76</xdr:col>
      <xdr:colOff>165100</xdr:colOff>
      <xdr:row>35</xdr:row>
      <xdr:rowOff>162931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0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8008</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583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34211</xdr:rowOff>
    </xdr:from>
    <xdr:to>
      <xdr:col>72</xdr:col>
      <xdr:colOff>38100</xdr:colOff>
      <xdr:row>35</xdr:row>
      <xdr:rowOff>135811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0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152338</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581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52809</xdr:rowOff>
    </xdr:from>
    <xdr:to>
      <xdr:col>67</xdr:col>
      <xdr:colOff>101600</xdr:colOff>
      <xdr:row>37</xdr:row>
      <xdr:rowOff>154409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170936</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17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18292</xdr:rowOff>
    </xdr:from>
    <xdr:to>
      <xdr:col>85</xdr:col>
      <xdr:colOff>127000</xdr:colOff>
      <xdr:row>76</xdr:row>
      <xdr:rowOff>103857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048492"/>
          <a:ext cx="8382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67186</xdr:rowOff>
    </xdr:from>
    <xdr:to>
      <xdr:col>81</xdr:col>
      <xdr:colOff>50800</xdr:colOff>
      <xdr:row>76</xdr:row>
      <xdr:rowOff>18292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25936"/>
          <a:ext cx="889000" cy="1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67186</xdr:rowOff>
    </xdr:from>
    <xdr:to>
      <xdr:col>76</xdr:col>
      <xdr:colOff>114300</xdr:colOff>
      <xdr:row>75</xdr:row>
      <xdr:rowOff>79559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25936"/>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79559</xdr:rowOff>
    </xdr:from>
    <xdr:to>
      <xdr:col>71</xdr:col>
      <xdr:colOff>177800</xdr:colOff>
      <xdr:row>75</xdr:row>
      <xdr:rowOff>80550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383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53057</xdr:rowOff>
    </xdr:from>
    <xdr:to>
      <xdr:col>85</xdr:col>
      <xdr:colOff>177800</xdr:colOff>
      <xdr:row>76</xdr:row>
      <xdr:rowOff>154657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75934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138943</xdr:rowOff>
    </xdr:from>
    <xdr:to>
      <xdr:col>81</xdr:col>
      <xdr:colOff>101600</xdr:colOff>
      <xdr:row>76</xdr:row>
      <xdr:rowOff>69093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85620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77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16386</xdr:rowOff>
    </xdr:from>
    <xdr:to>
      <xdr:col>76</xdr:col>
      <xdr:colOff>165100</xdr:colOff>
      <xdr:row>75</xdr:row>
      <xdr:rowOff>117986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134513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65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28759</xdr:rowOff>
    </xdr:from>
    <xdr:to>
      <xdr:col>72</xdr:col>
      <xdr:colOff>38100</xdr:colOff>
      <xdr:row>75</xdr:row>
      <xdr:rowOff>130359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146886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66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29750</xdr:rowOff>
    </xdr:from>
    <xdr:to>
      <xdr:col>67</xdr:col>
      <xdr:colOff>101600</xdr:colOff>
      <xdr:row>75</xdr:row>
      <xdr:rowOff>131350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147877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66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102767</xdr:rowOff>
    </xdr:from>
    <xdr:to>
      <xdr:col>85</xdr:col>
      <xdr:colOff>127000</xdr:colOff>
      <xdr:row>98</xdr:row>
      <xdr:rowOff>164990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04867"/>
          <a:ext cx="838200" cy="6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59156</xdr:rowOff>
    </xdr:from>
    <xdr:to>
      <xdr:col>81</xdr:col>
      <xdr:colOff>50800</xdr:colOff>
      <xdr:row>98</xdr:row>
      <xdr:rowOff>164990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61256"/>
          <a:ext cx="889000" cy="10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59156</xdr:rowOff>
    </xdr:from>
    <xdr:to>
      <xdr:col>76</xdr:col>
      <xdr:colOff>114300</xdr:colOff>
      <xdr:row>99</xdr:row>
      <xdr:rowOff>5500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61256"/>
          <a:ext cx="889000" cy="1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5257</xdr:rowOff>
    </xdr:from>
    <xdr:to>
      <xdr:col>71</xdr:col>
      <xdr:colOff>177800</xdr:colOff>
      <xdr:row>99</xdr:row>
      <xdr:rowOff>5500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78807"/>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51967</xdr:rowOff>
    </xdr:from>
    <xdr:to>
      <xdr:col>85</xdr:col>
      <xdr:colOff>177800</xdr:colOff>
      <xdr:row>98</xdr:row>
      <xdr:rowOff>153567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114190</xdr:rowOff>
    </xdr:from>
    <xdr:to>
      <xdr:col>81</xdr:col>
      <xdr:colOff>101600</xdr:colOff>
      <xdr:row>99</xdr:row>
      <xdr:rowOff>44340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35467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8356</xdr:rowOff>
    </xdr:from>
    <xdr:to>
      <xdr:col>76</xdr:col>
      <xdr:colOff>165100</xdr:colOff>
      <xdr:row>98</xdr:row>
      <xdr:rowOff>109956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101083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0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126150</xdr:rowOff>
    </xdr:from>
    <xdr:to>
      <xdr:col>72</xdr:col>
      <xdr:colOff>38100</xdr:colOff>
      <xdr:row>99</xdr:row>
      <xdr:rowOff>56300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47427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125907</xdr:rowOff>
    </xdr:from>
    <xdr:to>
      <xdr:col>67</xdr:col>
      <xdr:colOff>101600</xdr:colOff>
      <xdr:row>99</xdr:row>
      <xdr:rowOff>56057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47184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60661</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061411"/>
          <a:ext cx="889000" cy="6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60661</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061411"/>
          <a:ext cx="889000" cy="6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9861</xdr:rowOff>
    </xdr:from>
    <xdr:to>
      <xdr:col>107</xdr:col>
      <xdr:colOff>101600</xdr:colOff>
      <xdr:row>35</xdr:row>
      <xdr:rowOff>111461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0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127988</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7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80804</xdr:rowOff>
    </xdr:from>
    <xdr:to>
      <xdr:col>116</xdr:col>
      <xdr:colOff>63500</xdr:colOff>
      <xdr:row>57</xdr:row>
      <xdr:rowOff>96586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53454"/>
          <a:ext cx="8382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80804</xdr:rowOff>
    </xdr:from>
    <xdr:to>
      <xdr:col>111</xdr:col>
      <xdr:colOff>177800</xdr:colOff>
      <xdr:row>57</xdr:row>
      <xdr:rowOff>93559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53454"/>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93559</xdr:rowOff>
    </xdr:from>
    <xdr:to>
      <xdr:col>107</xdr:col>
      <xdr:colOff>50800</xdr:colOff>
      <xdr:row>57</xdr:row>
      <xdr:rowOff>119738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66209"/>
          <a:ext cx="8890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110503</xdr:rowOff>
    </xdr:from>
    <xdr:to>
      <xdr:col>102</xdr:col>
      <xdr:colOff>114300</xdr:colOff>
      <xdr:row>57</xdr:row>
      <xdr:rowOff>119738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8315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68663</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30004</xdr:rowOff>
    </xdr:from>
    <xdr:to>
      <xdr:col>112</xdr:col>
      <xdr:colOff>38100</xdr:colOff>
      <xdr:row>57</xdr:row>
      <xdr:rowOff>131604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148131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42759</xdr:rowOff>
    </xdr:from>
    <xdr:to>
      <xdr:col>107</xdr:col>
      <xdr:colOff>101600</xdr:colOff>
      <xdr:row>57</xdr:row>
      <xdr:rowOff>144359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160886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68938</xdr:rowOff>
    </xdr:from>
    <xdr:to>
      <xdr:col>102</xdr:col>
      <xdr:colOff>165100</xdr:colOff>
      <xdr:row>57</xdr:row>
      <xdr:rowOff>170538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15615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59703</xdr:rowOff>
    </xdr:from>
    <xdr:to>
      <xdr:col>98</xdr:col>
      <xdr:colOff>38100</xdr:colOff>
      <xdr:row>57</xdr:row>
      <xdr:rowOff>161303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6380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28787</xdr:rowOff>
    </xdr:from>
    <xdr:to>
      <xdr:col>116</xdr:col>
      <xdr:colOff>63500</xdr:colOff>
      <xdr:row>77</xdr:row>
      <xdr:rowOff>42694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30437"/>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28787</xdr:rowOff>
    </xdr:from>
    <xdr:to>
      <xdr:col>111</xdr:col>
      <xdr:colOff>177800</xdr:colOff>
      <xdr:row>77</xdr:row>
      <xdr:rowOff>37238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30437"/>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11897</xdr:rowOff>
    </xdr:from>
    <xdr:to>
      <xdr:col>107</xdr:col>
      <xdr:colOff>50800</xdr:colOff>
      <xdr:row>77</xdr:row>
      <xdr:rowOff>37238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13547"/>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11897</xdr:rowOff>
    </xdr:from>
    <xdr:to>
      <xdr:col>102</xdr:col>
      <xdr:colOff>114300</xdr:colOff>
      <xdr:row>77</xdr:row>
      <xdr:rowOff>19864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13547"/>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163344</xdr:rowOff>
    </xdr:from>
    <xdr:to>
      <xdr:col>116</xdr:col>
      <xdr:colOff>114300</xdr:colOff>
      <xdr:row>77</xdr:row>
      <xdr:rowOff>93494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141771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149437</xdr:rowOff>
    </xdr:from>
    <xdr:to>
      <xdr:col>112</xdr:col>
      <xdr:colOff>38100</xdr:colOff>
      <xdr:row>77</xdr:row>
      <xdr:rowOff>79587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70714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157888</xdr:rowOff>
    </xdr:from>
    <xdr:to>
      <xdr:col>107</xdr:col>
      <xdr:colOff>101600</xdr:colOff>
      <xdr:row>77</xdr:row>
      <xdr:rowOff>88038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79165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132547</xdr:rowOff>
    </xdr:from>
    <xdr:to>
      <xdr:col>102</xdr:col>
      <xdr:colOff>165100</xdr:colOff>
      <xdr:row>77</xdr:row>
      <xdr:rowOff>62697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53824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140514</xdr:rowOff>
    </xdr:from>
    <xdr:to>
      <xdr:col>98</xdr:col>
      <xdr:colOff>38100</xdr:colOff>
      <xdr:row>77</xdr:row>
      <xdr:rowOff>70664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61791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は減少しているが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年度以降は地方債の借入を行っており、今後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増加が見込まれる。</a:t>
          </a:r>
          <a:endParaRPr lang="ja-JP" altLang="ja-JP" sz="1400">
            <a:effectLst/>
          </a:endParaRPr>
        </a:p>
        <a:p>
          <a:r>
            <a:rPr kumimoji="1" lang="ja-JP" altLang="ja-JP" sz="1100">
              <a:solidFill>
                <a:schemeClr val="dk1"/>
              </a:solidFill>
              <a:effectLst/>
              <a:latin typeface="+mn-lt"/>
              <a:ea typeface="+mn-ea"/>
              <a:cs typeface="+mn-cs"/>
            </a:rPr>
            <a:t>物件費については、産業振興事業を各種行っているため、類似団体と比べて大きい数値となっている。民間への移行について検討を行うなど、経費の削減を図っていく。</a:t>
          </a:r>
          <a:endParaRPr lang="ja-JP" altLang="ja-JP" sz="1400">
            <a:effectLst/>
          </a:endParaRPr>
        </a:p>
        <a:p>
          <a:r>
            <a:rPr kumimoji="1" lang="ja-JP" altLang="ja-JP" sz="1100">
              <a:solidFill>
                <a:schemeClr val="dk1"/>
              </a:solidFill>
              <a:effectLst/>
              <a:latin typeface="+mn-lt"/>
              <a:ea typeface="+mn-ea"/>
              <a:cs typeface="+mn-cs"/>
            </a:rPr>
            <a:t>施設の老朽化が進んでいるため、維持補修費が年々上昇傾向にある。中には耐用年数を経過した施設もあるため、それらの施設については統廃合などを検討し、抑制に努める。</a:t>
          </a:r>
          <a:endParaRPr lang="ja-JP" altLang="ja-JP" sz="1400">
            <a:effectLst/>
          </a:endParaRPr>
        </a:p>
        <a:p>
          <a:r>
            <a:rPr kumimoji="1" lang="ja-JP" altLang="ja-JP" sz="1100">
              <a:solidFill>
                <a:schemeClr val="dk1"/>
              </a:solidFill>
              <a:effectLst/>
              <a:latin typeface="+mn-lt"/>
              <a:ea typeface="+mn-ea"/>
              <a:cs typeface="+mn-cs"/>
            </a:rPr>
            <a:t>扶助費については、人口が減少している中で、高齢化率が上昇しているため、住民一人あたりのコストが上昇傾向にあることが一つの要因である。現在の村の基礎をつくっていただいた高齢者への支援は必要不可欠であるが、今後更に高齢化率は上昇することが見込まれることから、若年層が支えることができる制度の構築に努める。</a:t>
          </a:r>
          <a:endParaRPr lang="ja-JP" altLang="ja-JP" sz="1400">
            <a:effectLst/>
          </a:endParaRPr>
        </a:p>
        <a:p>
          <a:r>
            <a:rPr kumimoji="1" lang="ja-JP" altLang="ja-JP" sz="1100">
              <a:solidFill>
                <a:schemeClr val="dk1"/>
              </a:solidFill>
              <a:effectLst/>
              <a:latin typeface="+mn-lt"/>
              <a:ea typeface="+mn-ea"/>
              <a:cs typeface="+mn-cs"/>
            </a:rPr>
            <a:t>令和元年度台風による災害復旧が大きな規模になり、他の歳出への影響も出ている。災害復旧は令和６年度まで継続される見込のため、高い数値となるものと見込まれる。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
1,016
181.85
3,484,039
3,333,188
124,305
1,615,352
4,069,588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92189</xdr:rowOff>
    </xdr:from>
    <xdr:to>
      <xdr:col>24</xdr:col>
      <xdr:colOff>63500</xdr:colOff>
      <xdr:row>35</xdr:row>
      <xdr:rowOff>125546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92939"/>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92189</xdr:rowOff>
    </xdr:from>
    <xdr:to>
      <xdr:col>19</xdr:col>
      <xdr:colOff>177800</xdr:colOff>
      <xdr:row>35</xdr:row>
      <xdr:rowOff>116649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9293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86913</xdr:rowOff>
    </xdr:from>
    <xdr:to>
      <xdr:col>15</xdr:col>
      <xdr:colOff>50800</xdr:colOff>
      <xdr:row>35</xdr:row>
      <xdr:rowOff>116649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87663"/>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86913</xdr:rowOff>
    </xdr:from>
    <xdr:to>
      <xdr:col>10</xdr:col>
      <xdr:colOff>114300</xdr:colOff>
      <xdr:row>36</xdr:row>
      <xdr:rowOff>13875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87663"/>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74746</xdr:rowOff>
    </xdr:from>
    <xdr:to>
      <xdr:col>24</xdr:col>
      <xdr:colOff>114300</xdr:colOff>
      <xdr:row>36</xdr:row>
      <xdr:rowOff>4896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41389</xdr:rowOff>
    </xdr:from>
    <xdr:to>
      <xdr:col>20</xdr:col>
      <xdr:colOff>38100</xdr:colOff>
      <xdr:row>35</xdr:row>
      <xdr:rowOff>142989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159516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65849</xdr:rowOff>
    </xdr:from>
    <xdr:to>
      <xdr:col>15</xdr:col>
      <xdr:colOff>101600</xdr:colOff>
      <xdr:row>35</xdr:row>
      <xdr:rowOff>167449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36113</xdr:rowOff>
    </xdr:from>
    <xdr:to>
      <xdr:col>10</xdr:col>
      <xdr:colOff>165100</xdr:colOff>
      <xdr:row>35</xdr:row>
      <xdr:rowOff>137713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154240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134525</xdr:rowOff>
    </xdr:from>
    <xdr:to>
      <xdr:col>6</xdr:col>
      <xdr:colOff>38100</xdr:colOff>
      <xdr:row>36</xdr:row>
      <xdr:rowOff>64675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81202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45674</xdr:rowOff>
    </xdr:from>
    <xdr:to>
      <xdr:col>24</xdr:col>
      <xdr:colOff>63500</xdr:colOff>
      <xdr:row>56</xdr:row>
      <xdr:rowOff>74054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46874"/>
          <a:ext cx="838200" cy="2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162840</xdr:rowOff>
    </xdr:from>
    <xdr:to>
      <xdr:col>19</xdr:col>
      <xdr:colOff>177800</xdr:colOff>
      <xdr:row>56</xdr:row>
      <xdr:rowOff>45674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592590"/>
          <a:ext cx="889000" cy="5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162840</xdr:rowOff>
    </xdr:from>
    <xdr:to>
      <xdr:col>15</xdr:col>
      <xdr:colOff>50800</xdr:colOff>
      <xdr:row>56</xdr:row>
      <xdr:rowOff>41772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592590"/>
          <a:ext cx="889000" cy="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41772</xdr:rowOff>
    </xdr:from>
    <xdr:to>
      <xdr:col>10</xdr:col>
      <xdr:colOff>114300</xdr:colOff>
      <xdr:row>56</xdr:row>
      <xdr:rowOff>67917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42972"/>
          <a:ext cx="889000" cy="2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23254</xdr:rowOff>
    </xdr:from>
    <xdr:to>
      <xdr:col>24</xdr:col>
      <xdr:colOff>114300</xdr:colOff>
      <xdr:row>56</xdr:row>
      <xdr:rowOff>124854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46131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7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166324</xdr:rowOff>
    </xdr:from>
    <xdr:to>
      <xdr:col>20</xdr:col>
      <xdr:colOff>38100</xdr:colOff>
      <xdr:row>56</xdr:row>
      <xdr:rowOff>96474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113001</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7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112040</xdr:rowOff>
    </xdr:from>
    <xdr:to>
      <xdr:col>15</xdr:col>
      <xdr:colOff>101600</xdr:colOff>
      <xdr:row>56</xdr:row>
      <xdr:rowOff>42190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58717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1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162422</xdr:rowOff>
    </xdr:from>
    <xdr:to>
      <xdr:col>10</xdr:col>
      <xdr:colOff>165100</xdr:colOff>
      <xdr:row>56</xdr:row>
      <xdr:rowOff>92572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109099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6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17117</xdr:rowOff>
    </xdr:from>
    <xdr:to>
      <xdr:col>6</xdr:col>
      <xdr:colOff>38100</xdr:colOff>
      <xdr:row>56</xdr:row>
      <xdr:rowOff>118717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135244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39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35015</xdr:rowOff>
    </xdr:from>
    <xdr:to>
      <xdr:col>24</xdr:col>
      <xdr:colOff>63500</xdr:colOff>
      <xdr:row>75</xdr:row>
      <xdr:rowOff>125938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93765"/>
          <a:ext cx="838200" cy="9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169536</xdr:rowOff>
    </xdr:from>
    <xdr:to>
      <xdr:col>19</xdr:col>
      <xdr:colOff>177800</xdr:colOff>
      <xdr:row>75</xdr:row>
      <xdr:rowOff>125938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56836"/>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169536</xdr:rowOff>
    </xdr:from>
    <xdr:to>
      <xdr:col>15</xdr:col>
      <xdr:colOff>50800</xdr:colOff>
      <xdr:row>75</xdr:row>
      <xdr:rowOff>122759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56836"/>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168246</xdr:rowOff>
    </xdr:from>
    <xdr:to>
      <xdr:col>10</xdr:col>
      <xdr:colOff>114300</xdr:colOff>
      <xdr:row>75</xdr:row>
      <xdr:rowOff>122759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855546"/>
          <a:ext cx="889000" cy="1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155665</xdr:rowOff>
    </xdr:from>
    <xdr:to>
      <xdr:col>24</xdr:col>
      <xdr:colOff>114300</xdr:colOff>
      <xdr:row>75</xdr:row>
      <xdr:rowOff>85815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7092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9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75138</xdr:rowOff>
    </xdr:from>
    <xdr:to>
      <xdr:col>20</xdr:col>
      <xdr:colOff>38100</xdr:colOff>
      <xdr:row>76</xdr:row>
      <xdr:rowOff>5288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21815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0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118736</xdr:rowOff>
    </xdr:from>
    <xdr:to>
      <xdr:col>15</xdr:col>
      <xdr:colOff>101600</xdr:colOff>
      <xdr:row>75</xdr:row>
      <xdr:rowOff>48886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65413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8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71959</xdr:rowOff>
    </xdr:from>
    <xdr:to>
      <xdr:col>10</xdr:col>
      <xdr:colOff>165100</xdr:colOff>
      <xdr:row>76</xdr:row>
      <xdr:rowOff>2108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30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18636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0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117446</xdr:rowOff>
    </xdr:from>
    <xdr:to>
      <xdr:col>6</xdr:col>
      <xdr:colOff>38100</xdr:colOff>
      <xdr:row>75</xdr:row>
      <xdr:rowOff>47596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64123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105063</xdr:rowOff>
    </xdr:from>
    <xdr:to>
      <xdr:col>24</xdr:col>
      <xdr:colOff>63500</xdr:colOff>
      <xdr:row>94</xdr:row>
      <xdr:rowOff>5149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707013"/>
          <a:ext cx="838200" cy="4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5149</xdr:rowOff>
    </xdr:from>
    <xdr:to>
      <xdr:col>19</xdr:col>
      <xdr:colOff>177800</xdr:colOff>
      <xdr:row>96</xdr:row>
      <xdr:rowOff>13577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121449"/>
          <a:ext cx="889000" cy="35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13577</xdr:rowOff>
    </xdr:from>
    <xdr:to>
      <xdr:col>15</xdr:col>
      <xdr:colOff>50800</xdr:colOff>
      <xdr:row>96</xdr:row>
      <xdr:rowOff>166635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72777"/>
          <a:ext cx="889000" cy="1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148391</xdr:rowOff>
    </xdr:from>
    <xdr:to>
      <xdr:col>10</xdr:col>
      <xdr:colOff>114300</xdr:colOff>
      <xdr:row>96</xdr:row>
      <xdr:rowOff>166635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07591"/>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54263</xdr:rowOff>
    </xdr:from>
    <xdr:to>
      <xdr:col>24</xdr:col>
      <xdr:colOff>114300</xdr:colOff>
      <xdr:row>91</xdr:row>
      <xdr:rowOff>155863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6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77140</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50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125799</xdr:rowOff>
    </xdr:from>
    <xdr:to>
      <xdr:col>20</xdr:col>
      <xdr:colOff>38100</xdr:colOff>
      <xdr:row>94</xdr:row>
      <xdr:rowOff>55949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72476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84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134227</xdr:rowOff>
    </xdr:from>
    <xdr:to>
      <xdr:col>15</xdr:col>
      <xdr:colOff>101600</xdr:colOff>
      <xdr:row>96</xdr:row>
      <xdr:rowOff>64377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80904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115835</xdr:rowOff>
    </xdr:from>
    <xdr:to>
      <xdr:col>10</xdr:col>
      <xdr:colOff>165100</xdr:colOff>
      <xdr:row>97</xdr:row>
      <xdr:rowOff>45985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62512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5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97591</xdr:rowOff>
    </xdr:from>
    <xdr:to>
      <xdr:col>6</xdr:col>
      <xdr:colOff>38100</xdr:colOff>
      <xdr:row>97</xdr:row>
      <xdr:rowOff>27741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44268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3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43242</xdr:rowOff>
    </xdr:from>
    <xdr:to>
      <xdr:col>55</xdr:col>
      <xdr:colOff>0</xdr:colOff>
      <xdr:row>56</xdr:row>
      <xdr:rowOff>58080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44442"/>
          <a:ext cx="8382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43242</xdr:rowOff>
    </xdr:from>
    <xdr:to>
      <xdr:col>50</xdr:col>
      <xdr:colOff>114300</xdr:colOff>
      <xdr:row>56</xdr:row>
      <xdr:rowOff>68203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44442"/>
          <a:ext cx="889000" cy="2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68203</xdr:rowOff>
    </xdr:from>
    <xdr:to>
      <xdr:col>45</xdr:col>
      <xdr:colOff>177800</xdr:colOff>
      <xdr:row>56</xdr:row>
      <xdr:rowOff>71829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69403"/>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163367</xdr:rowOff>
    </xdr:from>
    <xdr:to>
      <xdr:col>41</xdr:col>
      <xdr:colOff>50800</xdr:colOff>
      <xdr:row>56</xdr:row>
      <xdr:rowOff>71829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593117"/>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7280</xdr:rowOff>
    </xdr:from>
    <xdr:to>
      <xdr:col>55</xdr:col>
      <xdr:colOff>50800</xdr:colOff>
      <xdr:row>56</xdr:row>
      <xdr:rowOff>108880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30157</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5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163892</xdr:rowOff>
    </xdr:from>
    <xdr:to>
      <xdr:col>50</xdr:col>
      <xdr:colOff>165100</xdr:colOff>
      <xdr:row>56</xdr:row>
      <xdr:rowOff>94042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110569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36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17403</xdr:rowOff>
    </xdr:from>
    <xdr:to>
      <xdr:col>46</xdr:col>
      <xdr:colOff>38100</xdr:colOff>
      <xdr:row>56</xdr:row>
      <xdr:rowOff>119003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135530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39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21029</xdr:rowOff>
    </xdr:from>
    <xdr:to>
      <xdr:col>41</xdr:col>
      <xdr:colOff>101600</xdr:colOff>
      <xdr:row>56</xdr:row>
      <xdr:rowOff>122629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139156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3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112567</xdr:rowOff>
    </xdr:from>
    <xdr:to>
      <xdr:col>36</xdr:col>
      <xdr:colOff>165100</xdr:colOff>
      <xdr:row>56</xdr:row>
      <xdr:rowOff>42717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59244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3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28124</xdr:rowOff>
    </xdr:from>
    <xdr:to>
      <xdr:col>55</xdr:col>
      <xdr:colOff>0</xdr:colOff>
      <xdr:row>73</xdr:row>
      <xdr:rowOff>114710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543974"/>
          <a:ext cx="838200" cy="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28124</xdr:rowOff>
    </xdr:from>
    <xdr:to>
      <xdr:col>50</xdr:col>
      <xdr:colOff>114300</xdr:colOff>
      <xdr:row>75</xdr:row>
      <xdr:rowOff>127150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543974"/>
          <a:ext cx="889000" cy="4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127333</xdr:rowOff>
    </xdr:from>
    <xdr:to>
      <xdr:col>45</xdr:col>
      <xdr:colOff>177800</xdr:colOff>
      <xdr:row>75</xdr:row>
      <xdr:rowOff>127150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814633"/>
          <a:ext cx="889000" cy="1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127333</xdr:rowOff>
    </xdr:from>
    <xdr:to>
      <xdr:col>41</xdr:col>
      <xdr:colOff>50800</xdr:colOff>
      <xdr:row>76</xdr:row>
      <xdr:rowOff>42275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814633"/>
          <a:ext cx="889000" cy="25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63910</xdr:rowOff>
    </xdr:from>
    <xdr:to>
      <xdr:col>55</xdr:col>
      <xdr:colOff>50800</xdr:colOff>
      <xdr:row>73</xdr:row>
      <xdr:rowOff>165510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5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86787</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43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148774</xdr:rowOff>
    </xdr:from>
    <xdr:to>
      <xdr:col>50</xdr:col>
      <xdr:colOff>165100</xdr:colOff>
      <xdr:row>73</xdr:row>
      <xdr:rowOff>78924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4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95451</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26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76350</xdr:rowOff>
    </xdr:from>
    <xdr:to>
      <xdr:col>46</xdr:col>
      <xdr:colOff>38100</xdr:colOff>
      <xdr:row>76</xdr:row>
      <xdr:rowOff>6499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935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23027</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71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76533</xdr:rowOff>
    </xdr:from>
    <xdr:to>
      <xdr:col>41</xdr:col>
      <xdr:colOff>101600</xdr:colOff>
      <xdr:row>75</xdr:row>
      <xdr:rowOff>6683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7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23210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53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162925</xdr:rowOff>
    </xdr:from>
    <xdr:to>
      <xdr:col>36</xdr:col>
      <xdr:colOff>165100</xdr:colOff>
      <xdr:row>76</xdr:row>
      <xdr:rowOff>93075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0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109601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79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80992</xdr:rowOff>
    </xdr:from>
    <xdr:to>
      <xdr:col>55</xdr:col>
      <xdr:colOff>0</xdr:colOff>
      <xdr:row>97</xdr:row>
      <xdr:rowOff>94805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1642"/>
          <a:ext cx="8382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55902</xdr:rowOff>
    </xdr:from>
    <xdr:to>
      <xdr:col>50</xdr:col>
      <xdr:colOff>114300</xdr:colOff>
      <xdr:row>97</xdr:row>
      <xdr:rowOff>94805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86552"/>
          <a:ext cx="889000" cy="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55902</xdr:rowOff>
    </xdr:from>
    <xdr:to>
      <xdr:col>45</xdr:col>
      <xdr:colOff>177800</xdr:colOff>
      <xdr:row>97</xdr:row>
      <xdr:rowOff>97923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86552"/>
          <a:ext cx="889000" cy="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97923</xdr:rowOff>
    </xdr:from>
    <xdr:to>
      <xdr:col>41</xdr:col>
      <xdr:colOff>50800</xdr:colOff>
      <xdr:row>97</xdr:row>
      <xdr:rowOff>135879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28573"/>
          <a:ext cx="889000" cy="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30192</xdr:rowOff>
    </xdr:from>
    <xdr:to>
      <xdr:col>55</xdr:col>
      <xdr:colOff>50800</xdr:colOff>
      <xdr:row>97</xdr:row>
      <xdr:rowOff>131792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53069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44005</xdr:rowOff>
    </xdr:from>
    <xdr:to>
      <xdr:col>50</xdr:col>
      <xdr:colOff>165100</xdr:colOff>
      <xdr:row>97</xdr:row>
      <xdr:rowOff>145605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162132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5102</xdr:rowOff>
    </xdr:from>
    <xdr:to>
      <xdr:col>46</xdr:col>
      <xdr:colOff>38100</xdr:colOff>
      <xdr:row>97</xdr:row>
      <xdr:rowOff>106702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123229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1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47123</xdr:rowOff>
    </xdr:from>
    <xdr:to>
      <xdr:col>41</xdr:col>
      <xdr:colOff>101600</xdr:colOff>
      <xdr:row>97</xdr:row>
      <xdr:rowOff>148723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165250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5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85079</xdr:rowOff>
    </xdr:from>
    <xdr:to>
      <xdr:col>36</xdr:col>
      <xdr:colOff>165100</xdr:colOff>
      <xdr:row>98</xdr:row>
      <xdr:rowOff>15229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31756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9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166382</xdr:rowOff>
    </xdr:from>
    <xdr:to>
      <xdr:col>85</xdr:col>
      <xdr:colOff>127000</xdr:colOff>
      <xdr:row>35</xdr:row>
      <xdr:rowOff>80913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652782"/>
          <a:ext cx="838200" cy="4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166382</xdr:rowOff>
    </xdr:from>
    <xdr:to>
      <xdr:col>81</xdr:col>
      <xdr:colOff>50800</xdr:colOff>
      <xdr:row>33</xdr:row>
      <xdr:rowOff>156703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652782"/>
          <a:ext cx="889000" cy="1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156703</xdr:rowOff>
    </xdr:from>
    <xdr:to>
      <xdr:col>76</xdr:col>
      <xdr:colOff>114300</xdr:colOff>
      <xdr:row>34</xdr:row>
      <xdr:rowOff>149521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5814553"/>
          <a:ext cx="889000" cy="16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149521</xdr:rowOff>
    </xdr:from>
    <xdr:to>
      <xdr:col>71</xdr:col>
      <xdr:colOff>177800</xdr:colOff>
      <xdr:row>35</xdr:row>
      <xdr:rowOff>138095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78821"/>
          <a:ext cx="889000" cy="1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30113</xdr:rowOff>
    </xdr:from>
    <xdr:to>
      <xdr:col>85</xdr:col>
      <xdr:colOff>177800</xdr:colOff>
      <xdr:row>35</xdr:row>
      <xdr:rowOff>131713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52990</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8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115582</xdr:rowOff>
    </xdr:from>
    <xdr:to>
      <xdr:col>81</xdr:col>
      <xdr:colOff>101600</xdr:colOff>
      <xdr:row>33</xdr:row>
      <xdr:rowOff>45732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6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62259</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37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105903</xdr:rowOff>
    </xdr:from>
    <xdr:to>
      <xdr:col>76</xdr:col>
      <xdr:colOff>165100</xdr:colOff>
      <xdr:row>34</xdr:row>
      <xdr:rowOff>36053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7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52580</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553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98721</xdr:rowOff>
    </xdr:from>
    <xdr:to>
      <xdr:col>72</xdr:col>
      <xdr:colOff>38100</xdr:colOff>
      <xdr:row>35</xdr:row>
      <xdr:rowOff>28871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45398</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7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87295</xdr:rowOff>
    </xdr:from>
    <xdr:to>
      <xdr:col>67</xdr:col>
      <xdr:colOff>101600</xdr:colOff>
      <xdr:row>36</xdr:row>
      <xdr:rowOff>17445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33972</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86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48201</xdr:rowOff>
    </xdr:from>
    <xdr:to>
      <xdr:col>85</xdr:col>
      <xdr:colOff>127000</xdr:colOff>
      <xdr:row>57</xdr:row>
      <xdr:rowOff>87478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20851"/>
          <a:ext cx="8382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87478</xdr:rowOff>
    </xdr:from>
    <xdr:to>
      <xdr:col>81</xdr:col>
      <xdr:colOff>50800</xdr:colOff>
      <xdr:row>57</xdr:row>
      <xdr:rowOff>104138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60128"/>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34614</xdr:rowOff>
    </xdr:from>
    <xdr:to>
      <xdr:col>76</xdr:col>
      <xdr:colOff>114300</xdr:colOff>
      <xdr:row>57</xdr:row>
      <xdr:rowOff>104138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35814"/>
          <a:ext cx="889000" cy="2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34614</xdr:rowOff>
    </xdr:from>
    <xdr:to>
      <xdr:col>71</xdr:col>
      <xdr:colOff>177800</xdr:colOff>
      <xdr:row>57</xdr:row>
      <xdr:rowOff>103869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35814"/>
          <a:ext cx="889000" cy="2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168851</xdr:rowOff>
    </xdr:from>
    <xdr:to>
      <xdr:col>85</xdr:col>
      <xdr:colOff>177800</xdr:colOff>
      <xdr:row>57</xdr:row>
      <xdr:rowOff>99001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20278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2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36678</xdr:rowOff>
    </xdr:from>
    <xdr:to>
      <xdr:col>81</xdr:col>
      <xdr:colOff>101600</xdr:colOff>
      <xdr:row>57</xdr:row>
      <xdr:rowOff>138278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154805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8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53338</xdr:rowOff>
    </xdr:from>
    <xdr:to>
      <xdr:col>76</xdr:col>
      <xdr:colOff>165100</xdr:colOff>
      <xdr:row>57</xdr:row>
      <xdr:rowOff>154938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60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155264</xdr:rowOff>
    </xdr:from>
    <xdr:to>
      <xdr:col>72</xdr:col>
      <xdr:colOff>38100</xdr:colOff>
      <xdr:row>56</xdr:row>
      <xdr:rowOff>85414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101941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36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53069</xdr:rowOff>
    </xdr:from>
    <xdr:to>
      <xdr:col>67</xdr:col>
      <xdr:colOff>101600</xdr:colOff>
      <xdr:row>57</xdr:row>
      <xdr:rowOff>154669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171196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60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11215</xdr:rowOff>
    </xdr:from>
    <xdr:to>
      <xdr:col>85</xdr:col>
      <xdr:colOff>127000</xdr:colOff>
      <xdr:row>78</xdr:row>
      <xdr:rowOff>161953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212865"/>
          <a:ext cx="838200" cy="3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112131</xdr:rowOff>
    </xdr:from>
    <xdr:to>
      <xdr:col>81</xdr:col>
      <xdr:colOff>50800</xdr:colOff>
      <xdr:row>77</xdr:row>
      <xdr:rowOff>11215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970881"/>
          <a:ext cx="889000" cy="2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85011</xdr:rowOff>
    </xdr:from>
    <xdr:to>
      <xdr:col>76</xdr:col>
      <xdr:colOff>114300</xdr:colOff>
      <xdr:row>75</xdr:row>
      <xdr:rowOff>112131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943761"/>
          <a:ext cx="889000" cy="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85011</xdr:rowOff>
    </xdr:from>
    <xdr:to>
      <xdr:col>71</xdr:col>
      <xdr:colOff>177800</xdr:colOff>
      <xdr:row>77</xdr:row>
      <xdr:rowOff>103609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2943761"/>
          <a:ext cx="889000" cy="36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111153</xdr:rowOff>
    </xdr:from>
    <xdr:to>
      <xdr:col>85</xdr:col>
      <xdr:colOff>177800</xdr:colOff>
      <xdr:row>79</xdr:row>
      <xdr:rowOff>41303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70530</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131865</xdr:rowOff>
    </xdr:from>
    <xdr:to>
      <xdr:col>81</xdr:col>
      <xdr:colOff>101600</xdr:colOff>
      <xdr:row>77</xdr:row>
      <xdr:rowOff>62015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1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78541</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293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61331</xdr:rowOff>
    </xdr:from>
    <xdr:to>
      <xdr:col>76</xdr:col>
      <xdr:colOff>165100</xdr:colOff>
      <xdr:row>75</xdr:row>
      <xdr:rowOff>162931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9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8008</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269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34211</xdr:rowOff>
    </xdr:from>
    <xdr:to>
      <xdr:col>72</xdr:col>
      <xdr:colOff>38100</xdr:colOff>
      <xdr:row>75</xdr:row>
      <xdr:rowOff>135811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8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152338</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266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52809</xdr:rowOff>
    </xdr:from>
    <xdr:to>
      <xdr:col>67</xdr:col>
      <xdr:colOff>101600</xdr:colOff>
      <xdr:row>77</xdr:row>
      <xdr:rowOff>154409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170936</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02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18292</xdr:rowOff>
    </xdr:from>
    <xdr:to>
      <xdr:col>85</xdr:col>
      <xdr:colOff>127000</xdr:colOff>
      <xdr:row>96</xdr:row>
      <xdr:rowOff>103857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477492"/>
          <a:ext cx="8382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67187</xdr:rowOff>
    </xdr:from>
    <xdr:to>
      <xdr:col>81</xdr:col>
      <xdr:colOff>50800</xdr:colOff>
      <xdr:row>96</xdr:row>
      <xdr:rowOff>18292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54937"/>
          <a:ext cx="889000"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67187</xdr:rowOff>
    </xdr:from>
    <xdr:to>
      <xdr:col>76</xdr:col>
      <xdr:colOff>114300</xdr:colOff>
      <xdr:row>95</xdr:row>
      <xdr:rowOff>79559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54937"/>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79559</xdr:rowOff>
    </xdr:from>
    <xdr:to>
      <xdr:col>71</xdr:col>
      <xdr:colOff>177800</xdr:colOff>
      <xdr:row>95</xdr:row>
      <xdr:rowOff>80550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673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53057</xdr:rowOff>
    </xdr:from>
    <xdr:to>
      <xdr:col>85</xdr:col>
      <xdr:colOff>177800</xdr:colOff>
      <xdr:row>96</xdr:row>
      <xdr:rowOff>154657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75934</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138942</xdr:rowOff>
    </xdr:from>
    <xdr:to>
      <xdr:col>81</xdr:col>
      <xdr:colOff>101600</xdr:colOff>
      <xdr:row>96</xdr:row>
      <xdr:rowOff>69092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85619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0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16387</xdr:rowOff>
    </xdr:from>
    <xdr:to>
      <xdr:col>76</xdr:col>
      <xdr:colOff>165100</xdr:colOff>
      <xdr:row>95</xdr:row>
      <xdr:rowOff>117987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134514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07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28759</xdr:rowOff>
    </xdr:from>
    <xdr:to>
      <xdr:col>72</xdr:col>
      <xdr:colOff>38100</xdr:colOff>
      <xdr:row>95</xdr:row>
      <xdr:rowOff>130359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3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146886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0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29750</xdr:rowOff>
    </xdr:from>
    <xdr:to>
      <xdr:col>67</xdr:col>
      <xdr:colOff>101600</xdr:colOff>
      <xdr:row>95</xdr:row>
      <xdr:rowOff>131350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3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147877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09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110261</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625361"/>
          <a:ext cx="838200" cy="1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59461</xdr:rowOff>
    </xdr:from>
    <xdr:to>
      <xdr:col>116</xdr:col>
      <xdr:colOff>114300</xdr:colOff>
      <xdr:row>38</xdr:row>
      <xdr:rowOff>161061</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5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18838</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3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について、本村では、村の面積の９５％を占める森林資源を活用し、産業の振興を図っている。木材の搬出に係る補助や、不良材を木質ペレットに加工し、村内の宿泊施設等のボイラーで利用したり、木質バイオマス発電事業を行っている。このため類似団体と比較すると例年高水準となっている。</a:t>
          </a:r>
          <a:endParaRPr lang="ja-JP" altLang="ja-JP" sz="1400">
            <a:effectLst/>
          </a:endParaRPr>
        </a:p>
        <a:p>
          <a:r>
            <a:rPr kumimoji="1" lang="ja-JP" altLang="ja-JP" sz="1100">
              <a:solidFill>
                <a:schemeClr val="dk1"/>
              </a:solidFill>
              <a:effectLst/>
              <a:latin typeface="+mn-lt"/>
              <a:ea typeface="+mn-ea"/>
              <a:cs typeface="+mn-cs"/>
            </a:rPr>
            <a:t>衛生費については、村内の生ゴミを焼却するのではなく、堆肥化しゴミの削減に努めている。また、医療費の抑制のため、古くから健康診断に力を注いでおり、事業所健診を村が実施し、経費の２分の１を村会計から支出している。　消防費については、</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カ年事業で消防関係の施設整備を行ったため増加。教育費関係については、</a:t>
          </a:r>
          <a:r>
            <a:rPr kumimoji="1" lang="ja-JP" altLang="en-US" sz="1100">
              <a:solidFill>
                <a:sysClr val="windowText" lastClr="000000"/>
              </a:solidFill>
              <a:effectLst/>
              <a:latin typeface="+mn-lt"/>
              <a:ea typeface="+mn-ea"/>
              <a:cs typeface="+mn-cs"/>
            </a:rPr>
            <a:t>小・中学校設備等の改修工事が発生しているため上昇傾向にある</a:t>
          </a:r>
          <a:r>
            <a:rPr kumimoji="1" lang="ja-JP" altLang="ja-JP" sz="1100">
              <a:solidFill>
                <a:sysClr val="windowText" lastClr="000000"/>
              </a:solidFill>
              <a:effectLst/>
              <a:latin typeface="+mn-lt"/>
              <a:ea typeface="+mn-ea"/>
              <a:cs typeface="+mn-cs"/>
            </a:rPr>
            <a:t>。災害復旧費</a:t>
          </a:r>
          <a:r>
            <a:rPr kumimoji="1" lang="ja-JP" altLang="ja-JP" sz="1100">
              <a:solidFill>
                <a:schemeClr val="dk1"/>
              </a:solidFill>
              <a:effectLst/>
              <a:latin typeface="+mn-lt"/>
              <a:ea typeface="+mn-ea"/>
              <a:cs typeface="+mn-cs"/>
            </a:rPr>
            <a:t>においては、令和元年度台風による災害復旧が大きな規模になり、他の歳出への影響も出ている。災害復旧は令和６年度まで継続される見込のため、高い数値となるものと見込まれる。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毎年、財政調整基金からの一定の繰入を行っているが、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年度については歳出が見込より</a:t>
          </a:r>
          <a:r>
            <a:rPr kumimoji="1" lang="ja-JP" altLang="en-US" sz="1100">
              <a:solidFill>
                <a:schemeClr val="dk1"/>
              </a:solidFill>
              <a:effectLst/>
              <a:latin typeface="+mn-lt"/>
              <a:ea typeface="+mn-ea"/>
              <a:cs typeface="+mn-cs"/>
            </a:rPr>
            <a:t>多かった</a:t>
          </a:r>
          <a:r>
            <a:rPr kumimoji="1" lang="ja-JP" altLang="ja-JP" sz="1100">
              <a:solidFill>
                <a:schemeClr val="dk1"/>
              </a:solidFill>
              <a:effectLst/>
              <a:latin typeface="+mn-lt"/>
              <a:ea typeface="+mn-ea"/>
              <a:cs typeface="+mn-cs"/>
            </a:rPr>
            <a:t>ため、実質単年度収支は</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今後も効率的な財政運営を図るとともに、計画的な基金管理運営を行う。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産業振興事業特別会計は、産業振興並びに雇用対策の一環として、特産品開発や観光施設等の運営、林業の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産業に資する事業を行っている。黒字化の目処が立った事業は民間に委託しているため、赤字額が大きく出ている事業については経営改善を図り、赤字額を減少させる努力が今後も必要である。事業の育成を進め、直営から民間に移すなど計画的な事業運営を図り、更なる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基金等の充当可能財源などが比較的多く、平成２３年度以降は地方債発行を抑制し、借入金の減少と償還が進んでいたが、平成２８年度以降は交付税算入率の高い地方債の借入を継続して行っており、</a:t>
          </a:r>
          <a:r>
            <a:rPr kumimoji="1" lang="ja-JP" altLang="ja-JP" sz="1100">
              <a:solidFill>
                <a:sysClr val="windowText" lastClr="000000"/>
              </a:solidFill>
              <a:effectLst/>
              <a:latin typeface="+mn-lt"/>
              <a:ea typeface="+mn-ea"/>
              <a:cs typeface="+mn-cs"/>
            </a:rPr>
            <a:t>今後元利償還金は増額することが予想される。このた</a:t>
          </a:r>
          <a:r>
            <a:rPr kumimoji="1" lang="ja-JP" altLang="ja-JP" sz="1100">
              <a:solidFill>
                <a:schemeClr val="dk1"/>
              </a:solidFill>
              <a:effectLst/>
              <a:latin typeface="+mn-lt"/>
              <a:ea typeface="+mn-ea"/>
              <a:cs typeface="+mn-cs"/>
            </a:rPr>
            <a:t>め健全な財政運営に努める。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満期一括償還地方債の償還の財源として減債基金の積立は行っていない。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等の充当可能財源などが比較的多く、平成２３年度以降は地方債発行を抑制し、借入金の減少と償還が進んでいたが、平成２８年度以降は地方債の借入を行っているため、将来負担額が増加することが予想される。このため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群馬県上野村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事業の再検討や経費削減等に努めた結果、歳出が抑制され繰入金が少なく済んだため、基金残高が増加した。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固定資産税収入の減少を補うだけの普通交付税の交付が見込めずに、一般財源の確保が今後益々厳しくなっていくことが予想される。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また固定資産の老朽化が進んでおり、改修並びに更新に係る費用が今後増加することが見込まれるため、基金の活用を見込んでいる。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国土保全事業や公共施設の更新事業、本村の健全な自治存続と振興発展を推進するための事業等に充当した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年度については取り崩し額が少なかったため、残高は増加した。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条例に基づき適正に積立て管理を行い、計画的に公共施設の更新や、国土保全等に充当していく。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事業の再検討や経費削減等に努めた結果、歳出が抑制され繰入金が少なく済んだため、基金残高が増加した。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特定目的基金の有効的な活用により一定の残高確保に努める。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地方債償還の財源に充当したため減少している。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条例に基づき適切な積立及び処分を行うものとする。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2" sqref="A2"/>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3484039</v>
      </c>
      <c r="BO4" s="371"/>
      <c r="BP4" s="371"/>
      <c r="BQ4" s="371"/>
      <c r="BR4" s="371"/>
      <c r="BS4" s="371"/>
      <c r="BT4" s="371"/>
      <c r="BU4" s="372"/>
      <c r="BV4" s="370">
        <v>3956198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7.7</v>
      </c>
      <c r="CU4" s="377"/>
      <c r="CV4" s="377"/>
      <c r="CW4" s="377"/>
      <c r="CX4" s="377"/>
      <c r="CY4" s="377"/>
      <c r="CZ4" s="377"/>
      <c r="DA4" s="378"/>
      <c r="DB4" s="376">
        <v>16.2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3333188</v>
      </c>
      <c r="BO5" s="408"/>
      <c r="BP5" s="408"/>
      <c r="BQ5" s="408"/>
      <c r="BR5" s="408"/>
      <c r="BS5" s="408"/>
      <c r="BT5" s="408"/>
      <c r="BU5" s="409"/>
      <c r="BV5" s="407">
        <v>3652756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70.900000000000006</v>
      </c>
      <c r="CU5" s="405"/>
      <c r="CV5" s="405"/>
      <c r="CW5" s="405"/>
      <c r="CX5" s="405"/>
      <c r="CY5" s="405"/>
      <c r="CZ5" s="405"/>
      <c r="DA5" s="406"/>
      <c r="DB5" s="404">
        <v>70.7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150851</v>
      </c>
      <c r="BO6" s="408"/>
      <c r="BP6" s="408"/>
      <c r="BQ6" s="408"/>
      <c r="BR6" s="408"/>
      <c r="BS6" s="408"/>
      <c r="BT6" s="408"/>
      <c r="BU6" s="409"/>
      <c r="BV6" s="407">
        <v>303442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72.099999999999994</v>
      </c>
      <c r="CU6" s="445"/>
      <c r="CV6" s="445"/>
      <c r="CW6" s="445"/>
      <c r="CX6" s="445"/>
      <c r="CY6" s="445"/>
      <c r="CZ6" s="445"/>
      <c r="DA6" s="446"/>
      <c r="DB6" s="444">
        <v>73.7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26546</v>
      </c>
      <c r="BO7" s="408"/>
      <c r="BP7" s="408"/>
      <c r="BQ7" s="408"/>
      <c r="BR7" s="408"/>
      <c r="BS7" s="408"/>
      <c r="BT7" s="408"/>
      <c r="BU7" s="409"/>
      <c r="BV7" s="407">
        <v>32551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1615352</v>
      </c>
      <c r="CU7" s="408"/>
      <c r="CV7" s="408"/>
      <c r="CW7" s="408"/>
      <c r="CX7" s="408"/>
      <c r="CY7" s="408"/>
      <c r="CZ7" s="408"/>
      <c r="DA7" s="409"/>
      <c r="DB7" s="407">
        <v>1672348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124305</v>
      </c>
      <c r="BO8" s="408"/>
      <c r="BP8" s="408"/>
      <c r="BQ8" s="408"/>
      <c r="BR8" s="408"/>
      <c r="BS8" s="408"/>
      <c r="BT8" s="408"/>
      <c r="BU8" s="409"/>
      <c r="BV8" s="407">
        <v>270891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0.79</v>
      </c>
      <c r="CU8" s="448"/>
      <c r="CV8" s="448"/>
      <c r="CW8" s="448"/>
      <c r="CX8" s="448"/>
      <c r="CY8" s="448"/>
      <c r="CZ8" s="448"/>
      <c r="DA8" s="449"/>
      <c r="DB8" s="447">
        <v>0.85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1128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-146586</v>
      </c>
      <c r="BO9" s="408"/>
      <c r="BP9" s="408"/>
      <c r="BQ9" s="408"/>
      <c r="BR9" s="408"/>
      <c r="BS9" s="408"/>
      <c r="BT9" s="408"/>
      <c r="BU9" s="409"/>
      <c r="BV9" s="407">
        <v>177390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13.6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1230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10</v>
      </c>
      <c r="BO10" s="408"/>
      <c r="BP10" s="408"/>
      <c r="BQ10" s="408"/>
      <c r="BR10" s="408"/>
      <c r="BS10" s="408"/>
      <c r="BT10" s="408"/>
      <c r="BU10" s="409"/>
      <c r="BV10" s="407">
        <v>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1039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104000</v>
      </c>
      <c r="BO12" s="408"/>
      <c r="BP12" s="408"/>
      <c r="BQ12" s="408"/>
      <c r="BR12" s="408"/>
      <c r="BS12" s="408"/>
      <c r="BT12" s="408"/>
      <c r="BU12" s="409"/>
      <c r="BV12" s="407">
        <v>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1016</v>
      </c>
      <c r="S13" s="492"/>
      <c r="T13" s="492"/>
      <c r="U13" s="492"/>
      <c r="V13" s="493"/>
      <c r="W13" s="423" t="s">
        <v>131</v>
      </c>
      <c r="X13" s="424"/>
      <c r="Y13" s="424"/>
      <c r="Z13" s="424"/>
      <c r="AA13" s="424"/>
      <c r="AB13" s="414"/>
      <c r="AC13" s="458">
        <v>114</v>
      </c>
      <c r="AD13" s="459"/>
      <c r="AE13" s="459"/>
      <c r="AF13" s="459"/>
      <c r="AG13" s="501"/>
      <c r="AH13" s="458">
        <v>128</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-250576</v>
      </c>
      <c r="BO13" s="408"/>
      <c r="BP13" s="408"/>
      <c r="BQ13" s="408"/>
      <c r="BR13" s="408"/>
      <c r="BS13" s="408"/>
      <c r="BT13" s="408"/>
      <c r="BU13" s="409"/>
      <c r="BV13" s="407">
        <v>127398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4.5</v>
      </c>
      <c r="CU13" s="405"/>
      <c r="CV13" s="405"/>
      <c r="CW13" s="405"/>
      <c r="CX13" s="405"/>
      <c r="CY13" s="405"/>
      <c r="CZ13" s="405"/>
      <c r="DA13" s="406"/>
      <c r="DB13" s="404">
        <v>6.1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1075</v>
      </c>
      <c r="S14" s="492"/>
      <c r="T14" s="492"/>
      <c r="U14" s="492"/>
      <c r="V14" s="493"/>
      <c r="W14" s="397"/>
      <c r="X14" s="398"/>
      <c r="Y14" s="398"/>
      <c r="Z14" s="398"/>
      <c r="AA14" s="398"/>
      <c r="AB14" s="387"/>
      <c r="AC14" s="494">
        <v>21.2</v>
      </c>
      <c r="AD14" s="495"/>
      <c r="AE14" s="495"/>
      <c r="AF14" s="495"/>
      <c r="AG14" s="496"/>
      <c r="AH14" s="494">
        <v>22.2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1054</v>
      </c>
      <c r="S15" s="492"/>
      <c r="T15" s="492"/>
      <c r="U15" s="492"/>
      <c r="V15" s="493"/>
      <c r="W15" s="423" t="s">
        <v>137</v>
      </c>
      <c r="X15" s="424"/>
      <c r="Y15" s="424"/>
      <c r="Z15" s="424"/>
      <c r="AA15" s="424"/>
      <c r="AB15" s="414"/>
      <c r="AC15" s="458">
        <v>106</v>
      </c>
      <c r="AD15" s="459"/>
      <c r="AE15" s="459"/>
      <c r="AF15" s="459"/>
      <c r="AG15" s="501"/>
      <c r="AH15" s="458">
        <v>116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971798</v>
      </c>
      <c r="BO15" s="371"/>
      <c r="BP15" s="371"/>
      <c r="BQ15" s="371"/>
      <c r="BR15" s="371"/>
      <c r="BS15" s="371"/>
      <c r="BT15" s="371"/>
      <c r="BU15" s="372"/>
      <c r="BV15" s="370">
        <v>1016041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19.7</v>
      </c>
      <c r="AD16" s="495"/>
      <c r="AE16" s="495"/>
      <c r="AF16" s="495"/>
      <c r="AG16" s="496"/>
      <c r="AH16" s="494">
        <v>20.100000000000001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1295421</v>
      </c>
      <c r="BO16" s="408"/>
      <c r="BP16" s="408"/>
      <c r="BQ16" s="408"/>
      <c r="BR16" s="408"/>
      <c r="BS16" s="408"/>
      <c r="BT16" s="408"/>
      <c r="BU16" s="409"/>
      <c r="BV16" s="407">
        <v>1296140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319</v>
      </c>
      <c r="AD17" s="459"/>
      <c r="AE17" s="459"/>
      <c r="AF17" s="459"/>
      <c r="AG17" s="501"/>
      <c r="AH17" s="458">
        <v>333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1264164</v>
      </c>
      <c r="BO17" s="408"/>
      <c r="BP17" s="408"/>
      <c r="BQ17" s="408"/>
      <c r="BR17" s="408"/>
      <c r="BS17" s="408"/>
      <c r="BT17" s="408"/>
      <c r="BU17" s="409"/>
      <c r="BV17" s="407">
        <v>1324105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181.85</v>
      </c>
      <c r="M18" s="534"/>
      <c r="N18" s="534"/>
      <c r="O18" s="534"/>
      <c r="P18" s="534"/>
      <c r="Q18" s="534"/>
      <c r="R18" s="535"/>
      <c r="S18" s="535"/>
      <c r="T18" s="535"/>
      <c r="U18" s="535"/>
      <c r="V18" s="536"/>
      <c r="W18" s="425"/>
      <c r="X18" s="426"/>
      <c r="Y18" s="426"/>
      <c r="Z18" s="426"/>
      <c r="AA18" s="426"/>
      <c r="AB18" s="417"/>
      <c r="AC18" s="537">
        <v>59.2</v>
      </c>
      <c r="AD18" s="538"/>
      <c r="AE18" s="538"/>
      <c r="AF18" s="538"/>
      <c r="AG18" s="539"/>
      <c r="AH18" s="537">
        <v>57.7</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1150766</v>
      </c>
      <c r="BO18" s="408"/>
      <c r="BP18" s="408"/>
      <c r="BQ18" s="408"/>
      <c r="BR18" s="408"/>
      <c r="BS18" s="408"/>
      <c r="BT18" s="408"/>
      <c r="BU18" s="409"/>
      <c r="BV18" s="407">
        <v>1187445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6</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2030412</v>
      </c>
      <c r="BO19" s="408"/>
      <c r="BP19" s="408"/>
      <c r="BQ19" s="408"/>
      <c r="BR19" s="408"/>
      <c r="BS19" s="408"/>
      <c r="BT19" s="408"/>
      <c r="BU19" s="409"/>
      <c r="BV19" s="407">
        <v>2240559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552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4069588</v>
      </c>
      <c r="BO22" s="371"/>
      <c r="BP22" s="371"/>
      <c r="BQ22" s="371"/>
      <c r="BR22" s="371"/>
      <c r="BS22" s="371"/>
      <c r="BT22" s="371"/>
      <c r="BU22" s="372"/>
      <c r="BV22" s="370">
        <v>3944903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3998235</v>
      </c>
      <c r="BO23" s="408"/>
      <c r="BP23" s="408"/>
      <c r="BQ23" s="408"/>
      <c r="BR23" s="408"/>
      <c r="BS23" s="408"/>
      <c r="BT23" s="408"/>
      <c r="BU23" s="409"/>
      <c r="BV23" s="407">
        <v>3881546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5500</v>
      </c>
      <c r="R24" s="459"/>
      <c r="S24" s="459"/>
      <c r="T24" s="459"/>
      <c r="U24" s="459"/>
      <c r="V24" s="501"/>
      <c r="W24" s="553"/>
      <c r="X24" s="554"/>
      <c r="Y24" s="555"/>
      <c r="Z24" s="457" t="s">
        <v>162</v>
      </c>
      <c r="AA24" s="437"/>
      <c r="AB24" s="437"/>
      <c r="AC24" s="437"/>
      <c r="AD24" s="437"/>
      <c r="AE24" s="437"/>
      <c r="AF24" s="437"/>
      <c r="AG24" s="438"/>
      <c r="AH24" s="458">
        <v>32</v>
      </c>
      <c r="AI24" s="459"/>
      <c r="AJ24" s="459"/>
      <c r="AK24" s="459"/>
      <c r="AL24" s="501"/>
      <c r="AM24" s="458">
        <v>84512</v>
      </c>
      <c r="AN24" s="459"/>
      <c r="AO24" s="459"/>
      <c r="AP24" s="459"/>
      <c r="AQ24" s="459"/>
      <c r="AR24" s="501"/>
      <c r="AS24" s="458">
        <v>2641</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3509129</v>
      </c>
      <c r="BO24" s="408"/>
      <c r="BP24" s="408"/>
      <c r="BQ24" s="408"/>
      <c r="BR24" s="408"/>
      <c r="BS24" s="408"/>
      <c r="BT24" s="408"/>
      <c r="BU24" s="409"/>
      <c r="BV24" s="407">
        <v>3362996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t="s">
        <v>122</v>
      </c>
      <c r="M25" s="459"/>
      <c r="N25" s="459"/>
      <c r="O25" s="459"/>
      <c r="P25" s="501"/>
      <c r="Q25" s="458" t="s">
        <v>122</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398813</v>
      </c>
      <c r="BO25" s="371"/>
      <c r="BP25" s="371"/>
      <c r="BQ25" s="371"/>
      <c r="BR25" s="371"/>
      <c r="BS25" s="371"/>
      <c r="BT25" s="371"/>
      <c r="BU25" s="372"/>
      <c r="BV25" s="370">
        <v>25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4300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2470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91532</v>
      </c>
      <c r="BO27" s="530"/>
      <c r="BP27" s="530"/>
      <c r="BQ27" s="530"/>
      <c r="BR27" s="530"/>
      <c r="BS27" s="530"/>
      <c r="BT27" s="530"/>
      <c r="BU27" s="531"/>
      <c r="BV27" s="529">
        <v>91531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1850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1112158</v>
      </c>
      <c r="BO28" s="371"/>
      <c r="BP28" s="371"/>
      <c r="BQ28" s="371"/>
      <c r="BR28" s="371"/>
      <c r="BS28" s="371"/>
      <c r="BT28" s="371"/>
      <c r="BU28" s="372"/>
      <c r="BV28" s="370">
        <v>963149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6</v>
      </c>
      <c r="M29" s="459"/>
      <c r="N29" s="459"/>
      <c r="O29" s="459"/>
      <c r="P29" s="501"/>
      <c r="Q29" s="458">
        <v>1680</v>
      </c>
      <c r="R29" s="459"/>
      <c r="S29" s="459"/>
      <c r="T29" s="459"/>
      <c r="U29" s="459"/>
      <c r="V29" s="501"/>
      <c r="W29" s="556"/>
      <c r="X29" s="557"/>
      <c r="Y29" s="558"/>
      <c r="Z29" s="457" t="s">
        <v>177</v>
      </c>
      <c r="AA29" s="437"/>
      <c r="AB29" s="437"/>
      <c r="AC29" s="437"/>
      <c r="AD29" s="437"/>
      <c r="AE29" s="437"/>
      <c r="AF29" s="437"/>
      <c r="AG29" s="438"/>
      <c r="AH29" s="458">
        <v>32</v>
      </c>
      <c r="AI29" s="459"/>
      <c r="AJ29" s="459"/>
      <c r="AK29" s="459"/>
      <c r="AL29" s="501"/>
      <c r="AM29" s="458">
        <v>84512</v>
      </c>
      <c r="AN29" s="459"/>
      <c r="AO29" s="459"/>
      <c r="AP29" s="459"/>
      <c r="AQ29" s="459"/>
      <c r="AR29" s="501"/>
      <c r="AS29" s="458">
        <v>2641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440875</v>
      </c>
      <c r="BO29" s="408"/>
      <c r="BP29" s="408"/>
      <c r="BQ29" s="408"/>
      <c r="BR29" s="408"/>
      <c r="BS29" s="408"/>
      <c r="BT29" s="408"/>
      <c r="BU29" s="409"/>
      <c r="BV29" s="407">
        <v>460865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89.6</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4114357</v>
      </c>
      <c r="BO30" s="530"/>
      <c r="BP30" s="530"/>
      <c r="BQ30" s="530"/>
      <c r="BR30" s="530"/>
      <c r="BS30" s="530"/>
      <c r="BT30" s="530"/>
      <c r="BU30" s="531"/>
      <c r="BV30" s="529">
        <v>4038922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多野藤岡広域市町村圏振興整備組合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上野振興公社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へき地診療所事業特別会計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IF('各会計、関係団体の財政状況及び健全化判断比率'!B32="","",'各会計、関係団体の財政状況及び健全化判断比率'!B32)</f>
        <v>生活排水処理事業特別会計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多野藤岡医療事務市町村組合（病院事業会計）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慰霊の園</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上野村産業振興事業特別会計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上野村後期高齢者医療特別会計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多野藤岡医療事務市町村組合（老健施設会計）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上野村きのこセンター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群馬県市町村会館管理組合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ゆーぱる上野</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群馬県後期高齢者医療広域連合（一般会計）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群馬県後期高齢者医療広域連合（事業会計）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ZsNNpy5nmNvgljLD9CwTcnHvXo/S+2MiUGyzyZhTuOud0Q6HfMHLigpellREwCaHXRWWlHhyRsnqTr0gaYr5w==" saltValue="O+IvUCVf04v+/MD3mLaM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1161545</v>
      </c>
      <c r="S5" s="613"/>
      <c r="T5" s="613"/>
      <c r="U5" s="613"/>
      <c r="V5" s="613"/>
      <c r="W5" s="613"/>
      <c r="X5" s="613"/>
      <c r="Y5" s="614"/>
      <c r="Z5" s="615">
        <v>33.299999999999997</v>
      </c>
      <c r="AA5" s="615"/>
      <c r="AB5" s="615"/>
      <c r="AC5" s="615"/>
      <c r="AD5" s="616">
        <v>1161545</v>
      </c>
      <c r="AE5" s="616"/>
      <c r="AF5" s="616"/>
      <c r="AG5" s="616"/>
      <c r="AH5" s="616"/>
      <c r="AI5" s="616"/>
      <c r="AJ5" s="616"/>
      <c r="AK5" s="616"/>
      <c r="AL5" s="617">
        <v>72.8</v>
      </c>
      <c r="AM5" s="618"/>
      <c r="AN5" s="618"/>
      <c r="AO5" s="619"/>
      <c r="AP5" s="609" t="s">
        <v>216</v>
      </c>
      <c r="AQ5" s="610"/>
      <c r="AR5" s="610"/>
      <c r="AS5" s="610"/>
      <c r="AT5" s="610"/>
      <c r="AU5" s="610"/>
      <c r="AV5" s="610"/>
      <c r="AW5" s="610"/>
      <c r="AX5" s="610"/>
      <c r="AY5" s="610"/>
      <c r="AZ5" s="610"/>
      <c r="BA5" s="610"/>
      <c r="BB5" s="610"/>
      <c r="BC5" s="610"/>
      <c r="BD5" s="610"/>
      <c r="BE5" s="610"/>
      <c r="BF5" s="611"/>
      <c r="BG5" s="623">
        <v>1160561</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66974</v>
      </c>
      <c r="S6" s="624"/>
      <c r="T6" s="624"/>
      <c r="U6" s="624"/>
      <c r="V6" s="624"/>
      <c r="W6" s="624"/>
      <c r="X6" s="624"/>
      <c r="Y6" s="625"/>
      <c r="Z6" s="626">
        <v>1.9</v>
      </c>
      <c r="AA6" s="626"/>
      <c r="AB6" s="626"/>
      <c r="AC6" s="626"/>
      <c r="AD6" s="627">
        <v>66974</v>
      </c>
      <c r="AE6" s="627"/>
      <c r="AF6" s="627"/>
      <c r="AG6" s="627"/>
      <c r="AH6" s="627"/>
      <c r="AI6" s="627"/>
      <c r="AJ6" s="627"/>
      <c r="AK6" s="627"/>
      <c r="AL6" s="628">
        <v>4.2</v>
      </c>
      <c r="AM6" s="629"/>
      <c r="AN6" s="629"/>
      <c r="AO6" s="630"/>
      <c r="AP6" s="620" t="s">
        <v>221</v>
      </c>
      <c r="AQ6" s="621"/>
      <c r="AR6" s="621"/>
      <c r="AS6" s="621"/>
      <c r="AT6" s="621"/>
      <c r="AU6" s="621"/>
      <c r="AV6" s="621"/>
      <c r="AW6" s="621"/>
      <c r="AX6" s="621"/>
      <c r="AY6" s="621"/>
      <c r="AZ6" s="621"/>
      <c r="BA6" s="621"/>
      <c r="BB6" s="621"/>
      <c r="BC6" s="621"/>
      <c r="BD6" s="621"/>
      <c r="BE6" s="621"/>
      <c r="BF6" s="622"/>
      <c r="BG6" s="623">
        <v>1160561</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32981</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32981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25</v>
      </c>
      <c r="S7" s="624"/>
      <c r="T7" s="624"/>
      <c r="U7" s="624"/>
      <c r="V7" s="624"/>
      <c r="W7" s="624"/>
      <c r="X7" s="624"/>
      <c r="Y7" s="625"/>
      <c r="Z7" s="626">
        <v>0</v>
      </c>
      <c r="AA7" s="626"/>
      <c r="AB7" s="626"/>
      <c r="AC7" s="626"/>
      <c r="AD7" s="627">
        <v>25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40315</v>
      </c>
      <c r="BH7" s="624"/>
      <c r="BI7" s="624"/>
      <c r="BJ7" s="624"/>
      <c r="BK7" s="624"/>
      <c r="BL7" s="624"/>
      <c r="BM7" s="624"/>
      <c r="BN7" s="625"/>
      <c r="BO7" s="626">
        <v>3.5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534945</v>
      </c>
      <c r="CS7" s="624"/>
      <c r="CT7" s="624"/>
      <c r="CU7" s="624"/>
      <c r="CV7" s="624"/>
      <c r="CW7" s="624"/>
      <c r="CX7" s="624"/>
      <c r="CY7" s="625"/>
      <c r="CZ7" s="626">
        <v>16</v>
      </c>
      <c r="DA7" s="626"/>
      <c r="DB7" s="626"/>
      <c r="DC7" s="626"/>
      <c r="DD7" s="632">
        <v>2753</v>
      </c>
      <c r="DE7" s="624"/>
      <c r="DF7" s="624"/>
      <c r="DG7" s="624"/>
      <c r="DH7" s="624"/>
      <c r="DI7" s="624"/>
      <c r="DJ7" s="624"/>
      <c r="DK7" s="624"/>
      <c r="DL7" s="624"/>
      <c r="DM7" s="624"/>
      <c r="DN7" s="624"/>
      <c r="DO7" s="624"/>
      <c r="DP7" s="625"/>
      <c r="DQ7" s="632">
        <v>417620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513</v>
      </c>
      <c r="S8" s="624"/>
      <c r="T8" s="624"/>
      <c r="U8" s="624"/>
      <c r="V8" s="624"/>
      <c r="W8" s="624"/>
      <c r="X8" s="624"/>
      <c r="Y8" s="625"/>
      <c r="Z8" s="626">
        <v>0</v>
      </c>
      <c r="AA8" s="626"/>
      <c r="AB8" s="626"/>
      <c r="AC8" s="626"/>
      <c r="AD8" s="627">
        <v>513</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1804</v>
      </c>
      <c r="BH8" s="624"/>
      <c r="BI8" s="624"/>
      <c r="BJ8" s="624"/>
      <c r="BK8" s="624"/>
      <c r="BL8" s="624"/>
      <c r="BM8" s="624"/>
      <c r="BN8" s="625"/>
      <c r="BO8" s="626">
        <v>0.2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379186</v>
      </c>
      <c r="CS8" s="624"/>
      <c r="CT8" s="624"/>
      <c r="CU8" s="624"/>
      <c r="CV8" s="624"/>
      <c r="CW8" s="624"/>
      <c r="CX8" s="624"/>
      <c r="CY8" s="625"/>
      <c r="CZ8" s="626">
        <v>11.4</v>
      </c>
      <c r="DA8" s="626"/>
      <c r="DB8" s="626"/>
      <c r="DC8" s="626"/>
      <c r="DD8" s="632">
        <v>31636</v>
      </c>
      <c r="DE8" s="624"/>
      <c r="DF8" s="624"/>
      <c r="DG8" s="624"/>
      <c r="DH8" s="624"/>
      <c r="DI8" s="624"/>
      <c r="DJ8" s="624"/>
      <c r="DK8" s="624"/>
      <c r="DL8" s="624"/>
      <c r="DM8" s="624"/>
      <c r="DN8" s="624"/>
      <c r="DO8" s="624"/>
      <c r="DP8" s="625"/>
      <c r="DQ8" s="632">
        <v>247409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653</v>
      </c>
      <c r="S9" s="624"/>
      <c r="T9" s="624"/>
      <c r="U9" s="624"/>
      <c r="V9" s="624"/>
      <c r="W9" s="624"/>
      <c r="X9" s="624"/>
      <c r="Y9" s="625"/>
      <c r="Z9" s="626">
        <v>0</v>
      </c>
      <c r="AA9" s="626"/>
      <c r="AB9" s="626"/>
      <c r="AC9" s="626"/>
      <c r="AD9" s="627">
        <v>653</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33601</v>
      </c>
      <c r="BH9" s="624"/>
      <c r="BI9" s="624"/>
      <c r="BJ9" s="624"/>
      <c r="BK9" s="624"/>
      <c r="BL9" s="624"/>
      <c r="BM9" s="624"/>
      <c r="BN9" s="625"/>
      <c r="BO9" s="626">
        <v>2.9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715021</v>
      </c>
      <c r="CS9" s="624"/>
      <c r="CT9" s="624"/>
      <c r="CU9" s="624"/>
      <c r="CV9" s="624"/>
      <c r="CW9" s="624"/>
      <c r="CX9" s="624"/>
      <c r="CY9" s="625"/>
      <c r="CZ9" s="626">
        <v>21.5</v>
      </c>
      <c r="DA9" s="626"/>
      <c r="DB9" s="626"/>
      <c r="DC9" s="626"/>
      <c r="DD9" s="632">
        <v>463868</v>
      </c>
      <c r="DE9" s="624"/>
      <c r="DF9" s="624"/>
      <c r="DG9" s="624"/>
      <c r="DH9" s="624"/>
      <c r="DI9" s="624"/>
      <c r="DJ9" s="624"/>
      <c r="DK9" s="624"/>
      <c r="DL9" s="624"/>
      <c r="DM9" s="624"/>
      <c r="DN9" s="624"/>
      <c r="DO9" s="624"/>
      <c r="DP9" s="625"/>
      <c r="DQ9" s="632">
        <v>191378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2530</v>
      </c>
      <c r="BH10" s="624"/>
      <c r="BI10" s="624"/>
      <c r="BJ10" s="624"/>
      <c r="BK10" s="624"/>
      <c r="BL10" s="624"/>
      <c r="BM10" s="624"/>
      <c r="BN10" s="625"/>
      <c r="BO10" s="626">
        <v>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30208</v>
      </c>
      <c r="S11" s="624"/>
      <c r="T11" s="624"/>
      <c r="U11" s="624"/>
      <c r="V11" s="624"/>
      <c r="W11" s="624"/>
      <c r="X11" s="624"/>
      <c r="Y11" s="625"/>
      <c r="Z11" s="628">
        <v>0.9</v>
      </c>
      <c r="AA11" s="629"/>
      <c r="AB11" s="629"/>
      <c r="AC11" s="635"/>
      <c r="AD11" s="632">
        <v>30208</v>
      </c>
      <c r="AE11" s="624"/>
      <c r="AF11" s="624"/>
      <c r="AG11" s="624"/>
      <c r="AH11" s="624"/>
      <c r="AI11" s="624"/>
      <c r="AJ11" s="624"/>
      <c r="AK11" s="625"/>
      <c r="AL11" s="628">
        <v>1.9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2380</v>
      </c>
      <c r="BH11" s="624"/>
      <c r="BI11" s="624"/>
      <c r="BJ11" s="624"/>
      <c r="BK11" s="624"/>
      <c r="BL11" s="624"/>
      <c r="BM11" s="624"/>
      <c r="BN11" s="625"/>
      <c r="BO11" s="626">
        <v>0.2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563987</v>
      </c>
      <c r="CS11" s="624"/>
      <c r="CT11" s="624"/>
      <c r="CU11" s="624"/>
      <c r="CV11" s="624"/>
      <c r="CW11" s="624"/>
      <c r="CX11" s="624"/>
      <c r="CY11" s="625"/>
      <c r="CZ11" s="626">
        <v>16.899999999999999</v>
      </c>
      <c r="DA11" s="626"/>
      <c r="DB11" s="626"/>
      <c r="DC11" s="626"/>
      <c r="DD11" s="632">
        <v>135916</v>
      </c>
      <c r="DE11" s="624"/>
      <c r="DF11" s="624"/>
      <c r="DG11" s="624"/>
      <c r="DH11" s="624"/>
      <c r="DI11" s="624"/>
      <c r="DJ11" s="624"/>
      <c r="DK11" s="624"/>
      <c r="DL11" s="624"/>
      <c r="DM11" s="624"/>
      <c r="DN11" s="624"/>
      <c r="DO11" s="624"/>
      <c r="DP11" s="625"/>
      <c r="DQ11" s="632">
        <v>250380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1112688</v>
      </c>
      <c r="BH12" s="624"/>
      <c r="BI12" s="624"/>
      <c r="BJ12" s="624"/>
      <c r="BK12" s="624"/>
      <c r="BL12" s="624"/>
      <c r="BM12" s="624"/>
      <c r="BN12" s="625"/>
      <c r="BO12" s="626">
        <v>95.8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261370</v>
      </c>
      <c r="CS12" s="624"/>
      <c r="CT12" s="624"/>
      <c r="CU12" s="624"/>
      <c r="CV12" s="624"/>
      <c r="CW12" s="624"/>
      <c r="CX12" s="624"/>
      <c r="CY12" s="625"/>
      <c r="CZ12" s="626">
        <v>7.8</v>
      </c>
      <c r="DA12" s="626"/>
      <c r="DB12" s="626"/>
      <c r="DC12" s="626"/>
      <c r="DD12" s="632">
        <v>27990</v>
      </c>
      <c r="DE12" s="624"/>
      <c r="DF12" s="624"/>
      <c r="DG12" s="624"/>
      <c r="DH12" s="624"/>
      <c r="DI12" s="624"/>
      <c r="DJ12" s="624"/>
      <c r="DK12" s="624"/>
      <c r="DL12" s="624"/>
      <c r="DM12" s="624"/>
      <c r="DN12" s="624"/>
      <c r="DO12" s="624"/>
      <c r="DP12" s="625"/>
      <c r="DQ12" s="632">
        <v>99833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1104102</v>
      </c>
      <c r="BH13" s="624"/>
      <c r="BI13" s="624"/>
      <c r="BJ13" s="624"/>
      <c r="BK13" s="624"/>
      <c r="BL13" s="624"/>
      <c r="BM13" s="624"/>
      <c r="BN13" s="625"/>
      <c r="BO13" s="626">
        <v>95.1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229571</v>
      </c>
      <c r="CS13" s="624"/>
      <c r="CT13" s="624"/>
      <c r="CU13" s="624"/>
      <c r="CV13" s="624"/>
      <c r="CW13" s="624"/>
      <c r="CX13" s="624"/>
      <c r="CY13" s="625"/>
      <c r="CZ13" s="626">
        <v>6.9</v>
      </c>
      <c r="DA13" s="626"/>
      <c r="DB13" s="626"/>
      <c r="DC13" s="626"/>
      <c r="DD13" s="632">
        <v>158442</v>
      </c>
      <c r="DE13" s="624"/>
      <c r="DF13" s="624"/>
      <c r="DG13" s="624"/>
      <c r="DH13" s="624"/>
      <c r="DI13" s="624"/>
      <c r="DJ13" s="624"/>
      <c r="DK13" s="624"/>
      <c r="DL13" s="624"/>
      <c r="DM13" s="624"/>
      <c r="DN13" s="624"/>
      <c r="DO13" s="624"/>
      <c r="DP13" s="625"/>
      <c r="DQ13" s="632">
        <v>88126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364</v>
      </c>
      <c r="S14" s="624"/>
      <c r="T14" s="624"/>
      <c r="U14" s="624"/>
      <c r="V14" s="624"/>
      <c r="W14" s="624"/>
      <c r="X14" s="624"/>
      <c r="Y14" s="625"/>
      <c r="Z14" s="626">
        <v>0</v>
      </c>
      <c r="AA14" s="626"/>
      <c r="AB14" s="626"/>
      <c r="AC14" s="626"/>
      <c r="AD14" s="627">
        <v>364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4304</v>
      </c>
      <c r="BH14" s="624"/>
      <c r="BI14" s="624"/>
      <c r="BJ14" s="624"/>
      <c r="BK14" s="624"/>
      <c r="BL14" s="624"/>
      <c r="BM14" s="624"/>
      <c r="BN14" s="625"/>
      <c r="BO14" s="626">
        <v>0.4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130247</v>
      </c>
      <c r="CS14" s="624"/>
      <c r="CT14" s="624"/>
      <c r="CU14" s="624"/>
      <c r="CV14" s="624"/>
      <c r="CW14" s="624"/>
      <c r="CX14" s="624"/>
      <c r="CY14" s="625"/>
      <c r="CZ14" s="626">
        <v>3.9</v>
      </c>
      <c r="DA14" s="626"/>
      <c r="DB14" s="626"/>
      <c r="DC14" s="626"/>
      <c r="DD14" s="632">
        <v>34780</v>
      </c>
      <c r="DE14" s="624"/>
      <c r="DF14" s="624"/>
      <c r="DG14" s="624"/>
      <c r="DH14" s="624"/>
      <c r="DI14" s="624"/>
      <c r="DJ14" s="624"/>
      <c r="DK14" s="624"/>
      <c r="DL14" s="624"/>
      <c r="DM14" s="624"/>
      <c r="DN14" s="624"/>
      <c r="DO14" s="624"/>
      <c r="DP14" s="625"/>
      <c r="DQ14" s="632">
        <v>122412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3254</v>
      </c>
      <c r="BH15" s="624"/>
      <c r="BI15" s="624"/>
      <c r="BJ15" s="624"/>
      <c r="BK15" s="624"/>
      <c r="BL15" s="624"/>
      <c r="BM15" s="624"/>
      <c r="BN15" s="625"/>
      <c r="BO15" s="626">
        <v>0.3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184974</v>
      </c>
      <c r="CS15" s="624"/>
      <c r="CT15" s="624"/>
      <c r="CU15" s="624"/>
      <c r="CV15" s="624"/>
      <c r="CW15" s="624"/>
      <c r="CX15" s="624"/>
      <c r="CY15" s="625"/>
      <c r="CZ15" s="626">
        <v>5.5</v>
      </c>
      <c r="DA15" s="626"/>
      <c r="DB15" s="626"/>
      <c r="DC15" s="626"/>
      <c r="DD15" s="632">
        <v>5685</v>
      </c>
      <c r="DE15" s="624"/>
      <c r="DF15" s="624"/>
      <c r="DG15" s="624"/>
      <c r="DH15" s="624"/>
      <c r="DI15" s="624"/>
      <c r="DJ15" s="624"/>
      <c r="DK15" s="624"/>
      <c r="DL15" s="624"/>
      <c r="DM15" s="624"/>
      <c r="DN15" s="624"/>
      <c r="DO15" s="624"/>
      <c r="DP15" s="625"/>
      <c r="DQ15" s="632">
        <v>144761</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6838</v>
      </c>
      <c r="S16" s="624"/>
      <c r="T16" s="624"/>
      <c r="U16" s="624"/>
      <c r="V16" s="624"/>
      <c r="W16" s="624"/>
      <c r="X16" s="624"/>
      <c r="Y16" s="625"/>
      <c r="Z16" s="626">
        <v>0.2</v>
      </c>
      <c r="AA16" s="626"/>
      <c r="AB16" s="626"/>
      <c r="AC16" s="626"/>
      <c r="AD16" s="627">
        <v>6838</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44135</v>
      </c>
      <c r="CS16" s="624"/>
      <c r="CT16" s="624"/>
      <c r="CU16" s="624"/>
      <c r="CV16" s="624"/>
      <c r="CW16" s="624"/>
      <c r="CX16" s="624"/>
      <c r="CY16" s="625"/>
      <c r="CZ16" s="626">
        <v>1.3</v>
      </c>
      <c r="DA16" s="626"/>
      <c r="DB16" s="626"/>
      <c r="DC16" s="626"/>
      <c r="DD16" s="632" t="s">
        <v>122</v>
      </c>
      <c r="DE16" s="624"/>
      <c r="DF16" s="624"/>
      <c r="DG16" s="624"/>
      <c r="DH16" s="624"/>
      <c r="DI16" s="624"/>
      <c r="DJ16" s="624"/>
      <c r="DK16" s="624"/>
      <c r="DL16" s="624"/>
      <c r="DM16" s="624"/>
      <c r="DN16" s="624"/>
      <c r="DO16" s="624"/>
      <c r="DP16" s="625"/>
      <c r="DQ16" s="632">
        <v>27890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3835</v>
      </c>
      <c r="S17" s="624"/>
      <c r="T17" s="624"/>
      <c r="U17" s="624"/>
      <c r="V17" s="624"/>
      <c r="W17" s="624"/>
      <c r="X17" s="624"/>
      <c r="Y17" s="625"/>
      <c r="Z17" s="626">
        <v>0.1</v>
      </c>
      <c r="AA17" s="626"/>
      <c r="AB17" s="626"/>
      <c r="AC17" s="626"/>
      <c r="AD17" s="627">
        <v>3835</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248129</v>
      </c>
      <c r="CS17" s="624"/>
      <c r="CT17" s="624"/>
      <c r="CU17" s="624"/>
      <c r="CV17" s="624"/>
      <c r="CW17" s="624"/>
      <c r="CX17" s="624"/>
      <c r="CY17" s="625"/>
      <c r="CZ17" s="626">
        <v>7.4</v>
      </c>
      <c r="DA17" s="626"/>
      <c r="DB17" s="626"/>
      <c r="DC17" s="626"/>
      <c r="DD17" s="632" t="s">
        <v>122</v>
      </c>
      <c r="DE17" s="624"/>
      <c r="DF17" s="624"/>
      <c r="DG17" s="624"/>
      <c r="DH17" s="624"/>
      <c r="DI17" s="624"/>
      <c r="DJ17" s="624"/>
      <c r="DK17" s="624"/>
      <c r="DL17" s="624"/>
      <c r="DM17" s="624"/>
      <c r="DN17" s="624"/>
      <c r="DO17" s="624"/>
      <c r="DP17" s="625"/>
      <c r="DQ17" s="632">
        <v>248129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130</v>
      </c>
      <c r="S18" s="624"/>
      <c r="T18" s="624"/>
      <c r="U18" s="624"/>
      <c r="V18" s="624"/>
      <c r="W18" s="624"/>
      <c r="X18" s="624"/>
      <c r="Y18" s="625"/>
      <c r="Z18" s="626">
        <v>0</v>
      </c>
      <c r="AA18" s="626"/>
      <c r="AB18" s="626"/>
      <c r="AC18" s="626"/>
      <c r="AD18" s="627">
        <v>130</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8642</v>
      </c>
      <c r="CS18" s="624"/>
      <c r="CT18" s="624"/>
      <c r="CU18" s="624"/>
      <c r="CV18" s="624"/>
      <c r="CW18" s="624"/>
      <c r="CX18" s="624"/>
      <c r="CY18" s="625"/>
      <c r="CZ18" s="626">
        <v>0.3</v>
      </c>
      <c r="DA18" s="626"/>
      <c r="DB18" s="626"/>
      <c r="DC18" s="626"/>
      <c r="DD18" s="632">
        <v>8642</v>
      </c>
      <c r="DE18" s="624"/>
      <c r="DF18" s="624"/>
      <c r="DG18" s="624"/>
      <c r="DH18" s="624"/>
      <c r="DI18" s="624"/>
      <c r="DJ18" s="624"/>
      <c r="DK18" s="624"/>
      <c r="DL18" s="624"/>
      <c r="DM18" s="624"/>
      <c r="DN18" s="624"/>
      <c r="DO18" s="624"/>
      <c r="DP18" s="625"/>
      <c r="DQ18" s="632">
        <v>8642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130</v>
      </c>
      <c r="S19" s="624"/>
      <c r="T19" s="624"/>
      <c r="U19" s="624"/>
      <c r="V19" s="624"/>
      <c r="W19" s="624"/>
      <c r="X19" s="624"/>
      <c r="Y19" s="625"/>
      <c r="Z19" s="626">
        <v>0</v>
      </c>
      <c r="AA19" s="626"/>
      <c r="AB19" s="626"/>
      <c r="AC19" s="626"/>
      <c r="AD19" s="627">
        <v>130</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984</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984</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3333188</v>
      </c>
      <c r="CS20" s="624"/>
      <c r="CT20" s="624"/>
      <c r="CU20" s="624"/>
      <c r="CV20" s="624"/>
      <c r="CW20" s="624"/>
      <c r="CX20" s="624"/>
      <c r="CY20" s="625"/>
      <c r="CZ20" s="626">
        <v>100</v>
      </c>
      <c r="DA20" s="626"/>
      <c r="DB20" s="626"/>
      <c r="DC20" s="626"/>
      <c r="DD20" s="632">
        <v>869712</v>
      </c>
      <c r="DE20" s="624"/>
      <c r="DF20" s="624"/>
      <c r="DG20" s="624"/>
      <c r="DH20" s="624"/>
      <c r="DI20" s="624"/>
      <c r="DJ20" s="624"/>
      <c r="DK20" s="624"/>
      <c r="DL20" s="624"/>
      <c r="DM20" s="624"/>
      <c r="DN20" s="624"/>
      <c r="DO20" s="624"/>
      <c r="DP20" s="625"/>
      <c r="DQ20" s="632">
        <v>1879561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534824</v>
      </c>
      <c r="S21" s="624"/>
      <c r="T21" s="624"/>
      <c r="U21" s="624"/>
      <c r="V21" s="624"/>
      <c r="W21" s="624"/>
      <c r="X21" s="624"/>
      <c r="Y21" s="625"/>
      <c r="Z21" s="626">
        <v>15.4</v>
      </c>
      <c r="AA21" s="626"/>
      <c r="AB21" s="626"/>
      <c r="AC21" s="626"/>
      <c r="AD21" s="627">
        <v>323623</v>
      </c>
      <c r="AE21" s="627"/>
      <c r="AF21" s="627"/>
      <c r="AG21" s="627"/>
      <c r="AH21" s="627"/>
      <c r="AI21" s="627"/>
      <c r="AJ21" s="627"/>
      <c r="AK21" s="627"/>
      <c r="AL21" s="628">
        <v>20.3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984</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323623</v>
      </c>
      <c r="S22" s="624"/>
      <c r="T22" s="624"/>
      <c r="U22" s="624"/>
      <c r="V22" s="624"/>
      <c r="W22" s="624"/>
      <c r="X22" s="624"/>
      <c r="Y22" s="625"/>
      <c r="Z22" s="626">
        <v>9.3000000000000007</v>
      </c>
      <c r="AA22" s="626"/>
      <c r="AB22" s="626"/>
      <c r="AC22" s="626"/>
      <c r="AD22" s="627">
        <v>323623</v>
      </c>
      <c r="AE22" s="627"/>
      <c r="AF22" s="627"/>
      <c r="AG22" s="627"/>
      <c r="AH22" s="627"/>
      <c r="AI22" s="627"/>
      <c r="AJ22" s="627"/>
      <c r="AK22" s="627"/>
      <c r="AL22" s="628">
        <v>20.3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211201</v>
      </c>
      <c r="S23" s="624"/>
      <c r="T23" s="624"/>
      <c r="U23" s="624"/>
      <c r="V23" s="624"/>
      <c r="W23" s="624"/>
      <c r="X23" s="624"/>
      <c r="Y23" s="625"/>
      <c r="Z23" s="626">
        <v>6.1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759529</v>
      </c>
      <c r="CS24" s="613"/>
      <c r="CT24" s="613"/>
      <c r="CU24" s="613"/>
      <c r="CV24" s="613"/>
      <c r="CW24" s="613"/>
      <c r="CX24" s="613"/>
      <c r="CY24" s="614"/>
      <c r="CZ24" s="617">
        <v>22.8</v>
      </c>
      <c r="DA24" s="618"/>
      <c r="DB24" s="618"/>
      <c r="DC24" s="634"/>
      <c r="DD24" s="657">
        <v>616021</v>
      </c>
      <c r="DE24" s="613"/>
      <c r="DF24" s="613"/>
      <c r="DG24" s="613"/>
      <c r="DH24" s="613"/>
      <c r="DI24" s="613"/>
      <c r="DJ24" s="613"/>
      <c r="DK24" s="614"/>
      <c r="DL24" s="657">
        <v>564268</v>
      </c>
      <c r="DM24" s="613"/>
      <c r="DN24" s="613"/>
      <c r="DO24" s="613"/>
      <c r="DP24" s="613"/>
      <c r="DQ24" s="613"/>
      <c r="DR24" s="613"/>
      <c r="DS24" s="613"/>
      <c r="DT24" s="613"/>
      <c r="DU24" s="613"/>
      <c r="DV24" s="614"/>
      <c r="DW24" s="617">
        <v>34.799999999999997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1805909</v>
      </c>
      <c r="S25" s="624"/>
      <c r="T25" s="624"/>
      <c r="U25" s="624"/>
      <c r="V25" s="624"/>
      <c r="W25" s="624"/>
      <c r="X25" s="624"/>
      <c r="Y25" s="625"/>
      <c r="Z25" s="626">
        <v>51.8</v>
      </c>
      <c r="AA25" s="626"/>
      <c r="AB25" s="626"/>
      <c r="AC25" s="626"/>
      <c r="AD25" s="627">
        <v>1594708</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394814</v>
      </c>
      <c r="CS25" s="653"/>
      <c r="CT25" s="653"/>
      <c r="CU25" s="653"/>
      <c r="CV25" s="653"/>
      <c r="CW25" s="653"/>
      <c r="CX25" s="653"/>
      <c r="CY25" s="654"/>
      <c r="CZ25" s="628">
        <v>11.8</v>
      </c>
      <c r="DA25" s="655"/>
      <c r="DB25" s="655"/>
      <c r="DC25" s="658"/>
      <c r="DD25" s="632">
        <v>308095</v>
      </c>
      <c r="DE25" s="653"/>
      <c r="DF25" s="653"/>
      <c r="DG25" s="653"/>
      <c r="DH25" s="653"/>
      <c r="DI25" s="653"/>
      <c r="DJ25" s="653"/>
      <c r="DK25" s="654"/>
      <c r="DL25" s="632">
        <v>286403</v>
      </c>
      <c r="DM25" s="653"/>
      <c r="DN25" s="653"/>
      <c r="DO25" s="653"/>
      <c r="DP25" s="653"/>
      <c r="DQ25" s="653"/>
      <c r="DR25" s="653"/>
      <c r="DS25" s="653"/>
      <c r="DT25" s="653"/>
      <c r="DU25" s="653"/>
      <c r="DV25" s="654"/>
      <c r="DW25" s="628">
        <v>17.600000000000001</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v>627</v>
      </c>
      <c r="S26" s="624"/>
      <c r="T26" s="624"/>
      <c r="U26" s="624"/>
      <c r="V26" s="624"/>
      <c r="W26" s="624"/>
      <c r="X26" s="624"/>
      <c r="Y26" s="625"/>
      <c r="Z26" s="626">
        <v>0</v>
      </c>
      <c r="AA26" s="626"/>
      <c r="AB26" s="626"/>
      <c r="AC26" s="626"/>
      <c r="AD26" s="627">
        <v>627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195010</v>
      </c>
      <c r="CS26" s="624"/>
      <c r="CT26" s="624"/>
      <c r="CU26" s="624"/>
      <c r="CV26" s="624"/>
      <c r="CW26" s="624"/>
      <c r="CX26" s="624"/>
      <c r="CY26" s="625"/>
      <c r="CZ26" s="628">
        <v>5.9</v>
      </c>
      <c r="DA26" s="655"/>
      <c r="DB26" s="655"/>
      <c r="DC26" s="658"/>
      <c r="DD26" s="632">
        <v>149695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184</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1161545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116586</v>
      </c>
      <c r="CS27" s="653"/>
      <c r="CT27" s="653"/>
      <c r="CU27" s="653"/>
      <c r="CV27" s="653"/>
      <c r="CW27" s="653"/>
      <c r="CX27" s="653"/>
      <c r="CY27" s="654"/>
      <c r="CZ27" s="628">
        <v>3.5</v>
      </c>
      <c r="DA27" s="655"/>
      <c r="DB27" s="655"/>
      <c r="DC27" s="658"/>
      <c r="DD27" s="632">
        <v>59797</v>
      </c>
      <c r="DE27" s="653"/>
      <c r="DF27" s="653"/>
      <c r="DG27" s="653"/>
      <c r="DH27" s="653"/>
      <c r="DI27" s="653"/>
      <c r="DJ27" s="653"/>
      <c r="DK27" s="654"/>
      <c r="DL27" s="632">
        <v>29736</v>
      </c>
      <c r="DM27" s="653"/>
      <c r="DN27" s="653"/>
      <c r="DO27" s="653"/>
      <c r="DP27" s="653"/>
      <c r="DQ27" s="653"/>
      <c r="DR27" s="653"/>
      <c r="DS27" s="653"/>
      <c r="DT27" s="653"/>
      <c r="DU27" s="653"/>
      <c r="DV27" s="654"/>
      <c r="DW27" s="628">
        <v>1.8</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87172</v>
      </c>
      <c r="S28" s="624"/>
      <c r="T28" s="624"/>
      <c r="U28" s="624"/>
      <c r="V28" s="624"/>
      <c r="W28" s="624"/>
      <c r="X28" s="624"/>
      <c r="Y28" s="625"/>
      <c r="Z28" s="626">
        <v>2.5</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248129</v>
      </c>
      <c r="CS28" s="624"/>
      <c r="CT28" s="624"/>
      <c r="CU28" s="624"/>
      <c r="CV28" s="624"/>
      <c r="CW28" s="624"/>
      <c r="CX28" s="624"/>
      <c r="CY28" s="625"/>
      <c r="CZ28" s="628">
        <v>7.4</v>
      </c>
      <c r="DA28" s="655"/>
      <c r="DB28" s="655"/>
      <c r="DC28" s="658"/>
      <c r="DD28" s="632">
        <v>248129</v>
      </c>
      <c r="DE28" s="624"/>
      <c r="DF28" s="624"/>
      <c r="DG28" s="624"/>
      <c r="DH28" s="624"/>
      <c r="DI28" s="624"/>
      <c r="DJ28" s="624"/>
      <c r="DK28" s="625"/>
      <c r="DL28" s="632">
        <v>248129</v>
      </c>
      <c r="DM28" s="624"/>
      <c r="DN28" s="624"/>
      <c r="DO28" s="624"/>
      <c r="DP28" s="624"/>
      <c r="DQ28" s="624"/>
      <c r="DR28" s="624"/>
      <c r="DS28" s="624"/>
      <c r="DT28" s="624"/>
      <c r="DU28" s="624"/>
      <c r="DV28" s="625"/>
      <c r="DW28" s="628">
        <v>15.3</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987</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248129</v>
      </c>
      <c r="CS29" s="653"/>
      <c r="CT29" s="653"/>
      <c r="CU29" s="653"/>
      <c r="CV29" s="653"/>
      <c r="CW29" s="653"/>
      <c r="CX29" s="653"/>
      <c r="CY29" s="654"/>
      <c r="CZ29" s="628">
        <v>7.4</v>
      </c>
      <c r="DA29" s="655"/>
      <c r="DB29" s="655"/>
      <c r="DC29" s="658"/>
      <c r="DD29" s="632">
        <v>248129</v>
      </c>
      <c r="DE29" s="653"/>
      <c r="DF29" s="653"/>
      <c r="DG29" s="653"/>
      <c r="DH29" s="653"/>
      <c r="DI29" s="653"/>
      <c r="DJ29" s="653"/>
      <c r="DK29" s="654"/>
      <c r="DL29" s="632">
        <v>248129</v>
      </c>
      <c r="DM29" s="653"/>
      <c r="DN29" s="653"/>
      <c r="DO29" s="653"/>
      <c r="DP29" s="653"/>
      <c r="DQ29" s="653"/>
      <c r="DR29" s="653"/>
      <c r="DS29" s="653"/>
      <c r="DT29" s="653"/>
      <c r="DU29" s="653"/>
      <c r="DV29" s="654"/>
      <c r="DW29" s="628">
        <v>15.3</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618797</v>
      </c>
      <c r="S30" s="624"/>
      <c r="T30" s="624"/>
      <c r="U30" s="624"/>
      <c r="V30" s="624"/>
      <c r="W30" s="624"/>
      <c r="X30" s="624"/>
      <c r="Y30" s="625"/>
      <c r="Z30" s="626">
        <v>17.8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236679</v>
      </c>
      <c r="CS30" s="624"/>
      <c r="CT30" s="624"/>
      <c r="CU30" s="624"/>
      <c r="CV30" s="624"/>
      <c r="CW30" s="624"/>
      <c r="CX30" s="624"/>
      <c r="CY30" s="625"/>
      <c r="CZ30" s="628">
        <v>7.1</v>
      </c>
      <c r="DA30" s="655"/>
      <c r="DB30" s="655"/>
      <c r="DC30" s="658"/>
      <c r="DD30" s="632">
        <v>236679</v>
      </c>
      <c r="DE30" s="624"/>
      <c r="DF30" s="624"/>
      <c r="DG30" s="624"/>
      <c r="DH30" s="624"/>
      <c r="DI30" s="624"/>
      <c r="DJ30" s="624"/>
      <c r="DK30" s="625"/>
      <c r="DL30" s="632">
        <v>236679</v>
      </c>
      <c r="DM30" s="624"/>
      <c r="DN30" s="624"/>
      <c r="DO30" s="624"/>
      <c r="DP30" s="624"/>
      <c r="DQ30" s="624"/>
      <c r="DR30" s="624"/>
      <c r="DS30" s="624"/>
      <c r="DT30" s="624"/>
      <c r="DU30" s="624"/>
      <c r="DV30" s="625"/>
      <c r="DW30" s="628">
        <v>14.6</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99.9</v>
      </c>
      <c r="BH31" s="667"/>
      <c r="BI31" s="667"/>
      <c r="BJ31" s="667"/>
      <c r="BK31" s="667"/>
      <c r="BL31" s="667"/>
      <c r="BM31" s="618">
        <v>99.8</v>
      </c>
      <c r="BN31" s="667"/>
      <c r="BO31" s="667"/>
      <c r="BP31" s="667"/>
      <c r="BQ31" s="668"/>
      <c r="BR31" s="670">
        <v>99.9</v>
      </c>
      <c r="BS31" s="667"/>
      <c r="BT31" s="667"/>
      <c r="BU31" s="667"/>
      <c r="BV31" s="667"/>
      <c r="BW31" s="667"/>
      <c r="BX31" s="618">
        <v>99.8</v>
      </c>
      <c r="BY31" s="667"/>
      <c r="BZ31" s="667"/>
      <c r="CA31" s="667"/>
      <c r="CB31" s="668"/>
      <c r="CD31" s="663"/>
      <c r="CE31" s="664"/>
      <c r="CF31" s="620" t="s">
        <v>300</v>
      </c>
      <c r="CG31" s="621"/>
      <c r="CH31" s="621"/>
      <c r="CI31" s="621"/>
      <c r="CJ31" s="621"/>
      <c r="CK31" s="621"/>
      <c r="CL31" s="621"/>
      <c r="CM31" s="621"/>
      <c r="CN31" s="621"/>
      <c r="CO31" s="621"/>
      <c r="CP31" s="621"/>
      <c r="CQ31" s="622"/>
      <c r="CR31" s="623">
        <v>11450</v>
      </c>
      <c r="CS31" s="653"/>
      <c r="CT31" s="653"/>
      <c r="CU31" s="653"/>
      <c r="CV31" s="653"/>
      <c r="CW31" s="653"/>
      <c r="CX31" s="653"/>
      <c r="CY31" s="654"/>
      <c r="CZ31" s="628">
        <v>0.3</v>
      </c>
      <c r="DA31" s="655"/>
      <c r="DB31" s="655"/>
      <c r="DC31" s="658"/>
      <c r="DD31" s="632">
        <v>11450</v>
      </c>
      <c r="DE31" s="653"/>
      <c r="DF31" s="653"/>
      <c r="DG31" s="653"/>
      <c r="DH31" s="653"/>
      <c r="DI31" s="653"/>
      <c r="DJ31" s="653"/>
      <c r="DK31" s="654"/>
      <c r="DL31" s="632">
        <v>11450</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77879</v>
      </c>
      <c r="S32" s="624"/>
      <c r="T32" s="624"/>
      <c r="U32" s="624"/>
      <c r="V32" s="624"/>
      <c r="W32" s="624"/>
      <c r="X32" s="624"/>
      <c r="Y32" s="625"/>
      <c r="Z32" s="626">
        <v>2.2000000000000002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3"/>
      <c r="BI32" s="653"/>
      <c r="BJ32" s="653"/>
      <c r="BK32" s="653"/>
      <c r="BL32" s="653"/>
      <c r="BM32" s="629">
        <v>97.9</v>
      </c>
      <c r="BN32" s="653"/>
      <c r="BO32" s="653"/>
      <c r="BP32" s="653"/>
      <c r="BQ32" s="669"/>
      <c r="BR32" s="680">
        <v>97.4</v>
      </c>
      <c r="BS32" s="653"/>
      <c r="BT32" s="653"/>
      <c r="BU32" s="653"/>
      <c r="BV32" s="653"/>
      <c r="BW32" s="653"/>
      <c r="BX32" s="629">
        <v>96.5</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3106</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100</v>
      </c>
      <c r="BH33" s="682"/>
      <c r="BI33" s="682"/>
      <c r="BJ33" s="682"/>
      <c r="BK33" s="682"/>
      <c r="BL33" s="682"/>
      <c r="BM33" s="683">
        <v>99.9</v>
      </c>
      <c r="BN33" s="682"/>
      <c r="BO33" s="682"/>
      <c r="BP33" s="682"/>
      <c r="BQ33" s="684"/>
      <c r="BR33" s="681">
        <v>100</v>
      </c>
      <c r="BS33" s="682"/>
      <c r="BT33" s="682"/>
      <c r="BU33" s="682"/>
      <c r="BV33" s="682"/>
      <c r="BW33" s="682"/>
      <c r="BX33" s="683">
        <v>99.9</v>
      </c>
      <c r="BY33" s="682"/>
      <c r="BZ33" s="682"/>
      <c r="CA33" s="682"/>
      <c r="CB33" s="684"/>
      <c r="CD33" s="620" t="s">
        <v>307</v>
      </c>
      <c r="CE33" s="621"/>
      <c r="CF33" s="621"/>
      <c r="CG33" s="621"/>
      <c r="CH33" s="621"/>
      <c r="CI33" s="621"/>
      <c r="CJ33" s="621"/>
      <c r="CK33" s="621"/>
      <c r="CL33" s="621"/>
      <c r="CM33" s="621"/>
      <c r="CN33" s="621"/>
      <c r="CO33" s="621"/>
      <c r="CP33" s="621"/>
      <c r="CQ33" s="622"/>
      <c r="CR33" s="623">
        <v>1659812</v>
      </c>
      <c r="CS33" s="653"/>
      <c r="CT33" s="653"/>
      <c r="CU33" s="653"/>
      <c r="CV33" s="653"/>
      <c r="CW33" s="653"/>
      <c r="CX33" s="653"/>
      <c r="CY33" s="654"/>
      <c r="CZ33" s="628">
        <v>49.8</v>
      </c>
      <c r="DA33" s="655"/>
      <c r="DB33" s="655"/>
      <c r="DC33" s="658"/>
      <c r="DD33" s="632">
        <v>1003788</v>
      </c>
      <c r="DE33" s="653"/>
      <c r="DF33" s="653"/>
      <c r="DG33" s="653"/>
      <c r="DH33" s="653"/>
      <c r="DI33" s="653"/>
      <c r="DJ33" s="653"/>
      <c r="DK33" s="654"/>
      <c r="DL33" s="632">
        <v>586498</v>
      </c>
      <c r="DM33" s="653"/>
      <c r="DN33" s="653"/>
      <c r="DO33" s="653"/>
      <c r="DP33" s="653"/>
      <c r="DQ33" s="653"/>
      <c r="DR33" s="653"/>
      <c r="DS33" s="653"/>
      <c r="DT33" s="653"/>
      <c r="DU33" s="653"/>
      <c r="DV33" s="654"/>
      <c r="DW33" s="628">
        <v>36.1</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5168</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1037107</v>
      </c>
      <c r="CS34" s="624"/>
      <c r="CT34" s="624"/>
      <c r="CU34" s="624"/>
      <c r="CV34" s="624"/>
      <c r="CW34" s="624"/>
      <c r="CX34" s="624"/>
      <c r="CY34" s="625"/>
      <c r="CZ34" s="628">
        <v>31.1</v>
      </c>
      <c r="DA34" s="655"/>
      <c r="DB34" s="655"/>
      <c r="DC34" s="658"/>
      <c r="DD34" s="632">
        <v>554118</v>
      </c>
      <c r="DE34" s="624"/>
      <c r="DF34" s="624"/>
      <c r="DG34" s="624"/>
      <c r="DH34" s="624"/>
      <c r="DI34" s="624"/>
      <c r="DJ34" s="624"/>
      <c r="DK34" s="625"/>
      <c r="DL34" s="632">
        <v>359908</v>
      </c>
      <c r="DM34" s="624"/>
      <c r="DN34" s="624"/>
      <c r="DO34" s="624"/>
      <c r="DP34" s="624"/>
      <c r="DQ34" s="624"/>
      <c r="DR34" s="624"/>
      <c r="DS34" s="624"/>
      <c r="DT34" s="624"/>
      <c r="DU34" s="624"/>
      <c r="DV34" s="625"/>
      <c r="DW34" s="628">
        <v>22.2</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136100</v>
      </c>
      <c r="S35" s="624"/>
      <c r="T35" s="624"/>
      <c r="U35" s="624"/>
      <c r="V35" s="624"/>
      <c r="W35" s="624"/>
      <c r="X35" s="624"/>
      <c r="Y35" s="625"/>
      <c r="Z35" s="626">
        <v>3.9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56781</v>
      </c>
      <c r="CS35" s="653"/>
      <c r="CT35" s="653"/>
      <c r="CU35" s="653"/>
      <c r="CV35" s="653"/>
      <c r="CW35" s="653"/>
      <c r="CX35" s="653"/>
      <c r="CY35" s="654"/>
      <c r="CZ35" s="628">
        <v>1.7</v>
      </c>
      <c r="DA35" s="655"/>
      <c r="DB35" s="655"/>
      <c r="DC35" s="658"/>
      <c r="DD35" s="632">
        <v>23055</v>
      </c>
      <c r="DE35" s="653"/>
      <c r="DF35" s="653"/>
      <c r="DG35" s="653"/>
      <c r="DH35" s="653"/>
      <c r="DI35" s="653"/>
      <c r="DJ35" s="653"/>
      <c r="DK35" s="654"/>
      <c r="DL35" s="632">
        <v>17844</v>
      </c>
      <c r="DM35" s="653"/>
      <c r="DN35" s="653"/>
      <c r="DO35" s="653"/>
      <c r="DP35" s="653"/>
      <c r="DQ35" s="653"/>
      <c r="DR35" s="653"/>
      <c r="DS35" s="653"/>
      <c r="DT35" s="653"/>
      <c r="DU35" s="653"/>
      <c r="DV35" s="654"/>
      <c r="DW35" s="628">
        <v>1.1000000000000001</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50442</v>
      </c>
      <c r="S36" s="624"/>
      <c r="T36" s="624"/>
      <c r="U36" s="624"/>
      <c r="V36" s="624"/>
      <c r="W36" s="624"/>
      <c r="X36" s="624"/>
      <c r="Y36" s="625"/>
      <c r="Z36" s="626">
        <v>1.4</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103776</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3105</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355000</v>
      </c>
      <c r="CS36" s="624"/>
      <c r="CT36" s="624"/>
      <c r="CU36" s="624"/>
      <c r="CV36" s="624"/>
      <c r="CW36" s="624"/>
      <c r="CX36" s="624"/>
      <c r="CY36" s="625"/>
      <c r="CZ36" s="628">
        <v>10.7</v>
      </c>
      <c r="DA36" s="655"/>
      <c r="DB36" s="655"/>
      <c r="DC36" s="658"/>
      <c r="DD36" s="632">
        <v>284435</v>
      </c>
      <c r="DE36" s="624"/>
      <c r="DF36" s="624"/>
      <c r="DG36" s="624"/>
      <c r="DH36" s="624"/>
      <c r="DI36" s="624"/>
      <c r="DJ36" s="624"/>
      <c r="DK36" s="625"/>
      <c r="DL36" s="632">
        <v>166158</v>
      </c>
      <c r="DM36" s="624"/>
      <c r="DN36" s="624"/>
      <c r="DO36" s="624"/>
      <c r="DP36" s="624"/>
      <c r="DQ36" s="624"/>
      <c r="DR36" s="624"/>
      <c r="DS36" s="624"/>
      <c r="DT36" s="624"/>
      <c r="DU36" s="624"/>
      <c r="DV36" s="625"/>
      <c r="DW36" s="628">
        <v>10.199999999999999</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336303</v>
      </c>
      <c r="S37" s="624"/>
      <c r="T37" s="624"/>
      <c r="U37" s="624"/>
      <c r="V37" s="624"/>
      <c r="W37" s="624"/>
      <c r="X37" s="624"/>
      <c r="Y37" s="625"/>
      <c r="Z37" s="626">
        <v>9.6999999999999993</v>
      </c>
      <c r="AA37" s="626"/>
      <c r="AB37" s="626"/>
      <c r="AC37" s="626"/>
      <c r="AD37" s="627">
        <v>523</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16500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3105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99488</v>
      </c>
      <c r="CS37" s="653"/>
      <c r="CT37" s="653"/>
      <c r="CU37" s="653"/>
      <c r="CV37" s="653"/>
      <c r="CW37" s="653"/>
      <c r="CX37" s="653"/>
      <c r="CY37" s="654"/>
      <c r="CZ37" s="628">
        <v>3</v>
      </c>
      <c r="DA37" s="655"/>
      <c r="DB37" s="655"/>
      <c r="DC37" s="658"/>
      <c r="DD37" s="632">
        <v>95932</v>
      </c>
      <c r="DE37" s="653"/>
      <c r="DF37" s="653"/>
      <c r="DG37" s="653"/>
      <c r="DH37" s="653"/>
      <c r="DI37" s="653"/>
      <c r="DJ37" s="653"/>
      <c r="DK37" s="654"/>
      <c r="DL37" s="632">
        <v>79696</v>
      </c>
      <c r="DM37" s="653"/>
      <c r="DN37" s="653"/>
      <c r="DO37" s="653"/>
      <c r="DP37" s="653"/>
      <c r="DQ37" s="653"/>
      <c r="DR37" s="653"/>
      <c r="DS37" s="653"/>
      <c r="DT37" s="653"/>
      <c r="DU37" s="653"/>
      <c r="DV37" s="654"/>
      <c r="DW37" s="628">
        <v>4.9000000000000004</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361365</v>
      </c>
      <c r="S38" s="624"/>
      <c r="T38" s="624"/>
      <c r="U38" s="624"/>
      <c r="V38" s="624"/>
      <c r="W38" s="624"/>
      <c r="X38" s="624"/>
      <c r="Y38" s="625"/>
      <c r="Z38" s="626">
        <v>10.4</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9787</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146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93989</v>
      </c>
      <c r="CS38" s="624"/>
      <c r="CT38" s="624"/>
      <c r="CU38" s="624"/>
      <c r="CV38" s="624"/>
      <c r="CW38" s="624"/>
      <c r="CX38" s="624"/>
      <c r="CY38" s="625"/>
      <c r="CZ38" s="628">
        <v>2.8</v>
      </c>
      <c r="DA38" s="655"/>
      <c r="DB38" s="655"/>
      <c r="DC38" s="658"/>
      <c r="DD38" s="632">
        <v>83535</v>
      </c>
      <c r="DE38" s="624"/>
      <c r="DF38" s="624"/>
      <c r="DG38" s="624"/>
      <c r="DH38" s="624"/>
      <c r="DI38" s="624"/>
      <c r="DJ38" s="624"/>
      <c r="DK38" s="625"/>
      <c r="DL38" s="632">
        <v>42588</v>
      </c>
      <c r="DM38" s="624"/>
      <c r="DN38" s="624"/>
      <c r="DO38" s="624"/>
      <c r="DP38" s="624"/>
      <c r="DQ38" s="624"/>
      <c r="DR38" s="624"/>
      <c r="DS38" s="624"/>
      <c r="DT38" s="624"/>
      <c r="DU38" s="624"/>
      <c r="DV38" s="625"/>
      <c r="DW38" s="628">
        <v>2.6</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222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92555</v>
      </c>
      <c r="CS39" s="653"/>
      <c r="CT39" s="653"/>
      <c r="CU39" s="653"/>
      <c r="CV39" s="653"/>
      <c r="CW39" s="653"/>
      <c r="CX39" s="653"/>
      <c r="CY39" s="654"/>
      <c r="CZ39" s="628">
        <v>2.8</v>
      </c>
      <c r="DA39" s="655"/>
      <c r="DB39" s="655"/>
      <c r="DC39" s="658"/>
      <c r="DD39" s="632">
        <v>58565</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v>27565</v>
      </c>
      <c r="S40" s="624"/>
      <c r="T40" s="624"/>
      <c r="U40" s="624"/>
      <c r="V40" s="624"/>
      <c r="W40" s="624"/>
      <c r="X40" s="624"/>
      <c r="Y40" s="625"/>
      <c r="Z40" s="626">
        <v>0.8</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76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24380</v>
      </c>
      <c r="CS40" s="624"/>
      <c r="CT40" s="624"/>
      <c r="CU40" s="624"/>
      <c r="CV40" s="624"/>
      <c r="CW40" s="624"/>
      <c r="CX40" s="624"/>
      <c r="CY40" s="625"/>
      <c r="CZ40" s="628">
        <v>0.7</v>
      </c>
      <c r="DA40" s="655"/>
      <c r="DB40" s="655"/>
      <c r="DC40" s="658"/>
      <c r="DD40" s="632">
        <v>80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3484039</v>
      </c>
      <c r="S41" s="699"/>
      <c r="T41" s="699"/>
      <c r="U41" s="699"/>
      <c r="V41" s="699"/>
      <c r="W41" s="699"/>
      <c r="X41" s="699"/>
      <c r="Y41" s="700"/>
      <c r="Z41" s="701">
        <v>100</v>
      </c>
      <c r="AA41" s="701"/>
      <c r="AB41" s="701"/>
      <c r="AC41" s="701"/>
      <c r="AD41" s="702">
        <v>1595858</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9576</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67913</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401</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913847</v>
      </c>
      <c r="CS42" s="653"/>
      <c r="CT42" s="653"/>
      <c r="CU42" s="653"/>
      <c r="CV42" s="653"/>
      <c r="CW42" s="653"/>
      <c r="CX42" s="653"/>
      <c r="CY42" s="654"/>
      <c r="CZ42" s="628">
        <v>27.4</v>
      </c>
      <c r="DA42" s="655"/>
      <c r="DB42" s="655"/>
      <c r="DC42" s="658"/>
      <c r="DD42" s="632">
        <v>259752</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6661</v>
      </c>
      <c r="CS43" s="653"/>
      <c r="CT43" s="653"/>
      <c r="CU43" s="653"/>
      <c r="CV43" s="653"/>
      <c r="CW43" s="653"/>
      <c r="CX43" s="653"/>
      <c r="CY43" s="654"/>
      <c r="CZ43" s="628">
        <v>0.2</v>
      </c>
      <c r="DA43" s="655"/>
      <c r="DB43" s="655"/>
      <c r="DC43" s="658"/>
      <c r="DD43" s="632">
        <v>6661</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869712</v>
      </c>
      <c r="CS44" s="624"/>
      <c r="CT44" s="624"/>
      <c r="CU44" s="624"/>
      <c r="CV44" s="624"/>
      <c r="CW44" s="624"/>
      <c r="CX44" s="624"/>
      <c r="CY44" s="625"/>
      <c r="CZ44" s="628">
        <v>26.1</v>
      </c>
      <c r="DA44" s="629"/>
      <c r="DB44" s="629"/>
      <c r="DC44" s="635"/>
      <c r="DD44" s="632">
        <v>231862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534405</v>
      </c>
      <c r="CS45" s="653"/>
      <c r="CT45" s="653"/>
      <c r="CU45" s="653"/>
      <c r="CV45" s="653"/>
      <c r="CW45" s="653"/>
      <c r="CX45" s="653"/>
      <c r="CY45" s="654"/>
      <c r="CZ45" s="628">
        <v>16</v>
      </c>
      <c r="DA45" s="655"/>
      <c r="DB45" s="655"/>
      <c r="DC45" s="658"/>
      <c r="DD45" s="632">
        <v>41002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327570</v>
      </c>
      <c r="CS46" s="624"/>
      <c r="CT46" s="624"/>
      <c r="CU46" s="624"/>
      <c r="CV46" s="624"/>
      <c r="CW46" s="624"/>
      <c r="CX46" s="624"/>
      <c r="CY46" s="625"/>
      <c r="CZ46" s="628">
        <v>9.8000000000000007</v>
      </c>
      <c r="DA46" s="629"/>
      <c r="DB46" s="629"/>
      <c r="DC46" s="635"/>
      <c r="DD46" s="632">
        <v>189423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44135</v>
      </c>
      <c r="CS47" s="653"/>
      <c r="CT47" s="653"/>
      <c r="CU47" s="653"/>
      <c r="CV47" s="653"/>
      <c r="CW47" s="653"/>
      <c r="CX47" s="653"/>
      <c r="CY47" s="654"/>
      <c r="CZ47" s="628">
        <v>1.3</v>
      </c>
      <c r="DA47" s="655"/>
      <c r="DB47" s="655"/>
      <c r="DC47" s="658"/>
      <c r="DD47" s="632">
        <v>27890</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3333188</v>
      </c>
      <c r="CS49" s="682"/>
      <c r="CT49" s="682"/>
      <c r="CU49" s="682"/>
      <c r="CV49" s="682"/>
      <c r="CW49" s="682"/>
      <c r="CX49" s="682"/>
      <c r="CY49" s="711"/>
      <c r="CZ49" s="703">
        <v>100</v>
      </c>
      <c r="DA49" s="712"/>
      <c r="DB49" s="712"/>
      <c r="DC49" s="713"/>
      <c r="DD49" s="714">
        <v>1879561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YAP5orgYtysEe6M4jUEQRQjWFAdxF0UQZzAt2aIFDd2KTgRIdfqIbrD5kKUPmpwlb5bu2cXRwi8Cm8wzU+YVQ==" saltValue="Tjk8L5Nwvtc37n+95cTJ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3208</v>
      </c>
      <c r="R7" s="753"/>
      <c r="S7" s="753"/>
      <c r="T7" s="753"/>
      <c r="U7" s="753"/>
      <c r="V7" s="753">
        <v>3060</v>
      </c>
      <c r="W7" s="753"/>
      <c r="X7" s="753"/>
      <c r="Y7" s="753"/>
      <c r="Z7" s="753"/>
      <c r="AA7" s="753">
        <v>148</v>
      </c>
      <c r="AB7" s="753"/>
      <c r="AC7" s="753"/>
      <c r="AD7" s="753"/>
      <c r="AE7" s="754"/>
      <c r="AF7" s="755">
        <v>121</v>
      </c>
      <c r="AG7" s="756"/>
      <c r="AH7" s="756"/>
      <c r="AI7" s="756"/>
      <c r="AJ7" s="757"/>
      <c r="AK7" s="758"/>
      <c r="AL7" s="759"/>
      <c r="AM7" s="759"/>
      <c r="AN7" s="759"/>
      <c r="AO7" s="759"/>
      <c r="AP7" s="759">
        <v>4070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1</v>
      </c>
      <c r="CI7" s="744"/>
      <c r="CJ7" s="744"/>
      <c r="CK7" s="744"/>
      <c r="CL7" s="745"/>
      <c r="CM7" s="743">
        <v>100</v>
      </c>
      <c r="CN7" s="744"/>
      <c r="CO7" s="744"/>
      <c r="CP7" s="744"/>
      <c r="CQ7" s="745"/>
      <c r="CR7" s="743">
        <v>90</v>
      </c>
      <c r="CS7" s="744"/>
      <c r="CT7" s="744"/>
      <c r="CU7" s="744"/>
      <c r="CV7" s="745"/>
      <c r="CW7" s="743">
        <v>0</v>
      </c>
      <c r="CX7" s="744"/>
      <c r="CY7" s="744"/>
      <c r="CZ7" s="744"/>
      <c r="DA7" s="745"/>
      <c r="DB7" s="743">
        <v>0</v>
      </c>
      <c r="DC7" s="744"/>
      <c r="DD7" s="744"/>
      <c r="DE7" s="744"/>
      <c r="DF7" s="745"/>
      <c r="DG7" s="743" t="s">
        <v>567</v>
      </c>
      <c r="DH7" s="744"/>
      <c r="DI7" s="744"/>
      <c r="DJ7" s="744"/>
      <c r="DK7" s="745"/>
      <c r="DL7" s="743" t="s">
        <v>566</v>
      </c>
      <c r="DM7" s="744"/>
      <c r="DN7" s="744"/>
      <c r="DO7" s="744"/>
      <c r="DP7" s="745"/>
      <c r="DQ7" s="743" t="s">
        <v>566</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57</v>
      </c>
      <c r="R8" s="784"/>
      <c r="S8" s="784"/>
      <c r="T8" s="784"/>
      <c r="U8" s="784"/>
      <c r="V8" s="784">
        <v>57</v>
      </c>
      <c r="W8" s="784"/>
      <c r="X8" s="784"/>
      <c r="Y8" s="784"/>
      <c r="Z8" s="784"/>
      <c r="AA8" s="784">
        <v>1</v>
      </c>
      <c r="AB8" s="784"/>
      <c r="AC8" s="784"/>
      <c r="AD8" s="784"/>
      <c r="AE8" s="785"/>
      <c r="AF8" s="786">
        <v>1</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t="s">
        <v>561</v>
      </c>
      <c r="CI8" s="777"/>
      <c r="CJ8" s="777"/>
      <c r="CK8" s="777"/>
      <c r="CL8" s="778"/>
      <c r="CM8" s="776" t="s">
        <v>561</v>
      </c>
      <c r="CN8" s="777"/>
      <c r="CO8" s="777"/>
      <c r="CP8" s="777"/>
      <c r="CQ8" s="778"/>
      <c r="CR8" s="776">
        <v>60</v>
      </c>
      <c r="CS8" s="777"/>
      <c r="CT8" s="777"/>
      <c r="CU8" s="777"/>
      <c r="CV8" s="778"/>
      <c r="CW8" s="776">
        <v>0</v>
      </c>
      <c r="CX8" s="777"/>
      <c r="CY8" s="777"/>
      <c r="CZ8" s="777"/>
      <c r="DA8" s="778"/>
      <c r="DB8" s="776">
        <v>0</v>
      </c>
      <c r="DC8" s="777"/>
      <c r="DD8" s="777"/>
      <c r="DE8" s="777"/>
      <c r="DF8" s="778"/>
      <c r="DG8" s="776" t="s">
        <v>566</v>
      </c>
      <c r="DH8" s="777"/>
      <c r="DI8" s="777"/>
      <c r="DJ8" s="777"/>
      <c r="DK8" s="778"/>
      <c r="DL8" s="776" t="s">
        <v>566</v>
      </c>
      <c r="DM8" s="777"/>
      <c r="DN8" s="777"/>
      <c r="DO8" s="777"/>
      <c r="DP8" s="778"/>
      <c r="DQ8" s="776" t="s">
        <v>566</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219</v>
      </c>
      <c r="R9" s="784"/>
      <c r="S9" s="784"/>
      <c r="T9" s="784"/>
      <c r="U9" s="784"/>
      <c r="V9" s="784">
        <v>261</v>
      </c>
      <c r="W9" s="784"/>
      <c r="X9" s="784"/>
      <c r="Y9" s="784"/>
      <c r="Z9" s="784"/>
      <c r="AA9" s="784">
        <v>-42</v>
      </c>
      <c r="AB9" s="784"/>
      <c r="AC9" s="784"/>
      <c r="AD9" s="784"/>
      <c r="AE9" s="785"/>
      <c r="AF9" s="786">
        <v>-42</v>
      </c>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564</v>
      </c>
      <c r="BT9" s="774"/>
      <c r="BU9" s="774"/>
      <c r="BV9" s="774"/>
      <c r="BW9" s="774"/>
      <c r="BX9" s="774"/>
      <c r="BY9" s="774"/>
      <c r="BZ9" s="774"/>
      <c r="CA9" s="774"/>
      <c r="CB9" s="774"/>
      <c r="CC9" s="774"/>
      <c r="CD9" s="774"/>
      <c r="CE9" s="774"/>
      <c r="CF9" s="774"/>
      <c r="CG9" s="775"/>
      <c r="CH9" s="776">
        <v>17</v>
      </c>
      <c r="CI9" s="777"/>
      <c r="CJ9" s="777"/>
      <c r="CK9" s="777"/>
      <c r="CL9" s="778"/>
      <c r="CM9" s="776">
        <v>117</v>
      </c>
      <c r="CN9" s="777"/>
      <c r="CO9" s="777"/>
      <c r="CP9" s="777"/>
      <c r="CQ9" s="778"/>
      <c r="CR9" s="776">
        <v>80</v>
      </c>
      <c r="CS9" s="777"/>
      <c r="CT9" s="777"/>
      <c r="CU9" s="777"/>
      <c r="CV9" s="778"/>
      <c r="CW9" s="776">
        <v>0</v>
      </c>
      <c r="CX9" s="777"/>
      <c r="CY9" s="777"/>
      <c r="CZ9" s="777"/>
      <c r="DA9" s="778"/>
      <c r="DB9" s="776">
        <v>0</v>
      </c>
      <c r="DC9" s="777"/>
      <c r="DD9" s="777"/>
      <c r="DE9" s="777"/>
      <c r="DF9" s="778"/>
      <c r="DG9" s="776" t="s">
        <v>566</v>
      </c>
      <c r="DH9" s="777"/>
      <c r="DI9" s="777"/>
      <c r="DJ9" s="777"/>
      <c r="DK9" s="778"/>
      <c r="DL9" s="776" t="s">
        <v>566</v>
      </c>
      <c r="DM9" s="777"/>
      <c r="DN9" s="777"/>
      <c r="DO9" s="777"/>
      <c r="DP9" s="778"/>
      <c r="DQ9" s="776" t="s">
        <v>566</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565</v>
      </c>
      <c r="BT10" s="774"/>
      <c r="BU10" s="774"/>
      <c r="BV10" s="774"/>
      <c r="BW10" s="774"/>
      <c r="BX10" s="774"/>
      <c r="BY10" s="774"/>
      <c r="BZ10" s="774"/>
      <c r="CA10" s="774"/>
      <c r="CB10" s="774"/>
      <c r="CC10" s="774"/>
      <c r="CD10" s="774"/>
      <c r="CE10" s="774"/>
      <c r="CF10" s="774"/>
      <c r="CG10" s="775"/>
      <c r="CH10" s="776">
        <v>-3</v>
      </c>
      <c r="CI10" s="777"/>
      <c r="CJ10" s="777"/>
      <c r="CK10" s="777"/>
      <c r="CL10" s="778"/>
      <c r="CM10" s="776">
        <v>53</v>
      </c>
      <c r="CN10" s="777"/>
      <c r="CO10" s="777"/>
      <c r="CP10" s="777"/>
      <c r="CQ10" s="778"/>
      <c r="CR10" s="776">
        <v>49</v>
      </c>
      <c r="CS10" s="777"/>
      <c r="CT10" s="777"/>
      <c r="CU10" s="777"/>
      <c r="CV10" s="778"/>
      <c r="CW10" s="776">
        <v>0</v>
      </c>
      <c r="CX10" s="777"/>
      <c r="CY10" s="777"/>
      <c r="CZ10" s="777"/>
      <c r="DA10" s="778"/>
      <c r="DB10" s="776">
        <v>0</v>
      </c>
      <c r="DC10" s="777"/>
      <c r="DD10" s="777"/>
      <c r="DE10" s="777"/>
      <c r="DF10" s="778"/>
      <c r="DG10" s="776" t="s">
        <v>566</v>
      </c>
      <c r="DH10" s="777"/>
      <c r="DI10" s="777"/>
      <c r="DJ10" s="777"/>
      <c r="DK10" s="778"/>
      <c r="DL10" s="776" t="s">
        <v>566</v>
      </c>
      <c r="DM10" s="777"/>
      <c r="DN10" s="777"/>
      <c r="DO10" s="777"/>
      <c r="DP10" s="778"/>
      <c r="DQ10" s="776" t="s">
        <v>566</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80</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124</v>
      </c>
      <c r="R28" s="823"/>
      <c r="S28" s="823"/>
      <c r="T28" s="823"/>
      <c r="U28" s="823"/>
      <c r="V28" s="823">
        <v>121</v>
      </c>
      <c r="W28" s="823"/>
      <c r="X28" s="823"/>
      <c r="Y28" s="823"/>
      <c r="Z28" s="823"/>
      <c r="AA28" s="823">
        <v>3</v>
      </c>
      <c r="AB28" s="823"/>
      <c r="AC28" s="823"/>
      <c r="AD28" s="823"/>
      <c r="AE28" s="824"/>
      <c r="AF28" s="825">
        <v>3</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248</v>
      </c>
      <c r="R29" s="784"/>
      <c r="S29" s="784"/>
      <c r="T29" s="784"/>
      <c r="U29" s="784"/>
      <c r="V29" s="784">
        <v>215</v>
      </c>
      <c r="W29" s="784"/>
      <c r="X29" s="784"/>
      <c r="Y29" s="784"/>
      <c r="Z29" s="784"/>
      <c r="AA29" s="784">
        <v>34</v>
      </c>
      <c r="AB29" s="784"/>
      <c r="AC29" s="784"/>
      <c r="AD29" s="784"/>
      <c r="AE29" s="785"/>
      <c r="AF29" s="786">
        <v>34</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25</v>
      </c>
      <c r="R30" s="784"/>
      <c r="S30" s="784"/>
      <c r="T30" s="784"/>
      <c r="U30" s="784"/>
      <c r="V30" s="784">
        <v>20</v>
      </c>
      <c r="W30" s="784"/>
      <c r="X30" s="784"/>
      <c r="Y30" s="784"/>
      <c r="Z30" s="784"/>
      <c r="AA30" s="784">
        <v>5</v>
      </c>
      <c r="AB30" s="784"/>
      <c r="AC30" s="784"/>
      <c r="AD30" s="784"/>
      <c r="AE30" s="785"/>
      <c r="AF30" s="786">
        <v>5</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28</v>
      </c>
      <c r="R31" s="784"/>
      <c r="S31" s="784"/>
      <c r="T31" s="784"/>
      <c r="U31" s="784"/>
      <c r="V31" s="784">
        <v>8</v>
      </c>
      <c r="W31" s="784"/>
      <c r="X31" s="784"/>
      <c r="Y31" s="784"/>
      <c r="Z31" s="784"/>
      <c r="AA31" s="784">
        <v>20</v>
      </c>
      <c r="AB31" s="784"/>
      <c r="AC31" s="784"/>
      <c r="AD31" s="784"/>
      <c r="AE31" s="785"/>
      <c r="AF31" s="786">
        <v>20</v>
      </c>
      <c r="AG31" s="787"/>
      <c r="AH31" s="787"/>
      <c r="AI31" s="787"/>
      <c r="AJ31" s="788"/>
      <c r="AK31" s="834"/>
      <c r="AL31" s="830"/>
      <c r="AM31" s="830"/>
      <c r="AN31" s="830"/>
      <c r="AO31" s="830"/>
      <c r="AP31" s="830"/>
      <c r="AQ31" s="830"/>
      <c r="AR31" s="830"/>
      <c r="AS31" s="830"/>
      <c r="AT31" s="830"/>
      <c r="AU31" s="830">
        <v>6</v>
      </c>
      <c r="AV31" s="830"/>
      <c r="AW31" s="830"/>
      <c r="AX31" s="830"/>
      <c r="AY31" s="830"/>
      <c r="AZ31" s="831"/>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62</v>
      </c>
      <c r="R32" s="784"/>
      <c r="S32" s="784"/>
      <c r="T32" s="784"/>
      <c r="U32" s="784"/>
      <c r="V32" s="784">
        <v>32</v>
      </c>
      <c r="W32" s="784"/>
      <c r="X32" s="784"/>
      <c r="Y32" s="784"/>
      <c r="Z32" s="784"/>
      <c r="AA32" s="784">
        <v>30</v>
      </c>
      <c r="AB32" s="784"/>
      <c r="AC32" s="784"/>
      <c r="AD32" s="784"/>
      <c r="AE32" s="785"/>
      <c r="AF32" s="786">
        <v>30</v>
      </c>
      <c r="AG32" s="787"/>
      <c r="AH32" s="787"/>
      <c r="AI32" s="787"/>
      <c r="AJ32" s="788"/>
      <c r="AK32" s="834"/>
      <c r="AL32" s="830"/>
      <c r="AM32" s="830"/>
      <c r="AN32" s="830"/>
      <c r="AO32" s="830"/>
      <c r="AP32" s="830"/>
      <c r="AQ32" s="830"/>
      <c r="AR32" s="830"/>
      <c r="AS32" s="830"/>
      <c r="AT32" s="830"/>
      <c r="AU32" s="830">
        <v>84</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555</v>
      </c>
      <c r="C68" s="870"/>
      <c r="D68" s="870"/>
      <c r="E68" s="870"/>
      <c r="F68" s="870"/>
      <c r="G68" s="870"/>
      <c r="H68" s="870"/>
      <c r="I68" s="870"/>
      <c r="J68" s="870"/>
      <c r="K68" s="870"/>
      <c r="L68" s="870"/>
      <c r="M68" s="870"/>
      <c r="N68" s="870"/>
      <c r="O68" s="870"/>
      <c r="P68" s="871"/>
      <c r="Q68" s="872">
        <v>2284</v>
      </c>
      <c r="R68" s="866"/>
      <c r="S68" s="866"/>
      <c r="T68" s="866"/>
      <c r="U68" s="866"/>
      <c r="V68" s="866">
        <v>2250</v>
      </c>
      <c r="W68" s="866"/>
      <c r="X68" s="866"/>
      <c r="Y68" s="866"/>
      <c r="Z68" s="866"/>
      <c r="AA68" s="866">
        <v>34</v>
      </c>
      <c r="AB68" s="866"/>
      <c r="AC68" s="866"/>
      <c r="AD68" s="866"/>
      <c r="AE68" s="866"/>
      <c r="AF68" s="866">
        <v>34</v>
      </c>
      <c r="AG68" s="866"/>
      <c r="AH68" s="866"/>
      <c r="AI68" s="866"/>
      <c r="AJ68" s="866"/>
      <c r="AK68" s="866">
        <v>34</v>
      </c>
      <c r="AL68" s="866"/>
      <c r="AM68" s="866"/>
      <c r="AN68" s="866"/>
      <c r="AO68" s="866"/>
      <c r="AP68" s="866">
        <v>894</v>
      </c>
      <c r="AQ68" s="866"/>
      <c r="AR68" s="866"/>
      <c r="AS68" s="866"/>
      <c r="AT68" s="866"/>
      <c r="AU68" s="866">
        <v>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573</v>
      </c>
      <c r="C69" s="874"/>
      <c r="D69" s="874"/>
      <c r="E69" s="874"/>
      <c r="F69" s="874"/>
      <c r="G69" s="874"/>
      <c r="H69" s="874"/>
      <c r="I69" s="874"/>
      <c r="J69" s="874"/>
      <c r="K69" s="874"/>
      <c r="L69" s="874"/>
      <c r="M69" s="874"/>
      <c r="N69" s="874"/>
      <c r="O69" s="874"/>
      <c r="P69" s="875"/>
      <c r="Q69" s="876">
        <v>13812</v>
      </c>
      <c r="R69" s="830"/>
      <c r="S69" s="830"/>
      <c r="T69" s="830"/>
      <c r="U69" s="830"/>
      <c r="V69" s="830">
        <v>16236</v>
      </c>
      <c r="W69" s="830"/>
      <c r="X69" s="830"/>
      <c r="Y69" s="830"/>
      <c r="Z69" s="830"/>
      <c r="AA69" s="830">
        <v>-2423</v>
      </c>
      <c r="AB69" s="830"/>
      <c r="AC69" s="830"/>
      <c r="AD69" s="830"/>
      <c r="AE69" s="830"/>
      <c r="AF69" s="830">
        <v>4668</v>
      </c>
      <c r="AG69" s="830"/>
      <c r="AH69" s="830"/>
      <c r="AI69" s="830"/>
      <c r="AJ69" s="830"/>
      <c r="AK69" s="830">
        <v>0</v>
      </c>
      <c r="AL69" s="830"/>
      <c r="AM69" s="830"/>
      <c r="AN69" s="830"/>
      <c r="AO69" s="830"/>
      <c r="AP69" s="830">
        <v>14160</v>
      </c>
      <c r="AQ69" s="830"/>
      <c r="AR69" s="830"/>
      <c r="AS69" s="830"/>
      <c r="AT69" s="830"/>
      <c r="AU69" s="830">
        <v>93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556</v>
      </c>
      <c r="C70" s="874"/>
      <c r="D70" s="874"/>
      <c r="E70" s="874"/>
      <c r="F70" s="874"/>
      <c r="G70" s="874"/>
      <c r="H70" s="874"/>
      <c r="I70" s="874"/>
      <c r="J70" s="874"/>
      <c r="K70" s="874"/>
      <c r="L70" s="874"/>
      <c r="M70" s="874"/>
      <c r="N70" s="874"/>
      <c r="O70" s="874"/>
      <c r="P70" s="875"/>
      <c r="Q70" s="876">
        <v>439</v>
      </c>
      <c r="R70" s="830"/>
      <c r="S70" s="830"/>
      <c r="T70" s="830"/>
      <c r="U70" s="830"/>
      <c r="V70" s="830">
        <v>511</v>
      </c>
      <c r="W70" s="830"/>
      <c r="X70" s="830"/>
      <c r="Y70" s="830"/>
      <c r="Z70" s="830"/>
      <c r="AA70" s="830">
        <v>-72</v>
      </c>
      <c r="AB70" s="830"/>
      <c r="AC70" s="830"/>
      <c r="AD70" s="830"/>
      <c r="AE70" s="830"/>
      <c r="AF70" s="830">
        <v>206</v>
      </c>
      <c r="AG70" s="830"/>
      <c r="AH70" s="830"/>
      <c r="AI70" s="830"/>
      <c r="AJ70" s="830"/>
      <c r="AK70" s="830">
        <v>0</v>
      </c>
      <c r="AL70" s="830"/>
      <c r="AM70" s="830"/>
      <c r="AN70" s="830"/>
      <c r="AO70" s="830"/>
      <c r="AP70" s="830" t="s">
        <v>561</v>
      </c>
      <c r="AQ70" s="830"/>
      <c r="AR70" s="830"/>
      <c r="AS70" s="830"/>
      <c r="AT70" s="830"/>
      <c r="AU70" s="830" t="s">
        <v>561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557</v>
      </c>
      <c r="C71" s="874"/>
      <c r="D71" s="874"/>
      <c r="E71" s="874"/>
      <c r="F71" s="874"/>
      <c r="G71" s="874"/>
      <c r="H71" s="874"/>
      <c r="I71" s="874"/>
      <c r="J71" s="874"/>
      <c r="K71" s="874"/>
      <c r="L71" s="874"/>
      <c r="M71" s="874"/>
      <c r="N71" s="874"/>
      <c r="O71" s="874"/>
      <c r="P71" s="875"/>
      <c r="Q71" s="876">
        <v>176</v>
      </c>
      <c r="R71" s="830"/>
      <c r="S71" s="830"/>
      <c r="T71" s="830"/>
      <c r="U71" s="830"/>
      <c r="V71" s="830">
        <v>142</v>
      </c>
      <c r="W71" s="830"/>
      <c r="X71" s="830"/>
      <c r="Y71" s="830"/>
      <c r="Z71" s="830"/>
      <c r="AA71" s="830">
        <v>34</v>
      </c>
      <c r="AB71" s="830"/>
      <c r="AC71" s="830"/>
      <c r="AD71" s="830"/>
      <c r="AE71" s="830"/>
      <c r="AF71" s="830">
        <v>34</v>
      </c>
      <c r="AG71" s="830"/>
      <c r="AH71" s="830"/>
      <c r="AI71" s="830"/>
      <c r="AJ71" s="830"/>
      <c r="AK71" s="830">
        <v>19</v>
      </c>
      <c r="AL71" s="830"/>
      <c r="AM71" s="830"/>
      <c r="AN71" s="830"/>
      <c r="AO71" s="830"/>
      <c r="AP71" s="830" t="s">
        <v>561</v>
      </c>
      <c r="AQ71" s="830"/>
      <c r="AR71" s="830"/>
      <c r="AS71" s="830"/>
      <c r="AT71" s="830"/>
      <c r="AU71" s="830" t="s">
        <v>561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558</v>
      </c>
      <c r="C72" s="874"/>
      <c r="D72" s="874"/>
      <c r="E72" s="874"/>
      <c r="F72" s="874"/>
      <c r="G72" s="874"/>
      <c r="H72" s="874"/>
      <c r="I72" s="874"/>
      <c r="J72" s="874"/>
      <c r="K72" s="874"/>
      <c r="L72" s="874"/>
      <c r="M72" s="874"/>
      <c r="N72" s="874"/>
      <c r="O72" s="874"/>
      <c r="P72" s="875"/>
      <c r="Q72" s="876">
        <v>4231</v>
      </c>
      <c r="R72" s="830"/>
      <c r="S72" s="830"/>
      <c r="T72" s="830"/>
      <c r="U72" s="830"/>
      <c r="V72" s="830">
        <v>3817</v>
      </c>
      <c r="W72" s="830"/>
      <c r="X72" s="830"/>
      <c r="Y72" s="830"/>
      <c r="Z72" s="830"/>
      <c r="AA72" s="830">
        <v>414</v>
      </c>
      <c r="AB72" s="830"/>
      <c r="AC72" s="830"/>
      <c r="AD72" s="830"/>
      <c r="AE72" s="830"/>
      <c r="AF72" s="830">
        <v>414</v>
      </c>
      <c r="AG72" s="830"/>
      <c r="AH72" s="830"/>
      <c r="AI72" s="830"/>
      <c r="AJ72" s="830"/>
      <c r="AK72" s="830" t="s">
        <v>561</v>
      </c>
      <c r="AL72" s="830"/>
      <c r="AM72" s="830"/>
      <c r="AN72" s="830"/>
      <c r="AO72" s="830"/>
      <c r="AP72" s="830" t="s">
        <v>561</v>
      </c>
      <c r="AQ72" s="830"/>
      <c r="AR72" s="830"/>
      <c r="AS72" s="830"/>
      <c r="AT72" s="830"/>
      <c r="AU72" s="830" t="s">
        <v>561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559</v>
      </c>
      <c r="C73" s="874"/>
      <c r="D73" s="874"/>
      <c r="E73" s="874"/>
      <c r="F73" s="874"/>
      <c r="G73" s="874"/>
      <c r="H73" s="874"/>
      <c r="I73" s="874"/>
      <c r="J73" s="874"/>
      <c r="K73" s="874"/>
      <c r="L73" s="874"/>
      <c r="M73" s="874"/>
      <c r="N73" s="874"/>
      <c r="O73" s="874"/>
      <c r="P73" s="875"/>
      <c r="Q73" s="876">
        <v>141</v>
      </c>
      <c r="R73" s="830"/>
      <c r="S73" s="830"/>
      <c r="T73" s="830"/>
      <c r="U73" s="830"/>
      <c r="V73" s="830">
        <v>131</v>
      </c>
      <c r="W73" s="830"/>
      <c r="X73" s="830"/>
      <c r="Y73" s="830"/>
      <c r="Z73" s="830"/>
      <c r="AA73" s="830">
        <v>10</v>
      </c>
      <c r="AB73" s="830"/>
      <c r="AC73" s="830"/>
      <c r="AD73" s="830"/>
      <c r="AE73" s="830"/>
      <c r="AF73" s="830">
        <v>10</v>
      </c>
      <c r="AG73" s="830"/>
      <c r="AH73" s="830"/>
      <c r="AI73" s="830"/>
      <c r="AJ73" s="830"/>
      <c r="AK73" s="830" t="s">
        <v>561</v>
      </c>
      <c r="AL73" s="830"/>
      <c r="AM73" s="830"/>
      <c r="AN73" s="830"/>
      <c r="AO73" s="830"/>
      <c r="AP73" s="830" t="s">
        <v>561</v>
      </c>
      <c r="AQ73" s="830"/>
      <c r="AR73" s="830"/>
      <c r="AS73" s="830"/>
      <c r="AT73" s="830"/>
      <c r="AU73" s="830">
        <v>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560</v>
      </c>
      <c r="C74" s="874"/>
      <c r="D74" s="874"/>
      <c r="E74" s="874"/>
      <c r="F74" s="874"/>
      <c r="G74" s="874"/>
      <c r="H74" s="874"/>
      <c r="I74" s="874"/>
      <c r="J74" s="874"/>
      <c r="K74" s="874"/>
      <c r="L74" s="874"/>
      <c r="M74" s="874"/>
      <c r="N74" s="874"/>
      <c r="O74" s="874"/>
      <c r="P74" s="875"/>
      <c r="Q74" s="876">
        <v>265484</v>
      </c>
      <c r="R74" s="830"/>
      <c r="S74" s="830"/>
      <c r="T74" s="830"/>
      <c r="U74" s="830"/>
      <c r="V74" s="830">
        <v>260529</v>
      </c>
      <c r="W74" s="830"/>
      <c r="X74" s="830"/>
      <c r="Y74" s="830"/>
      <c r="Z74" s="830"/>
      <c r="AA74" s="830">
        <v>4955</v>
      </c>
      <c r="AB74" s="830"/>
      <c r="AC74" s="830"/>
      <c r="AD74" s="830"/>
      <c r="AE74" s="830"/>
      <c r="AF74" s="830">
        <v>4502</v>
      </c>
      <c r="AG74" s="830"/>
      <c r="AH74" s="830"/>
      <c r="AI74" s="830"/>
      <c r="AJ74" s="830"/>
      <c r="AK74" s="830">
        <v>2205</v>
      </c>
      <c r="AL74" s="830"/>
      <c r="AM74" s="830"/>
      <c r="AN74" s="830"/>
      <c r="AO74" s="830"/>
      <c r="AP74" s="830" t="s">
        <v>561</v>
      </c>
      <c r="AQ74" s="830"/>
      <c r="AR74" s="830"/>
      <c r="AS74" s="830"/>
      <c r="AT74" s="830"/>
      <c r="AU74" s="830" t="s">
        <v>561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371719</v>
      </c>
      <c r="AB110" s="900"/>
      <c r="AC110" s="900"/>
      <c r="AD110" s="900"/>
      <c r="AE110" s="901"/>
      <c r="AF110" s="902">
        <v>305011</v>
      </c>
      <c r="AG110" s="900"/>
      <c r="AH110" s="900"/>
      <c r="AI110" s="900"/>
      <c r="AJ110" s="901"/>
      <c r="AK110" s="902">
        <v>248129</v>
      </c>
      <c r="AL110" s="900"/>
      <c r="AM110" s="900"/>
      <c r="AN110" s="900"/>
      <c r="AO110" s="901"/>
      <c r="AP110" s="903">
        <v>17.7</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3633933</v>
      </c>
      <c r="BR110" s="931"/>
      <c r="BS110" s="931"/>
      <c r="BT110" s="931"/>
      <c r="BU110" s="931"/>
      <c r="BV110" s="931">
        <v>3944903</v>
      </c>
      <c r="BW110" s="931"/>
      <c r="BX110" s="931"/>
      <c r="BY110" s="931"/>
      <c r="BZ110" s="931"/>
      <c r="CA110" s="931">
        <v>4069588</v>
      </c>
      <c r="CB110" s="931"/>
      <c r="CC110" s="931"/>
      <c r="CD110" s="931"/>
      <c r="CE110" s="931"/>
      <c r="CF110" s="944">
        <v>290.2</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41</v>
      </c>
      <c r="BR111" s="926"/>
      <c r="BS111" s="926"/>
      <c r="BT111" s="926"/>
      <c r="BU111" s="926"/>
      <c r="BV111" s="926">
        <v>25</v>
      </c>
      <c r="BW111" s="926"/>
      <c r="BX111" s="926"/>
      <c r="BY111" s="926"/>
      <c r="BZ111" s="926"/>
      <c r="CA111" s="926">
        <v>12</v>
      </c>
      <c r="CB111" s="926"/>
      <c r="CC111" s="926"/>
      <c r="CD111" s="926"/>
      <c r="CE111" s="926"/>
      <c r="CF111" s="920">
        <v>0</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87887</v>
      </c>
      <c r="BR112" s="926"/>
      <c r="BS112" s="926"/>
      <c r="BT112" s="926"/>
      <c r="BU112" s="926"/>
      <c r="BV112" s="926">
        <v>88910</v>
      </c>
      <c r="BW112" s="926"/>
      <c r="BX112" s="926"/>
      <c r="BY112" s="926"/>
      <c r="BZ112" s="926"/>
      <c r="CA112" s="926">
        <v>89226</v>
      </c>
      <c r="CB112" s="926"/>
      <c r="CC112" s="926"/>
      <c r="CD112" s="926"/>
      <c r="CE112" s="926"/>
      <c r="CF112" s="920">
        <v>6.4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7931</v>
      </c>
      <c r="AB113" s="938"/>
      <c r="AC113" s="938"/>
      <c r="AD113" s="938"/>
      <c r="AE113" s="939"/>
      <c r="AF113" s="940">
        <v>7962</v>
      </c>
      <c r="AG113" s="938"/>
      <c r="AH113" s="938"/>
      <c r="AI113" s="938"/>
      <c r="AJ113" s="939"/>
      <c r="AK113" s="940">
        <v>7415</v>
      </c>
      <c r="AL113" s="938"/>
      <c r="AM113" s="938"/>
      <c r="AN113" s="938"/>
      <c r="AO113" s="939"/>
      <c r="AP113" s="941">
        <v>0.5</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123168</v>
      </c>
      <c r="BR113" s="926"/>
      <c r="BS113" s="926"/>
      <c r="BT113" s="926"/>
      <c r="BU113" s="926"/>
      <c r="BV113" s="926">
        <v>114306</v>
      </c>
      <c r="BW113" s="926"/>
      <c r="BX113" s="926"/>
      <c r="BY113" s="926"/>
      <c r="BZ113" s="926"/>
      <c r="CA113" s="926">
        <v>107741</v>
      </c>
      <c r="CB113" s="926"/>
      <c r="CC113" s="926"/>
      <c r="CD113" s="926"/>
      <c r="CE113" s="926"/>
      <c r="CF113" s="920">
        <v>7.7</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13788</v>
      </c>
      <c r="AB114" s="959"/>
      <c r="AC114" s="959"/>
      <c r="AD114" s="959"/>
      <c r="AE114" s="960"/>
      <c r="AF114" s="961">
        <v>14759</v>
      </c>
      <c r="AG114" s="959"/>
      <c r="AH114" s="959"/>
      <c r="AI114" s="959"/>
      <c r="AJ114" s="960"/>
      <c r="AK114" s="961">
        <v>12673</v>
      </c>
      <c r="AL114" s="959"/>
      <c r="AM114" s="959"/>
      <c r="AN114" s="959"/>
      <c r="AO114" s="960"/>
      <c r="AP114" s="962">
        <v>0.9</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163220</v>
      </c>
      <c r="BR114" s="926"/>
      <c r="BS114" s="926"/>
      <c r="BT114" s="926"/>
      <c r="BU114" s="926"/>
      <c r="BV114" s="926">
        <v>263407</v>
      </c>
      <c r="BW114" s="926"/>
      <c r="BX114" s="926"/>
      <c r="BY114" s="926"/>
      <c r="BZ114" s="926"/>
      <c r="CA114" s="926">
        <v>219617</v>
      </c>
      <c r="CB114" s="926"/>
      <c r="CC114" s="926"/>
      <c r="CD114" s="926"/>
      <c r="CE114" s="926"/>
      <c r="CF114" s="920">
        <v>15.7</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50</v>
      </c>
      <c r="AB115" s="938"/>
      <c r="AC115" s="938"/>
      <c r="AD115" s="938"/>
      <c r="AE115" s="939"/>
      <c r="AF115" s="940">
        <v>16</v>
      </c>
      <c r="AG115" s="938"/>
      <c r="AH115" s="938"/>
      <c r="AI115" s="938"/>
      <c r="AJ115" s="939"/>
      <c r="AK115" s="940">
        <v>12</v>
      </c>
      <c r="AL115" s="938"/>
      <c r="AM115" s="938"/>
      <c r="AN115" s="938"/>
      <c r="AO115" s="939"/>
      <c r="AP115" s="941">
        <v>0</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393488</v>
      </c>
      <c r="AB117" s="979"/>
      <c r="AC117" s="979"/>
      <c r="AD117" s="979"/>
      <c r="AE117" s="980"/>
      <c r="AF117" s="981">
        <v>327748</v>
      </c>
      <c r="AG117" s="979"/>
      <c r="AH117" s="979"/>
      <c r="AI117" s="979"/>
      <c r="AJ117" s="980"/>
      <c r="AK117" s="981">
        <v>268229</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4008249</v>
      </c>
      <c r="BR119" s="1000"/>
      <c r="BS119" s="1000"/>
      <c r="BT119" s="1000"/>
      <c r="BU119" s="1000"/>
      <c r="BV119" s="1000">
        <v>4411551</v>
      </c>
      <c r="BW119" s="1000"/>
      <c r="BX119" s="1000"/>
      <c r="BY119" s="1000"/>
      <c r="BZ119" s="1000"/>
      <c r="CA119" s="1000">
        <v>4486184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41</v>
      </c>
      <c r="DH119" s="986"/>
      <c r="DI119" s="986"/>
      <c r="DJ119" s="986"/>
      <c r="DK119" s="987"/>
      <c r="DL119" s="985">
        <v>25</v>
      </c>
      <c r="DM119" s="986"/>
      <c r="DN119" s="986"/>
      <c r="DO119" s="986"/>
      <c r="DP119" s="987"/>
      <c r="DQ119" s="985">
        <v>12</v>
      </c>
      <c r="DR119" s="986"/>
      <c r="DS119" s="986"/>
      <c r="DT119" s="986"/>
      <c r="DU119" s="987"/>
      <c r="DV119" s="988">
        <v>0</v>
      </c>
      <c r="DW119" s="989"/>
      <c r="DX119" s="989"/>
      <c r="DY119" s="989"/>
      <c r="DZ119" s="990"/>
    </row>
    <row r="120" spans="1:130" s="230" customFormat="1" ht="26.25" customHeight="1" x14ac:dyDescent="0.2">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5676220</v>
      </c>
      <c r="BR120" s="931"/>
      <c r="BS120" s="931"/>
      <c r="BT120" s="931"/>
      <c r="BU120" s="931"/>
      <c r="BV120" s="931">
        <v>5638160</v>
      </c>
      <c r="BW120" s="931"/>
      <c r="BX120" s="931"/>
      <c r="BY120" s="931"/>
      <c r="BZ120" s="931"/>
      <c r="CA120" s="931">
        <v>5871605</v>
      </c>
      <c r="CB120" s="931"/>
      <c r="CC120" s="931"/>
      <c r="CD120" s="931"/>
      <c r="CE120" s="931"/>
      <c r="CF120" s="944">
        <v>418.7</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83607</v>
      </c>
      <c r="DH120" s="931"/>
      <c r="DI120" s="931"/>
      <c r="DJ120" s="931"/>
      <c r="DK120" s="931"/>
      <c r="DL120" s="931">
        <v>85579</v>
      </c>
      <c r="DM120" s="931"/>
      <c r="DN120" s="931"/>
      <c r="DO120" s="931"/>
      <c r="DP120" s="931"/>
      <c r="DQ120" s="931">
        <v>83525</v>
      </c>
      <c r="DR120" s="931"/>
      <c r="DS120" s="931"/>
      <c r="DT120" s="931"/>
      <c r="DU120" s="931"/>
      <c r="DV120" s="932">
        <v>6</v>
      </c>
      <c r="DW120" s="932"/>
      <c r="DX120" s="932"/>
      <c r="DY120" s="932"/>
      <c r="DZ120" s="933"/>
    </row>
    <row r="121" spans="1:130" s="230" customFormat="1" ht="26.25" customHeight="1" x14ac:dyDescent="0.2">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4280</v>
      </c>
      <c r="DH121" s="926"/>
      <c r="DI121" s="926"/>
      <c r="DJ121" s="926"/>
      <c r="DK121" s="926"/>
      <c r="DL121" s="926">
        <v>3331</v>
      </c>
      <c r="DM121" s="926"/>
      <c r="DN121" s="926"/>
      <c r="DO121" s="926"/>
      <c r="DP121" s="926"/>
      <c r="DQ121" s="926">
        <v>5701</v>
      </c>
      <c r="DR121" s="926"/>
      <c r="DS121" s="926"/>
      <c r="DT121" s="926"/>
      <c r="DU121" s="926"/>
      <c r="DV121" s="927">
        <v>0.4</v>
      </c>
      <c r="DW121" s="927"/>
      <c r="DX121" s="927"/>
      <c r="DY121" s="927"/>
      <c r="DZ121" s="928"/>
    </row>
    <row r="122" spans="1:130" s="230" customFormat="1" ht="26.25" customHeight="1" x14ac:dyDescent="0.2">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3938302</v>
      </c>
      <c r="BR122" s="1000"/>
      <c r="BS122" s="1000"/>
      <c r="BT122" s="1000"/>
      <c r="BU122" s="1000"/>
      <c r="BV122" s="1000">
        <v>4163938</v>
      </c>
      <c r="BW122" s="1000"/>
      <c r="BX122" s="1000"/>
      <c r="BY122" s="1000"/>
      <c r="BZ122" s="1000"/>
      <c r="CA122" s="1000">
        <v>3354290</v>
      </c>
      <c r="CB122" s="1000"/>
      <c r="CC122" s="1000"/>
      <c r="CD122" s="1000"/>
      <c r="CE122" s="1000"/>
      <c r="CF122" s="1017">
        <v>239.2</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4">
        <v>9614522</v>
      </c>
      <c r="BR123" s="1031"/>
      <c r="BS123" s="1031"/>
      <c r="BT123" s="1031"/>
      <c r="BU123" s="1031"/>
      <c r="BV123" s="1031">
        <v>9802098</v>
      </c>
      <c r="BW123" s="1031"/>
      <c r="BX123" s="1031"/>
      <c r="BY123" s="1031"/>
      <c r="BZ123" s="1031"/>
      <c r="CA123" s="1031">
        <v>9225895</v>
      </c>
      <c r="CB123" s="1031"/>
      <c r="CC123" s="1031"/>
      <c r="CD123" s="1031"/>
      <c r="CE123" s="1031"/>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9"/>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50</v>
      </c>
      <c r="AB127" s="959"/>
      <c r="AC127" s="959"/>
      <c r="AD127" s="959"/>
      <c r="AE127" s="960"/>
      <c r="AF127" s="961">
        <v>16</v>
      </c>
      <c r="AG127" s="959"/>
      <c r="AH127" s="959"/>
      <c r="AI127" s="959"/>
      <c r="AJ127" s="960"/>
      <c r="AK127" s="961">
        <v>12</v>
      </c>
      <c r="AL127" s="959"/>
      <c r="AM127" s="959"/>
      <c r="AN127" s="959"/>
      <c r="AO127" s="960"/>
      <c r="AP127" s="962">
        <v>0</v>
      </c>
      <c r="AQ127" s="963"/>
      <c r="AR127" s="963"/>
      <c r="AS127" s="963"/>
      <c r="AT127" s="964"/>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t="s">
        <v>122</v>
      </c>
      <c r="AB128" s="1047"/>
      <c r="AC128" s="1047"/>
      <c r="AD128" s="1047"/>
      <c r="AE128" s="1048"/>
      <c r="AF128" s="1049" t="s">
        <v>122</v>
      </c>
      <c r="AG128" s="1047"/>
      <c r="AH128" s="1047"/>
      <c r="AI128" s="1047"/>
      <c r="AJ128" s="1048"/>
      <c r="AK128" s="1049" t="s">
        <v>122</v>
      </c>
      <c r="AL128" s="1047"/>
      <c r="AM128" s="1047"/>
      <c r="AN128" s="1047"/>
      <c r="AO128" s="1048"/>
      <c r="AP128" s="1050"/>
      <c r="AQ128" s="1051"/>
      <c r="AR128" s="1051"/>
      <c r="AS128" s="1051"/>
      <c r="AT128" s="1052"/>
      <c r="AU128" s="232"/>
      <c r="AV128" s="232"/>
      <c r="AW128" s="232"/>
      <c r="AX128" s="896" t="s">
        <v>464</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1824338</v>
      </c>
      <c r="AB129" s="959"/>
      <c r="AC129" s="959"/>
      <c r="AD129" s="959"/>
      <c r="AE129" s="960"/>
      <c r="AF129" s="961">
        <v>1672348</v>
      </c>
      <c r="AG129" s="959"/>
      <c r="AH129" s="959"/>
      <c r="AI129" s="959"/>
      <c r="AJ129" s="960"/>
      <c r="AK129" s="961">
        <v>1615352</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318523</v>
      </c>
      <c r="AB130" s="959"/>
      <c r="AC130" s="959"/>
      <c r="AD130" s="959"/>
      <c r="AE130" s="960"/>
      <c r="AF130" s="961">
        <v>259063</v>
      </c>
      <c r="AG130" s="959"/>
      <c r="AH130" s="959"/>
      <c r="AI130" s="959"/>
      <c r="AJ130" s="960"/>
      <c r="AK130" s="961">
        <v>212956</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4.5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1505815</v>
      </c>
      <c r="AB131" s="986"/>
      <c r="AC131" s="986"/>
      <c r="AD131" s="986"/>
      <c r="AE131" s="987"/>
      <c r="AF131" s="985">
        <v>1413285</v>
      </c>
      <c r="AG131" s="986"/>
      <c r="AH131" s="986"/>
      <c r="AI131" s="986"/>
      <c r="AJ131" s="987"/>
      <c r="AK131" s="985">
        <v>1402396</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4.9783671969999999</v>
      </c>
      <c r="AB132" s="1097"/>
      <c r="AC132" s="1097"/>
      <c r="AD132" s="1097"/>
      <c r="AE132" s="1098"/>
      <c r="AF132" s="1099">
        <v>4.8599539370000002</v>
      </c>
      <c r="AG132" s="1097"/>
      <c r="AH132" s="1097"/>
      <c r="AI132" s="1097"/>
      <c r="AJ132" s="1098"/>
      <c r="AK132" s="1099">
        <v>3.9413261300000002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7.2</v>
      </c>
      <c r="AB133" s="1080"/>
      <c r="AC133" s="1080"/>
      <c r="AD133" s="1080"/>
      <c r="AE133" s="1081"/>
      <c r="AF133" s="1079">
        <v>6.1</v>
      </c>
      <c r="AG133" s="1080"/>
      <c r="AH133" s="1080"/>
      <c r="AI133" s="1080"/>
      <c r="AJ133" s="1081"/>
      <c r="AK133" s="1079">
        <v>4.5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S4GMr9dislhZGWnIhScJ/Z1R9yXZKkyZYq+z1aNjIZr3B3K3c7wRg9hf0iAZe4jPNvbAJ8L69eTjgf4URDywQ==" saltValue="M20O4vFYLVQ+TAV95qnR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rNHezD1yUuxj2Z0wEL2QDAR1VqCrcmQ4qq1ySrB0rXzD85CA7SpYS4brPnuWv0xmAeMyU/03FH102WoMO61rg==" saltValue="BmogcSy64BqGI7jXRmY4aw=="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kZ7YJsPrfKR5LzIus5ZMogk1WrSN5LMlBllHOCANv3SNNH9qxRDs5VsAUkump1n/zg/1HwZSfmRGrLml5YVJQ==" saltValue="cIhgx5bSC9T5B00rIqAE8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394814</v>
      </c>
      <c r="AP9" s="281">
        <v>379994</v>
      </c>
      <c r="AQ9" s="282">
        <v>243450</v>
      </c>
      <c r="AR9" s="283">
        <v>56.1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68992</v>
      </c>
      <c r="AP10" s="284">
        <v>66402</v>
      </c>
      <c r="AQ10" s="285">
        <v>36828</v>
      </c>
      <c r="AR10" s="286">
        <v>80.3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1985</v>
      </c>
      <c r="AP11" s="284">
        <v>1910</v>
      </c>
      <c r="AQ11" s="285">
        <v>2575</v>
      </c>
      <c r="AR11" s="286">
        <v>-25.8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6551</v>
      </c>
      <c r="AP13" s="284">
        <v>6305</v>
      </c>
      <c r="AQ13" s="285">
        <v>11862</v>
      </c>
      <c r="AR13" s="286">
        <v>-46.8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6661</v>
      </c>
      <c r="AP14" s="284">
        <v>6411</v>
      </c>
      <c r="AQ14" s="285">
        <v>4647</v>
      </c>
      <c r="AR14" s="286">
        <v>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-21070</v>
      </c>
      <c r="AP15" s="284">
        <v>-20279</v>
      </c>
      <c r="AQ15" s="285">
        <v>-13358</v>
      </c>
      <c r="AR15" s="286">
        <v>51.8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457933</v>
      </c>
      <c r="AP16" s="284">
        <v>440744</v>
      </c>
      <c r="AQ16" s="285">
        <v>286004</v>
      </c>
      <c r="AR16" s="286">
        <v>54.1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30.8</v>
      </c>
      <c r="AP21" s="298">
        <v>24.25</v>
      </c>
      <c r="AQ21" s="299">
        <v>6.55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89.6</v>
      </c>
      <c r="AP22" s="303">
        <v>95.4</v>
      </c>
      <c r="AQ22" s="304">
        <v>-5.8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248129</v>
      </c>
      <c r="AP32" s="312">
        <v>238815</v>
      </c>
      <c r="AQ32" s="313">
        <v>167387</v>
      </c>
      <c r="AR32" s="314">
        <v>42.7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5</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7415</v>
      </c>
      <c r="AP35" s="312">
        <v>7137</v>
      </c>
      <c r="AQ35" s="313">
        <v>34589</v>
      </c>
      <c r="AR35" s="314">
        <v>-79.400000000000006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12673</v>
      </c>
      <c r="AP36" s="312">
        <v>12197</v>
      </c>
      <c r="AQ36" s="313">
        <v>2508</v>
      </c>
      <c r="AR36" s="314">
        <v>386.3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12</v>
      </c>
      <c r="AP37" s="312">
        <v>12</v>
      </c>
      <c r="AQ37" s="313">
        <v>1525</v>
      </c>
      <c r="AR37" s="314">
        <v>-99.2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44</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488</v>
      </c>
      <c r="AP39" s="312" t="s">
        <v>488</v>
      </c>
      <c r="AQ39" s="313">
        <v>-7489</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-212956</v>
      </c>
      <c r="AP40" s="312">
        <v>-204962</v>
      </c>
      <c r="AQ40" s="313">
        <v>-138932</v>
      </c>
      <c r="AR40" s="314">
        <v>47.5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55273</v>
      </c>
      <c r="AP41" s="312">
        <v>53198</v>
      </c>
      <c r="AQ41" s="313">
        <v>59636</v>
      </c>
      <c r="AR41" s="314">
        <v>-10.8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1053507</v>
      </c>
      <c r="AN51" s="334">
        <v>909764</v>
      </c>
      <c r="AO51" s="335">
        <v>-3.6</v>
      </c>
      <c r="AP51" s="336">
        <v>268375</v>
      </c>
      <c r="AQ51" s="337">
        <v>-1.2</v>
      </c>
      <c r="AR51" s="338">
        <v>-2.4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467328</v>
      </c>
      <c r="AN52" s="342">
        <v>403565</v>
      </c>
      <c r="AO52" s="343">
        <v>-18.5</v>
      </c>
      <c r="AP52" s="344">
        <v>119602</v>
      </c>
      <c r="AQ52" s="345">
        <v>1.5</v>
      </c>
      <c r="AR52" s="346">
        <v>-20</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969554</v>
      </c>
      <c r="AN53" s="334">
        <v>853481</v>
      </c>
      <c r="AO53" s="335">
        <v>-6.2</v>
      </c>
      <c r="AP53" s="336">
        <v>301035</v>
      </c>
      <c r="AQ53" s="337">
        <v>12.2</v>
      </c>
      <c r="AR53" s="338">
        <v>-18.399999999999999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588043</v>
      </c>
      <c r="AN54" s="342">
        <v>517643</v>
      </c>
      <c r="AO54" s="343">
        <v>28.3</v>
      </c>
      <c r="AP54" s="344">
        <v>154376</v>
      </c>
      <c r="AQ54" s="345">
        <v>29.1</v>
      </c>
      <c r="AR54" s="346">
        <v>-0.8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971873</v>
      </c>
      <c r="AN55" s="334">
        <v>854018</v>
      </c>
      <c r="AO55" s="335">
        <v>0.1</v>
      </c>
      <c r="AP55" s="336">
        <v>277467</v>
      </c>
      <c r="AQ55" s="337">
        <v>-7.8</v>
      </c>
      <c r="AR55" s="338">
        <v>7.9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635645</v>
      </c>
      <c r="AN56" s="342">
        <v>558563</v>
      </c>
      <c r="AO56" s="343">
        <v>7.9</v>
      </c>
      <c r="AP56" s="344">
        <v>128378</v>
      </c>
      <c r="AQ56" s="345">
        <v>-16.8</v>
      </c>
      <c r="AR56" s="346">
        <v>24.7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1011314</v>
      </c>
      <c r="AN57" s="334">
        <v>940757</v>
      </c>
      <c r="AO57" s="335">
        <v>10.199999999999999</v>
      </c>
      <c r="AP57" s="336">
        <v>282256</v>
      </c>
      <c r="AQ57" s="337">
        <v>1.7</v>
      </c>
      <c r="AR57" s="338">
        <v>8.5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668595</v>
      </c>
      <c r="AN58" s="342">
        <v>621949</v>
      </c>
      <c r="AO58" s="343">
        <v>11.3</v>
      </c>
      <c r="AP58" s="344">
        <v>145453</v>
      </c>
      <c r="AQ58" s="345">
        <v>13.3</v>
      </c>
      <c r="AR58" s="346">
        <v>-2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869712</v>
      </c>
      <c r="AN59" s="334">
        <v>837066</v>
      </c>
      <c r="AO59" s="335">
        <v>-11</v>
      </c>
      <c r="AP59" s="336">
        <v>295341</v>
      </c>
      <c r="AQ59" s="337">
        <v>4.5999999999999996</v>
      </c>
      <c r="AR59" s="338">
        <v>-15.6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327570</v>
      </c>
      <c r="AN60" s="342">
        <v>315274</v>
      </c>
      <c r="AO60" s="343">
        <v>-49.3</v>
      </c>
      <c r="AP60" s="344">
        <v>137402</v>
      </c>
      <c r="AQ60" s="345">
        <v>-5.5</v>
      </c>
      <c r="AR60" s="346">
        <v>-43.8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975192</v>
      </c>
      <c r="AN61" s="349">
        <v>879017</v>
      </c>
      <c r="AO61" s="350">
        <v>-2.1</v>
      </c>
      <c r="AP61" s="351">
        <v>284895</v>
      </c>
      <c r="AQ61" s="352">
        <v>1.9</v>
      </c>
      <c r="AR61" s="338">
        <v>-4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537436</v>
      </c>
      <c r="AN62" s="342">
        <v>483399</v>
      </c>
      <c r="AO62" s="343">
        <v>-4.0999999999999996</v>
      </c>
      <c r="AP62" s="344">
        <v>137042</v>
      </c>
      <c r="AQ62" s="345">
        <v>4.3</v>
      </c>
      <c r="AR62" s="346">
        <v>-8.4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0mkPHJnsh6V27z0Irx5q9KldPIrMC+jJ9uBaLmnsZ3eV9cBtCIoQ5rZV7LpTGji++Yat3iqbEO1AuofF347kg==" saltValue="M6wJSovszMD403CibSsb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uIXuT27tVlWi8YoQ5tfvrBkVpXyrmq1/03IEGXf6D/9w2eRxqJZpqhfkp8JMCu+8tMW2NAdP+V51ml42CvhLlQ==" saltValue="TckcUBJ+aEu0iUSzPq6Q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iPHpZ/+GnhV0zuGswRRs/KVoqES6BJ6JKSzIExfdJzy0L5wWkX/Aopw8sNy3Vqx58vBo/6BfGr/7tWqlemvEXQ==" saltValue="oyDcFHXP6qatjwK3zH9Y8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56.43</v>
      </c>
      <c r="G47" s="12">
        <v>49.02</v>
      </c>
      <c r="H47" s="12">
        <v>51.54</v>
      </c>
      <c r="I47" s="12">
        <v>57.59</v>
      </c>
      <c r="J47" s="13">
        <v>68.849999999999994</v>
      </c>
    </row>
    <row r="48" spans="2:10" ht="57.75" customHeight="1" x14ac:dyDescent="0.2">
      <c r="B48" s="14"/>
      <c r="C48" s="1141" t="s">
        <v>4</v>
      </c>
      <c r="D48" s="1141"/>
      <c r="E48" s="1142"/>
      <c r="F48" s="15">
        <v>2.62</v>
      </c>
      <c r="G48" s="16">
        <v>10.48</v>
      </c>
      <c r="H48" s="16">
        <v>5.13</v>
      </c>
      <c r="I48" s="16">
        <v>16.2</v>
      </c>
      <c r="J48" s="17">
        <v>7.7</v>
      </c>
    </row>
    <row r="49" spans="2:10" ht="57.75" customHeight="1" thickBot="1" x14ac:dyDescent="0.25">
      <c r="B49" s="18"/>
      <c r="C49" s="1143" t="s">
        <v>5</v>
      </c>
      <c r="D49" s="1143"/>
      <c r="E49" s="1144"/>
      <c r="F49" s="19" t="s">
        <v>531</v>
      </c>
      <c r="G49" s="20">
        <v>0</v>
      </c>
      <c r="H49" s="20" t="s">
        <v>532</v>
      </c>
      <c r="I49" s="20">
        <v>7.62</v>
      </c>
      <c r="J49" s="21" t="s">
        <v>533</v>
      </c>
    </row>
    <row r="50" spans="2:10" ht="13" x14ac:dyDescent="0.2"/>
  </sheetData>
  <sheetProtection algorithmName="SHA-512" hashValue="r6v6m5KCFrcPrdKXy45JzCyTAcPII32m7wtpD8RQ5lYwJS/duwAthiho8SXMnrpEbxxqfWmasZokU2UIHNTINw==" saltValue="8vHWof/lsTKQLWNXxAPEA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534</v>
      </c>
      <c r="D34" s="1151"/>
      <c r="E34" s="1152"/>
      <c r="F34" s="32" t="s">
        <v>535</v>
      </c>
      <c r="G34" s="33" t="s">
        <v>536</v>
      </c>
      <c r="H34" s="33" t="s">
        <v>537</v>
      </c>
      <c r="I34" s="33" t="s">
        <v>538</v>
      </c>
      <c r="J34" s="34" t="s">
        <v>539</v>
      </c>
      <c r="K34" s="22"/>
      <c r="L34" s="22"/>
      <c r="M34" s="22"/>
      <c r="N34" s="22"/>
      <c r="O34" s="22"/>
      <c r="P34" s="22"/>
    </row>
    <row r="35" spans="1:16" ht="39" customHeight="1" x14ac:dyDescent="0.2">
      <c r="A35" s="22"/>
      <c r="B35" s="35"/>
      <c r="C35" s="1145" t="s">
        <v>540</v>
      </c>
      <c r="D35" s="1146"/>
      <c r="E35" s="1147"/>
      <c r="F35" s="36">
        <v>4.8499999999999996</v>
      </c>
      <c r="G35" s="37">
        <v>13.83</v>
      </c>
      <c r="H35" s="37">
        <v>4.96</v>
      </c>
      <c r="I35" s="37">
        <v>15.83</v>
      </c>
      <c r="J35" s="38">
        <v>7.5</v>
      </c>
      <c r="K35" s="22"/>
      <c r="L35" s="22"/>
      <c r="M35" s="22"/>
      <c r="N35" s="22"/>
      <c r="O35" s="22"/>
      <c r="P35" s="22"/>
    </row>
    <row r="36" spans="1:16" ht="39" customHeight="1" x14ac:dyDescent="0.2">
      <c r="A36" s="22"/>
      <c r="B36" s="35"/>
      <c r="C36" s="1145" t="s">
        <v>541</v>
      </c>
      <c r="D36" s="1146"/>
      <c r="E36" s="1147"/>
      <c r="F36" s="36">
        <v>0.55000000000000004</v>
      </c>
      <c r="G36" s="37">
        <v>0.46</v>
      </c>
      <c r="H36" s="37">
        <v>1.93</v>
      </c>
      <c r="I36" s="37">
        <v>2.78</v>
      </c>
      <c r="J36" s="38">
        <v>2.08</v>
      </c>
      <c r="K36" s="22"/>
      <c r="L36" s="22"/>
      <c r="M36" s="22"/>
      <c r="N36" s="22"/>
      <c r="O36" s="22"/>
      <c r="P36" s="22"/>
    </row>
    <row r="37" spans="1:16" ht="39" customHeight="1" x14ac:dyDescent="0.2">
      <c r="A37" s="22"/>
      <c r="B37" s="35"/>
      <c r="C37" s="1145" t="s">
        <v>542</v>
      </c>
      <c r="D37" s="1146"/>
      <c r="E37" s="1147"/>
      <c r="F37" s="36">
        <v>1.87</v>
      </c>
      <c r="G37" s="37">
        <v>1.81</v>
      </c>
      <c r="H37" s="37">
        <v>1.76</v>
      </c>
      <c r="I37" s="37">
        <v>1.87</v>
      </c>
      <c r="J37" s="38">
        <v>1.87</v>
      </c>
      <c r="K37" s="22"/>
      <c r="L37" s="22"/>
      <c r="M37" s="22"/>
      <c r="N37" s="22"/>
      <c r="O37" s="22"/>
      <c r="P37" s="22"/>
    </row>
    <row r="38" spans="1:16" ht="39" customHeight="1" x14ac:dyDescent="0.2">
      <c r="A38" s="22"/>
      <c r="B38" s="35"/>
      <c r="C38" s="1145" t="s">
        <v>543</v>
      </c>
      <c r="D38" s="1146"/>
      <c r="E38" s="1147"/>
      <c r="F38" s="36">
        <v>0.28999999999999998</v>
      </c>
      <c r="G38" s="37">
        <v>0.31</v>
      </c>
      <c r="H38" s="37">
        <v>0.62</v>
      </c>
      <c r="I38" s="37">
        <v>1</v>
      </c>
      <c r="J38" s="38">
        <v>1.22</v>
      </c>
      <c r="K38" s="22"/>
      <c r="L38" s="22"/>
      <c r="M38" s="22"/>
      <c r="N38" s="22"/>
      <c r="O38" s="22"/>
      <c r="P38" s="22"/>
    </row>
    <row r="39" spans="1:16" ht="39" customHeight="1" x14ac:dyDescent="0.2">
      <c r="A39" s="22"/>
      <c r="B39" s="35"/>
      <c r="C39" s="1145" t="s">
        <v>544</v>
      </c>
      <c r="D39" s="1146"/>
      <c r="E39" s="1147"/>
      <c r="F39" s="36">
        <v>0.04</v>
      </c>
      <c r="G39" s="37">
        <v>0.02</v>
      </c>
      <c r="H39" s="37">
        <v>0.11</v>
      </c>
      <c r="I39" s="37">
        <v>0.03</v>
      </c>
      <c r="J39" s="38">
        <v>0.31</v>
      </c>
      <c r="K39" s="22"/>
      <c r="L39" s="22"/>
      <c r="M39" s="22"/>
      <c r="N39" s="22"/>
      <c r="O39" s="22"/>
      <c r="P39" s="22"/>
    </row>
    <row r="40" spans="1:16" ht="39" customHeight="1" x14ac:dyDescent="0.2">
      <c r="A40" s="22"/>
      <c r="B40" s="35"/>
      <c r="C40" s="1145" t="s">
        <v>545</v>
      </c>
      <c r="D40" s="1146"/>
      <c r="E40" s="1147"/>
      <c r="F40" s="36">
        <v>0.05</v>
      </c>
      <c r="G40" s="37">
        <v>0.26</v>
      </c>
      <c r="H40" s="37">
        <v>0.09</v>
      </c>
      <c r="I40" s="37">
        <v>0.05</v>
      </c>
      <c r="J40" s="38">
        <v>0.19</v>
      </c>
      <c r="K40" s="22"/>
      <c r="L40" s="22"/>
      <c r="M40" s="22"/>
      <c r="N40" s="22"/>
      <c r="O40" s="22"/>
      <c r="P40" s="22"/>
    </row>
    <row r="41" spans="1:16" ht="39" customHeight="1" x14ac:dyDescent="0.2">
      <c r="A41" s="22"/>
      <c r="B41" s="35"/>
      <c r="C41" s="1145" t="s">
        <v>546</v>
      </c>
      <c r="D41" s="1146"/>
      <c r="E41" s="1147"/>
      <c r="F41" s="36">
        <v>0.02</v>
      </c>
      <c r="G41" s="37" t="s">
        <v>547</v>
      </c>
      <c r="H41" s="37">
        <v>0.04</v>
      </c>
      <c r="I41" s="37">
        <v>0.18</v>
      </c>
      <c r="J41" s="38">
        <v>0.03</v>
      </c>
      <c r="K41" s="22"/>
      <c r="L41" s="22"/>
      <c r="M41" s="22"/>
      <c r="N41" s="22"/>
      <c r="O41" s="22"/>
      <c r="P41" s="22"/>
    </row>
    <row r="42" spans="1:16" ht="39" customHeight="1" x14ac:dyDescent="0.2">
      <c r="A42" s="22"/>
      <c r="B42" s="39"/>
      <c r="C42" s="1145" t="s">
        <v>548</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549</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g4oTXYknh2yIWTEsYOmksf2O38t/IDZWk37+Qe92H88wvDET5aB00dF3s2rXgNg/Nx217CggoyNSZG7KuLfIg==" saltValue="Tp/yhhXiV77k6td536JG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395</v>
      </c>
      <c r="L45" s="60">
        <v>388</v>
      </c>
      <c r="M45" s="60">
        <v>396</v>
      </c>
      <c r="N45" s="60">
        <v>305</v>
      </c>
      <c r="O45" s="61">
        <v>248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8</v>
      </c>
      <c r="L48" s="64">
        <v>8</v>
      </c>
      <c r="M48" s="64">
        <v>8</v>
      </c>
      <c r="N48" s="64">
        <v>8</v>
      </c>
      <c r="O48" s="65">
        <v>7</v>
      </c>
      <c r="P48" s="48"/>
      <c r="Q48" s="48"/>
      <c r="R48" s="48"/>
      <c r="S48" s="48"/>
      <c r="T48" s="48"/>
      <c r="U48" s="48"/>
    </row>
    <row r="49" spans="1:21" ht="30.75" customHeight="1" x14ac:dyDescent="0.2">
      <c r="A49" s="48"/>
      <c r="B49" s="1155"/>
      <c r="C49" s="1156"/>
      <c r="D49" s="62"/>
      <c r="E49" s="1161" t="s">
        <v>14</v>
      </c>
      <c r="F49" s="1161"/>
      <c r="G49" s="1161"/>
      <c r="H49" s="1161"/>
      <c r="I49" s="1161"/>
      <c r="J49" s="1162"/>
      <c r="K49" s="63">
        <v>15</v>
      </c>
      <c r="L49" s="64">
        <v>14</v>
      </c>
      <c r="M49" s="64">
        <v>14</v>
      </c>
      <c r="N49" s="64">
        <v>15</v>
      </c>
      <c r="O49" s="65">
        <v>13</v>
      </c>
      <c r="P49" s="48"/>
      <c r="Q49" s="48"/>
      <c r="R49" s="48"/>
      <c r="S49" s="48"/>
      <c r="T49" s="48"/>
      <c r="U49" s="48"/>
    </row>
    <row r="50" spans="1:21" ht="30.75" customHeight="1" x14ac:dyDescent="0.2">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315</v>
      </c>
      <c r="L52" s="64">
        <v>315</v>
      </c>
      <c r="M52" s="64">
        <v>319</v>
      </c>
      <c r="N52" s="64">
        <v>260</v>
      </c>
      <c r="O52" s="65">
        <v>213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103</v>
      </c>
      <c r="L53" s="69">
        <v>95</v>
      </c>
      <c r="M53" s="69">
        <v>99</v>
      </c>
      <c r="N53" s="69">
        <v>68</v>
      </c>
      <c r="O53" s="70">
        <v>55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ohyB7IPKAkUVQFsFv1pGewR9saqoB9et62qcir0ICcp0Jh4RDVdLMW/i19l6VTGDRq8KCgKbjwYks3hw7juOg==" saltValue="jBWHoLEs0/QTh1KEPM9R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2865</v>
      </c>
      <c r="J41" s="356">
        <v>3135</v>
      </c>
      <c r="K41" s="356">
        <v>3634</v>
      </c>
      <c r="L41" s="356">
        <v>3945</v>
      </c>
      <c r="M41" s="357">
        <v>4070</v>
      </c>
    </row>
    <row r="42" spans="2:13" ht="27.75" customHeight="1" x14ac:dyDescent="0.2">
      <c r="B42" s="1186"/>
      <c r="C42" s="1187"/>
      <c r="D42" s="106"/>
      <c r="E42" s="1192" t="s">
        <v>32</v>
      </c>
      <c r="F42" s="1192"/>
      <c r="G42" s="1192"/>
      <c r="H42" s="1193"/>
      <c r="I42" s="358">
        <v>0</v>
      </c>
      <c r="J42" s="359">
        <v>0</v>
      </c>
      <c r="K42" s="359">
        <v>0</v>
      </c>
      <c r="L42" s="359">
        <v>0</v>
      </c>
      <c r="M42" s="360">
        <v>0</v>
      </c>
    </row>
    <row r="43" spans="2:13" ht="27.75" customHeight="1" x14ac:dyDescent="0.2">
      <c r="B43" s="1186"/>
      <c r="C43" s="1187"/>
      <c r="D43" s="106"/>
      <c r="E43" s="1192" t="s">
        <v>33</v>
      </c>
      <c r="F43" s="1192"/>
      <c r="G43" s="1192"/>
      <c r="H43" s="1193"/>
      <c r="I43" s="358">
        <v>71</v>
      </c>
      <c r="J43" s="359">
        <v>87</v>
      </c>
      <c r="K43" s="359">
        <v>88</v>
      </c>
      <c r="L43" s="359">
        <v>89</v>
      </c>
      <c r="M43" s="360">
        <v>89</v>
      </c>
    </row>
    <row r="44" spans="2:13" ht="27.75" customHeight="1" x14ac:dyDescent="0.2">
      <c r="B44" s="1186"/>
      <c r="C44" s="1187"/>
      <c r="D44" s="106"/>
      <c r="E44" s="1192" t="s">
        <v>34</v>
      </c>
      <c r="F44" s="1192"/>
      <c r="G44" s="1192"/>
      <c r="H44" s="1193"/>
      <c r="I44" s="358">
        <v>142</v>
      </c>
      <c r="J44" s="359">
        <v>133</v>
      </c>
      <c r="K44" s="359">
        <v>123</v>
      </c>
      <c r="L44" s="359">
        <v>114</v>
      </c>
      <c r="M44" s="360">
        <v>108</v>
      </c>
    </row>
    <row r="45" spans="2:13" ht="27.75" customHeight="1" x14ac:dyDescent="0.2">
      <c r="B45" s="1186"/>
      <c r="C45" s="1187"/>
      <c r="D45" s="106"/>
      <c r="E45" s="1192" t="s">
        <v>35</v>
      </c>
      <c r="F45" s="1192"/>
      <c r="G45" s="1192"/>
      <c r="H45" s="1193"/>
      <c r="I45" s="358">
        <v>163</v>
      </c>
      <c r="J45" s="359">
        <v>166</v>
      </c>
      <c r="K45" s="359">
        <v>163</v>
      </c>
      <c r="L45" s="359">
        <v>263</v>
      </c>
      <c r="M45" s="360">
        <v>220</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5798</v>
      </c>
      <c r="J50" s="359">
        <v>5523</v>
      </c>
      <c r="K50" s="359">
        <v>5676</v>
      </c>
      <c r="L50" s="359">
        <v>5638</v>
      </c>
      <c r="M50" s="360">
        <v>5872</v>
      </c>
    </row>
    <row r="51" spans="2:13" ht="27.75" customHeight="1" x14ac:dyDescent="0.2">
      <c r="B51" s="1186"/>
      <c r="C51" s="1187"/>
      <c r="D51" s="106"/>
      <c r="E51" s="1192" t="s">
        <v>42</v>
      </c>
      <c r="F51" s="1192"/>
      <c r="G51" s="1192"/>
      <c r="H51" s="1193"/>
      <c r="I51" s="358" t="s">
        <v>488</v>
      </c>
      <c r="J51" s="359" t="s">
        <v>488</v>
      </c>
      <c r="K51" s="359" t="s">
        <v>488</v>
      </c>
      <c r="L51" s="359" t="s">
        <v>488</v>
      </c>
      <c r="M51" s="360" t="s">
        <v>488</v>
      </c>
    </row>
    <row r="52" spans="2:13" ht="27.75" customHeight="1" x14ac:dyDescent="0.2">
      <c r="B52" s="1188"/>
      <c r="C52" s="1189"/>
      <c r="D52" s="106"/>
      <c r="E52" s="1192" t="s">
        <v>43</v>
      </c>
      <c r="F52" s="1192"/>
      <c r="G52" s="1192"/>
      <c r="H52" s="1193"/>
      <c r="I52" s="358">
        <v>2534</v>
      </c>
      <c r="J52" s="359">
        <v>2723</v>
      </c>
      <c r="K52" s="359">
        <v>3938</v>
      </c>
      <c r="L52" s="359">
        <v>4164</v>
      </c>
      <c r="M52" s="360">
        <v>3354</v>
      </c>
    </row>
    <row r="53" spans="2:13" ht="27.75" customHeight="1" thickBot="1" x14ac:dyDescent="0.25">
      <c r="B53" s="1199" t="s">
        <v>19</v>
      </c>
      <c r="C53" s="1200"/>
      <c r="D53" s="110"/>
      <c r="E53" s="1201" t="s">
        <v>44</v>
      </c>
      <c r="F53" s="1201"/>
      <c r="G53" s="1201"/>
      <c r="H53" s="1202"/>
      <c r="I53" s="361">
        <v>-5091</v>
      </c>
      <c r="J53" s="362">
        <v>-4726</v>
      </c>
      <c r="K53" s="362">
        <v>-5606</v>
      </c>
      <c r="L53" s="362">
        <v>-5391</v>
      </c>
      <c r="M53" s="363">
        <v>-4740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Ahup4WoYUJx8nm6rYlgcIAMrwi9Zpmc6mbGIpYY4waWQvX3gaHrMqFvYWA7pi5cxKJ6W7fosdIq10Mg0woPiqw==" saltValue="+igBoOamppmHDLh+eruX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940</v>
      </c>
      <c r="G55" s="122">
        <v>963</v>
      </c>
      <c r="H55" s="123">
        <v>1112</v>
      </c>
    </row>
    <row r="56" spans="2:8" ht="52.5" customHeight="1" x14ac:dyDescent="0.2">
      <c r="B56" s="124"/>
      <c r="C56" s="1213" t="s">
        <v>47</v>
      </c>
      <c r="D56" s="1213"/>
      <c r="E56" s="1214"/>
      <c r="F56" s="125">
        <v>506</v>
      </c>
      <c r="G56" s="125">
        <v>461</v>
      </c>
      <c r="H56" s="126">
        <v>441</v>
      </c>
    </row>
    <row r="57" spans="2:8" ht="53.25" customHeight="1" x14ac:dyDescent="0.2">
      <c r="B57" s="124"/>
      <c r="C57" s="1215" t="s">
        <v>48</v>
      </c>
      <c r="D57" s="1215"/>
      <c r="E57" s="1216"/>
      <c r="F57" s="127">
        <v>4057</v>
      </c>
      <c r="G57" s="127">
        <v>4039</v>
      </c>
      <c r="H57" s="128">
        <v>4114</v>
      </c>
    </row>
    <row r="58" spans="2:8" ht="45.75" customHeight="1" x14ac:dyDescent="0.2">
      <c r="B58" s="129"/>
      <c r="C58" s="1203" t="s">
        <v>568</v>
      </c>
      <c r="D58" s="1204"/>
      <c r="E58" s="1205"/>
      <c r="F58" s="130">
        <v>3190</v>
      </c>
      <c r="G58" s="130">
        <v>3170</v>
      </c>
      <c r="H58" s="131">
        <v>3070</v>
      </c>
    </row>
    <row r="59" spans="2:8" ht="45.75" customHeight="1" x14ac:dyDescent="0.2">
      <c r="B59" s="129"/>
      <c r="C59" s="1203" t="s">
        <v>569</v>
      </c>
      <c r="D59" s="1204"/>
      <c r="E59" s="1205"/>
      <c r="F59" s="130">
        <v>452</v>
      </c>
      <c r="G59" s="130">
        <v>459</v>
      </c>
      <c r="H59" s="131">
        <v>478</v>
      </c>
    </row>
    <row r="60" spans="2:8" ht="45.75" customHeight="1" x14ac:dyDescent="0.2">
      <c r="B60" s="129"/>
      <c r="C60" s="1203" t="s">
        <v>570</v>
      </c>
      <c r="D60" s="1204"/>
      <c r="E60" s="1205"/>
      <c r="F60" s="130">
        <v>288</v>
      </c>
      <c r="G60" s="130">
        <v>275</v>
      </c>
      <c r="H60" s="131">
        <v>275</v>
      </c>
    </row>
    <row r="61" spans="2:8" ht="45.75" customHeight="1" x14ac:dyDescent="0.2">
      <c r="B61" s="129"/>
      <c r="C61" s="1203" t="s">
        <v>572</v>
      </c>
      <c r="D61" s="1204"/>
      <c r="E61" s="1205"/>
      <c r="F61" s="130">
        <v>50</v>
      </c>
      <c r="G61" s="130">
        <v>69</v>
      </c>
      <c r="H61" s="131">
        <v>127</v>
      </c>
    </row>
    <row r="62" spans="2:8" ht="45.75" customHeight="1" thickBot="1" x14ac:dyDescent="0.25">
      <c r="B62" s="132"/>
      <c r="C62" s="1206" t="s">
        <v>571</v>
      </c>
      <c r="D62" s="1207"/>
      <c r="E62" s="1208"/>
      <c r="F62" s="133">
        <v>74</v>
      </c>
      <c r="G62" s="133">
        <v>82</v>
      </c>
      <c r="H62" s="134">
        <v>82</v>
      </c>
    </row>
    <row r="63" spans="2:8" ht="52.5" customHeight="1" thickBot="1" x14ac:dyDescent="0.25">
      <c r="B63" s="135"/>
      <c r="C63" s="1209" t="s">
        <v>49</v>
      </c>
      <c r="D63" s="1209"/>
      <c r="E63" s="1210"/>
      <c r="F63" s="136">
        <v>5503</v>
      </c>
      <c r="G63" s="136">
        <v>5463</v>
      </c>
      <c r="H63" s="137">
        <v>5667</v>
      </c>
    </row>
    <row r="64" spans="2:8" ht="13" x14ac:dyDescent="0.2"/>
  </sheetData>
  <sheetProtection algorithmName="SHA-512" hashValue="k+c31x4u9pak0nQF8QJzyzu5rXoTJp22lOj091q6UQCpiCW0OQKgmJQG2C8ygyXQw/lqEBKwR1VBAcYeCSQbAw==" saltValue="5PBxPd4j0x+UVSWoYSVW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909764</v>
      </c>
      <c r="E3" s="156"/>
      <c r="F3" s="157">
        <v>268375</v>
      </c>
      <c r="G3" s="158"/>
      <c r="H3" s="159"/>
    </row>
    <row r="4" spans="1:8" x14ac:dyDescent="0.2">
      <c r="A4" s="160"/>
      <c r="B4" s="161"/>
      <c r="C4" s="162"/>
      <c r="D4" s="163">
        <v>403565</v>
      </c>
      <c r="E4" s="164"/>
      <c r="F4" s="165">
        <v>119602</v>
      </c>
      <c r="G4" s="166"/>
      <c r="H4" s="167"/>
    </row>
    <row r="5" spans="1:8" x14ac:dyDescent="0.2">
      <c r="A5" s="148" t="s">
        <v>520</v>
      </c>
      <c r="B5" s="153"/>
      <c r="C5" s="154"/>
      <c r="D5" s="155">
        <v>853481</v>
      </c>
      <c r="E5" s="156"/>
      <c r="F5" s="157">
        <v>301035</v>
      </c>
      <c r="G5" s="158"/>
      <c r="H5" s="159"/>
    </row>
    <row r="6" spans="1:8" x14ac:dyDescent="0.2">
      <c r="A6" s="160"/>
      <c r="B6" s="161"/>
      <c r="C6" s="162"/>
      <c r="D6" s="163">
        <v>517643</v>
      </c>
      <c r="E6" s="164"/>
      <c r="F6" s="165">
        <v>154376</v>
      </c>
      <c r="G6" s="166"/>
      <c r="H6" s="167"/>
    </row>
    <row r="7" spans="1:8" x14ac:dyDescent="0.2">
      <c r="A7" s="148" t="s">
        <v>521</v>
      </c>
      <c r="B7" s="153"/>
      <c r="C7" s="154"/>
      <c r="D7" s="155">
        <v>854018</v>
      </c>
      <c r="E7" s="156"/>
      <c r="F7" s="157">
        <v>277467</v>
      </c>
      <c r="G7" s="158"/>
      <c r="H7" s="159"/>
    </row>
    <row r="8" spans="1:8" x14ac:dyDescent="0.2">
      <c r="A8" s="160"/>
      <c r="B8" s="161"/>
      <c r="C8" s="162"/>
      <c r="D8" s="163">
        <v>558563</v>
      </c>
      <c r="E8" s="164"/>
      <c r="F8" s="165">
        <v>128378</v>
      </c>
      <c r="G8" s="166"/>
      <c r="H8" s="167"/>
    </row>
    <row r="9" spans="1:8" x14ac:dyDescent="0.2">
      <c r="A9" s="148" t="s">
        <v>522</v>
      </c>
      <c r="B9" s="153"/>
      <c r="C9" s="154"/>
      <c r="D9" s="155">
        <v>940757</v>
      </c>
      <c r="E9" s="156"/>
      <c r="F9" s="157">
        <v>282256</v>
      </c>
      <c r="G9" s="158"/>
      <c r="H9" s="159"/>
    </row>
    <row r="10" spans="1:8" x14ac:dyDescent="0.2">
      <c r="A10" s="160"/>
      <c r="B10" s="161"/>
      <c r="C10" s="162"/>
      <c r="D10" s="163">
        <v>621949</v>
      </c>
      <c r="E10" s="164"/>
      <c r="F10" s="165">
        <v>145453</v>
      </c>
      <c r="G10" s="166"/>
      <c r="H10" s="167"/>
    </row>
    <row r="11" spans="1:8" x14ac:dyDescent="0.2">
      <c r="A11" s="148" t="s">
        <v>523</v>
      </c>
      <c r="B11" s="153"/>
      <c r="C11" s="154"/>
      <c r="D11" s="155">
        <v>837066</v>
      </c>
      <c r="E11" s="156"/>
      <c r="F11" s="157">
        <v>295341</v>
      </c>
      <c r="G11" s="158"/>
      <c r="H11" s="159"/>
    </row>
    <row r="12" spans="1:8" x14ac:dyDescent="0.2">
      <c r="A12" s="160"/>
      <c r="B12" s="161"/>
      <c r="C12" s="168"/>
      <c r="D12" s="163">
        <v>315274</v>
      </c>
      <c r="E12" s="164"/>
      <c r="F12" s="165">
        <v>137402</v>
      </c>
      <c r="G12" s="166"/>
      <c r="H12" s="167"/>
    </row>
    <row r="13" spans="1:8" x14ac:dyDescent="0.2">
      <c r="A13" s="148"/>
      <c r="B13" s="153"/>
      <c r="C13" s="169"/>
      <c r="D13" s="170">
        <v>879017</v>
      </c>
      <c r="E13" s="171"/>
      <c r="F13" s="172">
        <v>284895</v>
      </c>
      <c r="G13" s="173"/>
      <c r="H13" s="159"/>
    </row>
    <row r="14" spans="1:8" x14ac:dyDescent="0.2">
      <c r="A14" s="160"/>
      <c r="B14" s="161"/>
      <c r="C14" s="162"/>
      <c r="D14" s="163">
        <v>483399</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2.62</v>
      </c>
      <c r="C19" s="174">
        <f>ROUND(VALUE(SUBSTITUTE(実質収支比率等に係る経年分析!G$48,"▲","-")),2)</f>
        <v>10.48</v>
      </c>
      <c r="D19" s="174">
        <f>ROUND(VALUE(SUBSTITUTE(実質収支比率等に係る経年分析!H$48,"▲","-")),2)</f>
        <v>5.13</v>
      </c>
      <c r="E19" s="174">
        <f>ROUND(VALUE(SUBSTITUTE(実質収支比率等に係る経年分析!I$48,"▲","-")),2)</f>
        <v>16.2</v>
      </c>
      <c r="F19" s="174">
        <f>ROUND(VALUE(SUBSTITUTE(実質収支比率等に係る経年分析!J$48,"▲","-")),2)</f>
        <v>7.7</v>
      </c>
    </row>
    <row r="20" spans="1:11" x14ac:dyDescent="0.2">
      <c r="A20" s="174" t="s">
        <v>53</v>
      </c>
      <c r="B20" s="174">
        <f>ROUND(VALUE(SUBSTITUTE(実質収支比率等に係る経年分析!F$47,"▲","-")),2)</f>
        <v>56.43</v>
      </c>
      <c r="C20" s="174">
        <f>ROUND(VALUE(SUBSTITUTE(実質収支比率等に係る経年分析!G$47,"▲","-")),2)</f>
        <v>49.02</v>
      </c>
      <c r="D20" s="174">
        <f>ROUND(VALUE(SUBSTITUTE(実質収支比率等に係る経年分析!H$47,"▲","-")),2)</f>
        <v>51.54</v>
      </c>
      <c r="E20" s="174">
        <f>ROUND(VALUE(SUBSTITUTE(実質収支比率等に係る経年分析!I$47,"▲","-")),2)</f>
        <v>57.59</v>
      </c>
      <c r="F20" s="174">
        <f>ROUND(VALUE(SUBSTITUTE(実質収支比率等に係る経年分析!J$47,"▲","-")),2)</f>
        <v>68.849999999999994</v>
      </c>
    </row>
    <row r="21" spans="1:11" x14ac:dyDescent="0.2">
      <c r="A21" s="174" t="s">
        <v>54</v>
      </c>
      <c r="B21" s="174">
        <f>IF(ISNUMBER(VALUE(SUBSTITUTE(実質収支比率等に係る経年分析!F$49,"▲","-"))),ROUND(VALUE(SUBSTITUTE(実質収支比率等に係る経年分析!F$49,"▲","-")),2),NA())</f>
        <v>-8.9</v>
      </c>
      <c r="C21" s="174">
        <f>IF(ISNUMBER(VALUE(SUBSTITUTE(実質収支比率等に係る経年分析!G$49,"▲","-"))),ROUND(VALUE(SUBSTITUTE(実質収支比率等に係る経年分析!G$49,"▲","-")),2),NA())</f>
        <v>0</v>
      </c>
      <c r="D21" s="174">
        <f>IF(ISNUMBER(VALUE(SUBSTITUTE(実質収支比率等に係る経年分析!H$49,"▲","-"))),ROUND(VALUE(SUBSTITUTE(実質収支比率等に係る経年分析!H$49,"▲","-")),2),NA())</f>
        <v>-5.99</v>
      </c>
      <c r="E21" s="174">
        <f>IF(ISNUMBER(VALUE(SUBSTITUTE(実質収支比率等に係る経年分析!I$49,"▲","-"))),ROUND(VALUE(SUBSTITUTE(実質収支比率等に係る経年分析!I$49,"▲","-")),2),NA())</f>
        <v>7.62</v>
      </c>
      <c r="F21" s="174">
        <f>IF(ISNUMBER(VALUE(SUBSTITUTE(実質収支比率等に係る経年分析!J$49,"▲","-"))),ROUND(VALUE(SUBSTITUTE(実質収支比率等に係る経年分析!J$49,"▲","-")),2),NA())</f>
        <v>-15.51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へき地診療所事業特別会計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f>IF(ROUND(VALUE(SUBSTITUTE(連結実質赤字比率に係る赤字・黒字の構成分析!G$41,"▲", "-")), 2) &lt; 0, ABS(ROUND(VALUE(SUBSTITUTE(連結実質赤字比率に係る赤字・黒字の構成分析!G$41,"▲", "-")), 2)), NA())</f>
        <v>0.17</v>
      </c>
      <c r="E29" s="175" t="e">
        <f>IF(ROUND(VALUE(SUBSTITUTE(連結実質赤字比率に係る赤字・黒字の構成分析!G$41,"▲", "-")), 2) &gt;= 0, ABS(ROUND(VALUE(SUBSTITUTE(連結実質赤字比率に係る赤字・黒字の構成分析!G$41,"▲", "-")), 2)), NA())</f>
        <v>#N/A</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2">
      <c r="A31" s="175" t="str">
        <f>IF(連結実質赤字比率に係る赤字・黒字の構成分析!C$39="",NA(),連結実質赤字比率に係る赤字・黒字の構成分析!C$39)</f>
        <v>上野村後期高齢者医療特別会計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1.22</v>
      </c>
    </row>
    <row r="33" spans="1:16" x14ac:dyDescent="0.2">
      <c r="A33" s="175" t="str">
        <f>IF(連結実質赤字比率に係る赤字・黒字の構成分析!C$37="",NA(),連結実質赤字比率に係る赤字・黒字の構成分析!C$37)</f>
        <v>生活排水処理事業特別会計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1.87</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0.55000000000000004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4.8499999999999996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v>
      </c>
    </row>
    <row r="36" spans="1:16" x14ac:dyDescent="0.2">
      <c r="A36" s="175" t="str">
        <f>IF(連結実質赤字比率に係る赤字・黒字の構成分析!C$34="",NA(),連結実質赤字比率に係る赤字・黒字の構成分析!C$34)</f>
        <v>上野村産業振興事業特別会計</v>
      </c>
      <c r="B36" s="175">
        <f>IF(ROUND(VALUE(SUBSTITUTE(連結実質赤字比率に係る赤字・黒字の構成分析!F$34,"▲", "-")), 2) &lt; 0, ABS(ROUND(VALUE(SUBSTITUTE(連結実質赤字比率に係る赤字・黒字の構成分析!F$34,"▲", "-")), 2)), NA())</f>
        <v>2.27</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3.17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3.18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3.7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2.59</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315</v>
      </c>
      <c r="E42" s="176"/>
      <c r="F42" s="176"/>
      <c r="G42" s="176">
        <f>'実質公債費比率（分子）の構造'!L$52</f>
        <v>315</v>
      </c>
      <c r="H42" s="176"/>
      <c r="I42" s="176"/>
      <c r="J42" s="176">
        <f>'実質公債費比率（分子）の構造'!M$52</f>
        <v>319</v>
      </c>
      <c r="K42" s="176"/>
      <c r="L42" s="176"/>
      <c r="M42" s="176">
        <f>'実質公債費比率（分子）の構造'!N$52</f>
        <v>260</v>
      </c>
      <c r="N42" s="176"/>
      <c r="O42" s="176"/>
      <c r="P42" s="176">
        <f>'実質公債費比率（分子）の構造'!O$52</f>
        <v>213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15</v>
      </c>
      <c r="C45" s="176"/>
      <c r="D45" s="176"/>
      <c r="E45" s="176">
        <f>'実質公債費比率（分子）の構造'!L$49</f>
        <v>14</v>
      </c>
      <c r="F45" s="176"/>
      <c r="G45" s="176"/>
      <c r="H45" s="176">
        <f>'実質公債費比率（分子）の構造'!M$49</f>
        <v>14</v>
      </c>
      <c r="I45" s="176"/>
      <c r="J45" s="176"/>
      <c r="K45" s="176">
        <f>'実質公債費比率（分子）の構造'!N$49</f>
        <v>15</v>
      </c>
      <c r="L45" s="176"/>
      <c r="M45" s="176"/>
      <c r="N45" s="176">
        <f>'実質公債費比率（分子）の構造'!O$49</f>
        <v>13</v>
      </c>
      <c r="O45" s="176"/>
      <c r="P45" s="176"/>
    </row>
    <row r="46" spans="1:16" x14ac:dyDescent="0.2">
      <c r="A46" s="176" t="s">
        <v>64</v>
      </c>
      <c r="B46" s="176">
        <f>'実質公債費比率（分子）の構造'!K$48</f>
        <v>8</v>
      </c>
      <c r="C46" s="176"/>
      <c r="D46" s="176"/>
      <c r="E46" s="176">
        <f>'実質公債費比率（分子）の構造'!L$48</f>
        <v>8</v>
      </c>
      <c r="F46" s="176"/>
      <c r="G46" s="176"/>
      <c r="H46" s="176">
        <f>'実質公債費比率（分子）の構造'!M$48</f>
        <v>8</v>
      </c>
      <c r="I46" s="176"/>
      <c r="J46" s="176"/>
      <c r="K46" s="176">
        <f>'実質公債費比率（分子）の構造'!N$48</f>
        <v>8</v>
      </c>
      <c r="L46" s="176"/>
      <c r="M46" s="176"/>
      <c r="N46" s="176">
        <f>'実質公債費比率（分子）の構造'!O$48</f>
        <v>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395</v>
      </c>
      <c r="C49" s="176"/>
      <c r="D49" s="176"/>
      <c r="E49" s="176">
        <f>'実質公債費比率（分子）の構造'!L$45</f>
        <v>388</v>
      </c>
      <c r="F49" s="176"/>
      <c r="G49" s="176"/>
      <c r="H49" s="176">
        <f>'実質公債費比率（分子）の構造'!M$45</f>
        <v>396</v>
      </c>
      <c r="I49" s="176"/>
      <c r="J49" s="176"/>
      <c r="K49" s="176">
        <f>'実質公債費比率（分子）の構造'!N$45</f>
        <v>305</v>
      </c>
      <c r="L49" s="176"/>
      <c r="M49" s="176"/>
      <c r="N49" s="176">
        <f>'実質公債費比率（分子）の構造'!O$45</f>
        <v>248</v>
      </c>
      <c r="O49" s="176"/>
      <c r="P49" s="176"/>
    </row>
    <row r="50" spans="1:16" x14ac:dyDescent="0.2">
      <c r="A50" s="176" t="s">
        <v>67</v>
      </c>
      <c r="B50" s="176" t="e">
        <f>NA()</f>
        <v>#N/A</v>
      </c>
      <c r="C50" s="176">
        <f>IF(ISNUMBER('実質公債費比率（分子）の構造'!K$53),'実質公債費比率（分子）の構造'!K$53,NA())</f>
        <v>103</v>
      </c>
      <c r="D50" s="176" t="e">
        <f>NA()</f>
        <v>#N/A</v>
      </c>
      <c r="E50" s="176" t="e">
        <f>NA()</f>
        <v>#N/A</v>
      </c>
      <c r="F50" s="176">
        <f>IF(ISNUMBER('実質公債費比率（分子）の構造'!L$53),'実質公債費比率（分子）の構造'!L$53,NA())</f>
        <v>95</v>
      </c>
      <c r="G50" s="176" t="e">
        <f>NA()</f>
        <v>#N/A</v>
      </c>
      <c r="H50" s="176" t="e">
        <f>NA()</f>
        <v>#N/A</v>
      </c>
      <c r="I50" s="176">
        <f>IF(ISNUMBER('実質公債費比率（分子）の構造'!M$53),'実質公債費比率（分子）の構造'!M$53,NA())</f>
        <v>99</v>
      </c>
      <c r="J50" s="176" t="e">
        <f>NA()</f>
        <v>#N/A</v>
      </c>
      <c r="K50" s="176" t="e">
        <f>NA()</f>
        <v>#N/A</v>
      </c>
      <c r="L50" s="176">
        <f>IF(ISNUMBER('実質公債費比率（分子）の構造'!N$53),'実質公債費比率（分子）の構造'!N$53,NA())</f>
        <v>68</v>
      </c>
      <c r="M50" s="176" t="e">
        <f>NA()</f>
        <v>#N/A</v>
      </c>
      <c r="N50" s="176" t="e">
        <f>NA()</f>
        <v>#N/A</v>
      </c>
      <c r="O50" s="176">
        <f>IF(ISNUMBER('実質公債費比率（分子）の構造'!O$53),'実質公債費比率（分子）の構造'!O$53,NA())</f>
        <v>55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2534</v>
      </c>
      <c r="E56" s="175"/>
      <c r="F56" s="175"/>
      <c r="G56" s="175">
        <f>'将来負担比率（分子）の構造'!J$52</f>
        <v>2723</v>
      </c>
      <c r="H56" s="175"/>
      <c r="I56" s="175"/>
      <c r="J56" s="175">
        <f>'将来負担比率（分子）の構造'!K$52</f>
        <v>3938</v>
      </c>
      <c r="K56" s="175"/>
      <c r="L56" s="175"/>
      <c r="M56" s="175">
        <f>'将来負担比率（分子）の構造'!L$52</f>
        <v>4164</v>
      </c>
      <c r="N56" s="175"/>
      <c r="O56" s="175"/>
      <c r="P56" s="175">
        <f>'将来負担比率（分子）の構造'!M$52</f>
        <v>3354</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5798</v>
      </c>
      <c r="E58" s="175"/>
      <c r="F58" s="175"/>
      <c r="G58" s="175">
        <f>'将来負担比率（分子）の構造'!J$50</f>
        <v>5523</v>
      </c>
      <c r="H58" s="175"/>
      <c r="I58" s="175"/>
      <c r="J58" s="175">
        <f>'将来負担比率（分子）の構造'!K$50</f>
        <v>5676</v>
      </c>
      <c r="K58" s="175"/>
      <c r="L58" s="175"/>
      <c r="M58" s="175">
        <f>'将来負担比率（分子）の構造'!L$50</f>
        <v>5638</v>
      </c>
      <c r="N58" s="175"/>
      <c r="O58" s="175"/>
      <c r="P58" s="175">
        <f>'将来負担比率（分子）の構造'!M$50</f>
        <v>5872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163</v>
      </c>
      <c r="C62" s="175"/>
      <c r="D62" s="175"/>
      <c r="E62" s="175">
        <f>'将来負担比率（分子）の構造'!J$45</f>
        <v>166</v>
      </c>
      <c r="F62" s="175"/>
      <c r="G62" s="175"/>
      <c r="H62" s="175">
        <f>'将来負担比率（分子）の構造'!K$45</f>
        <v>163</v>
      </c>
      <c r="I62" s="175"/>
      <c r="J62" s="175"/>
      <c r="K62" s="175">
        <f>'将来負担比率（分子）の構造'!L$45</f>
        <v>263</v>
      </c>
      <c r="L62" s="175"/>
      <c r="M62" s="175"/>
      <c r="N62" s="175">
        <f>'将来負担比率（分子）の構造'!M$45</f>
        <v>220</v>
      </c>
      <c r="O62" s="175"/>
      <c r="P62" s="175"/>
    </row>
    <row r="63" spans="1:16" x14ac:dyDescent="0.2">
      <c r="A63" s="175" t="s">
        <v>34</v>
      </c>
      <c r="B63" s="175">
        <f>'将来負担比率（分子）の構造'!I$44</f>
        <v>142</v>
      </c>
      <c r="C63" s="175"/>
      <c r="D63" s="175"/>
      <c r="E63" s="175">
        <f>'将来負担比率（分子）の構造'!J$44</f>
        <v>133</v>
      </c>
      <c r="F63" s="175"/>
      <c r="G63" s="175"/>
      <c r="H63" s="175">
        <f>'将来負担比率（分子）の構造'!K$44</f>
        <v>123</v>
      </c>
      <c r="I63" s="175"/>
      <c r="J63" s="175"/>
      <c r="K63" s="175">
        <f>'将来負担比率（分子）の構造'!L$44</f>
        <v>114</v>
      </c>
      <c r="L63" s="175"/>
      <c r="M63" s="175"/>
      <c r="N63" s="175">
        <f>'将来負担比率（分子）の構造'!M$44</f>
        <v>108</v>
      </c>
      <c r="O63" s="175"/>
      <c r="P63" s="175"/>
    </row>
    <row r="64" spans="1:16" x14ac:dyDescent="0.2">
      <c r="A64" s="175" t="s">
        <v>33</v>
      </c>
      <c r="B64" s="175">
        <f>'将来負担比率（分子）の構造'!I$43</f>
        <v>71</v>
      </c>
      <c r="C64" s="175"/>
      <c r="D64" s="175"/>
      <c r="E64" s="175">
        <f>'将来負担比率（分子）の構造'!J$43</f>
        <v>87</v>
      </c>
      <c r="F64" s="175"/>
      <c r="G64" s="175"/>
      <c r="H64" s="175">
        <f>'将来負担比率（分子）の構造'!K$43</f>
        <v>88</v>
      </c>
      <c r="I64" s="175"/>
      <c r="J64" s="175"/>
      <c r="K64" s="175">
        <f>'将来負担比率（分子）の構造'!L$43</f>
        <v>89</v>
      </c>
      <c r="L64" s="175"/>
      <c r="M64" s="175"/>
      <c r="N64" s="175">
        <f>'将来負担比率（分子）の構造'!M$43</f>
        <v>89</v>
      </c>
      <c r="O64" s="175"/>
      <c r="P64" s="175"/>
    </row>
    <row r="65" spans="1:16" x14ac:dyDescent="0.2">
      <c r="A65" s="175" t="s">
        <v>32</v>
      </c>
      <c r="B65" s="175">
        <f>'将来負担比率（分子）の構造'!I$42</f>
        <v>0</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2">
      <c r="A66" s="175" t="s">
        <v>31</v>
      </c>
      <c r="B66" s="175">
        <f>'将来負担比率（分子）の構造'!I$41</f>
        <v>2865</v>
      </c>
      <c r="C66" s="175"/>
      <c r="D66" s="175"/>
      <c r="E66" s="175">
        <f>'将来負担比率（分子）の構造'!J$41</f>
        <v>3135</v>
      </c>
      <c r="F66" s="175"/>
      <c r="G66" s="175"/>
      <c r="H66" s="175">
        <f>'将来負担比率（分子）の構造'!K$41</f>
        <v>3634</v>
      </c>
      <c r="I66" s="175"/>
      <c r="J66" s="175"/>
      <c r="K66" s="175">
        <f>'将来負担比率（分子）の構造'!L$41</f>
        <v>3945</v>
      </c>
      <c r="L66" s="175"/>
      <c r="M66" s="175"/>
      <c r="N66" s="175">
        <f>'将来負担比率（分子）の構造'!M$41</f>
        <v>4070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940</v>
      </c>
      <c r="C72" s="179">
        <f>基金残高に係る経年分析!G55</f>
        <v>963</v>
      </c>
      <c r="D72" s="179">
        <f>基金残高に係る経年分析!H55</f>
        <v>1112</v>
      </c>
    </row>
    <row r="73" spans="1:16" x14ac:dyDescent="0.2">
      <c r="A73" s="178" t="s">
        <v>74</v>
      </c>
      <c r="B73" s="179">
        <f>基金残高に係る経年分析!F56</f>
        <v>506</v>
      </c>
      <c r="C73" s="179">
        <f>基金残高に係る経年分析!G56</f>
        <v>461</v>
      </c>
      <c r="D73" s="179">
        <f>基金残高に係る経年分析!H56</f>
        <v>441</v>
      </c>
    </row>
    <row r="74" spans="1:16" x14ac:dyDescent="0.2">
      <c r="A74" s="178" t="s">
        <v>75</v>
      </c>
      <c r="B74" s="179">
        <f>基金残高に係る経年分析!F57</f>
        <v>4057</v>
      </c>
      <c r="C74" s="179">
        <f>基金残高に係る経年分析!G57</f>
        <v>4039</v>
      </c>
      <c r="D74" s="179">
        <f>基金残高に係る経年分析!H57</f>
        <v>4114</v>
      </c>
    </row>
  </sheetData>
  <sheetProtection algorithmName="SHA-512" hashValue="zKW/tak8QS3ZrYs96+QFTwu9Q9Wmm0ajFJK07dpXXS4M7utuboVgT/rtG+kIA7Zm71CRNaHYA766RXVcHLIfXQ==" saltValue="hQ4DhgcAtwdnPhBi1ROQQ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E76EC9-3260-4BCE-A521-C9E3C4ADB495}">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09D9AE20-D3B7-4B25-AE51-5482A948B3E8}">
  <ds:schemaRefs>
    <ds:schemaRef ds:uri="http://schemas.microsoft.com/sharepoint/v3/contenttype/forms"/>
  </ds:schemaRefs>
</ds:datastoreItem>
</file>

<file path=customXml/itemProps3.xml><?xml version="1.0" encoding="utf-8"?>
<ds:datastoreItem xmlns:ds="http://schemas.openxmlformats.org/officeDocument/2006/customXml" ds:itemID="{7D889A53-84BA-40A6-AC97-3195F34D2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dcterms:created xsi:type="dcterms:W3CDTF">2025-02-19T01:20:35Z</dcterms:created>
  <dcterms:modified xsi:type="dcterms:W3CDTF">2025-03-21T05:43:42Z</dcterms:modified>
  <cp:category>
  </cp:category>
</cp:coreProperties>
</file>