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政状況資料集/06_HPアップ用/"/>
    </mc:Choice>
  </mc:AlternateContent>
  <xr:revisionPtr revIDLastSave="0" documentId="8_{9F68C7A1-42D7-40E1-A45D-4505B6CC65A1}" xr6:coauthVersionLast="47" xr6:coauthVersionMax="47" xr10:uidLastSave="{00000000-0000-0000-0000-000000000000}"/>
  <bookViews>
    <workbookView xWindow="10" yWindow="320" windowWidth="14400" windowHeight="87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C37" i="10"/>
  <c r="CO36" i="10"/>
  <c r="BE36" i="10"/>
  <c r="C36" i="10"/>
  <c r="CO35" i="10"/>
  <c r="CO34" i="10"/>
  <c r="BW34" i="10"/>
  <c r="BW35" i="10" s="1"/>
  <c r="BW36" i="10" s="1"/>
  <c r="BW37" i="10" s="1"/>
  <c r="BW38" i="10" s="1"/>
  <c r="BW39" i="10" s="1"/>
  <c r="BW40" i="10" s="1"/>
  <c r="BW41" i="10" s="1"/>
  <c r="BW42" i="10" s="1"/>
  <c r="BW43" i="10" s="1"/>
  <c r="C34" i="10"/>
  <c r="C35" i="10" s="1"/>
  <c r="U34" i="10" l="1"/>
  <c r="U35" i="10" s="1"/>
  <c r="U36" i="10" s="1"/>
  <c r="U37" i="10" s="1"/>
  <c r="AM34" i="10"/>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<sst xmlns="http://schemas.openxmlformats.org/spreadsheetml/2006/main" count="1087" uniqueCount="575">
  <si>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</si>
  <si>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</si>
  <si>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</si>
  <si>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</si>
  <si>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</si>
  <si>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</si>
  <si>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</si>
  <si>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</si>
  <si>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</si>
  <si>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</si>
  <si>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</si>
  <si>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</si>
  <si>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</si>
  <si>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</si>
  <si>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</si>
  <si>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</si>
  <si>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</si>
  <si>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</si>
  <si>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</si>
  <si>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</si>
  <si>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</si>
  <si>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</si>
  <si>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</si>
  <si>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</si>
  <si>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</si>
  <si>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</si>
  <si>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</si>
  <si>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</si>
  <si>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</si>
  <si>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</si>
  <si>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</si>
  <si>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</si>
  <si>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</si>
  <si>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</si>
  <si>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</si>
  <si>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</si>
  <si>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</si>
  <si>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</si>
  <si>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</si>
  <si>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</si>
  <si>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</si>
  <si>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</si>
  <si>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</si>
  <si>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</si>
  <si>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</si>
  <si>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</si>
  <si>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</si>
  <si>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</si>
  <si>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</si>
  <si>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</si>
  <si>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</si>
  <si>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</si>
  <si>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</si>
  <si>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</si>
  <si>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</si>
  <si>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</si>
  <si>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</si>
  <si>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</si>
  <si>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</si>
  <si>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</si>
  <si>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</si>
  <si>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</si>
  <si>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</si>
  <si>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</si>
  <si>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</si>
  <si>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</si>
  <si>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</si>
  <si>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</si>
  <si>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</si>
  <si>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</si>
  <si>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</si>
  <si>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</si>
  <si>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</si>
  <si>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</si>
  <si>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</si>
  <si>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</si>
  <si>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</si>
  <si>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</si>
  <si>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</si>
  <si>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</si>
  <si>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</si>
  <si>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</si>
  <si>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</si>
  <si>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</si>
  <si>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</si>
  <si>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</si>
  <si>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</si>
  <si>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</si>
  <si>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</si>
  <si>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</si>
  <si>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</si>
  <si>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</si>
  <si>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</si>
  <si>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</si>
  <si>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中之条町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</si>
  <si>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</si>
  <si>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</si>
  <si>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</si>
  <si>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</si>
  <si>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</si>
  <si>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</si>
  <si>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</si>
  <si>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</si>
  <si>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</si>
  <si>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</si>
  <si>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</si>
  <si>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</si>
  <si>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</si>
  <si>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</si>
  <si>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</si>
  <si>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</si>
  <si>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</si>
  <si>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</si>
  <si>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</si>
  <si>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</si>
  <si>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</si>
  <si>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</si>
  <si>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</si>
  <si>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</si>
  <si>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</si>
  <si>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</si>
  <si>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</si>
  <si>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</si>
  <si>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</si>
  <si>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</si>
  <si>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</si>
  <si>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</si>
  <si>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</si>
  <si>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</si>
  <si>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</si>
  <si>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</si>
  <si>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</si>
  <si>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</si>
  <si>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</si>
  <si>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</si>
  <si>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</si>
  <si>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</si>
  <si>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</si>
  <si>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</si>
  <si>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</si>
  <si>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</si>
  <si>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</si>
  <si>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</si>
  <si>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</si>
  <si>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</si>
  <si>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</si>
  <si>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</si>
  <si>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</si>
  <si>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</si>
  <si>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</si>
  <si>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</si>
  <si>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</si>
  <si>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</si>
  <si>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</si>
  <si>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</si>
  <si>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</si>
  <si>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</si>
  <si>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</si>
  <si>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</si>
  <si>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</si>
  <si>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</si>
  <si>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</si>
  <si>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</si>
  <si>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</si>
  <si>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</si>
  <si>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</si>
  <si>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</si>
  <si>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</si>
  <si>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</si>
  <si>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</si>
  <si>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</si>
  <si>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</si>
  <si>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</si>
  <si>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</si>
  <si>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</si>
  <si>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</si>
  <si>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</si>
  <si>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</si>
  <si>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</si>
  <si>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</si>
  <si>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</si>
  <si>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</si>
  <si>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</si>
  <si>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</si>
  <si>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</si>
  <si>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</si>
  <si>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</si>
  <si>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</si>
  <si>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</si>
  <si>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</si>
  <si>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</si>
  <si>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</si>
  <si>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</si>
  <si>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</si>
  <si>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</si>
  <si>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</si>
  <si>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</si>
  <si>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</si>
  <si>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</si>
  <si>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</si>
  <si>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</si>
  <si>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</si>
  <si>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</si>
  <si>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群馬県中之条町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</si>
  <si>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</si>
  <si>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</si>
  <si>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</si>
  <si>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</si>
  <si>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</si>
  <si>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</si>
  <si>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</si>
  <si>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</si>
  <si>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</si>
  <si>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</si>
  <si>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</si>
  <si>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</si>
  <si>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</si>
  <si>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</si>
  <si>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</si>
  <si>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</si>
  <si>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</si>
  <si>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</si>
  <si>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</si>
  <si>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</si>
  <si>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</si>
  <si>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</si>
  <si>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</si>
  <si>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</si>
  <si>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</si>
  <si>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</si>
  <si>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</si>
  <si>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</si>
  <si>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</si>
  <si>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</si>
  <si>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</si>
  <si>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</si>
  <si>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</si>
  <si>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</si>
  <si>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</si>
  <si>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</si>
  <si>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</si>
  <si>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</si>
  <si>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</si>
  <si>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</si>
  <si>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</si>
  <si>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</si>
  <si>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</si>
  <si>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</si>
  <si>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</si>
  <si>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</si>
  <si>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</si>
  <si>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</si>
  <si>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</si>
  <si>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</si>
  <si>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</si>
  <si>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</si>
  <si>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</si>
  <si>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</si>
  <si>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</si>
  <si>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</si>
  <si>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</si>
  <si>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</si>
  <si>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</si>
  <si>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</si>
  <si>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</si>
  <si>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</si>
  <si>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</si>
  <si>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</si>
  <si>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</si>
  <si>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</si>
  <si>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</si>
  <si>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</si>
  <si>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</si>
  <si>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</si>
  <si>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</si>
  <si>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</si>
  <si>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</si>
  <si>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</si>
  <si>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</si>
  <si>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</si>
  <si>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</si>
  <si>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</si>
  <si>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</si>
  <si>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</si>
  <si>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</si>
  <si>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</si>
  <si>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</si>
  <si>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</si>
  <si>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</si>
  <si>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</si>
  <si>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</si>
  <si>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</si>
  <si>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</si>
  <si>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</si>
  <si>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</si>
  <si>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</si>
  <si>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</si>
  <si>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</si>
  <si>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</si>
  <si>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</si>
  <si>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</si>
  <si>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</si>
  <si>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</si>
  <si>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</si>
  <si>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</si>
  <si>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</si>
  <si>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</si>
  <si>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</si>
  <si>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</si>
  <si>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</si>
  <si>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</si>
  <si>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</si>
  <si>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</si>
  <si>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</si>
  <si>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</si>
  <si>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</si>
  <si>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</si>
  <si>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</si>
  <si>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</si>
  <si>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</si>
  <si>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</si>
  <si>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</si>
  <si>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</si>
  <si>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</si>
  <si>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</si>
  <si>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</si>
  <si>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</si>
  <si>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</si>
  <si>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</si>
  <si>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</si>
  <si>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</si>
  <si>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</si>
  <si>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</si>
  <si>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</si>
  <si>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</si>
  <si>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</si>
  <si>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</si>
  <si>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</si>
  <si>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</si>
  <si>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</si>
  <si>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</si>
  <si>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</si>
  <si>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</si>
  <si>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</si>
  <si>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</si>
  <si>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</si>
  <si>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</si>
  <si>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</si>
  <si>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</si>
  <si>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</si>
  <si>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</si>
  <si>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</si>
  <si>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</si>
  <si>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</si>
  <si>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群馬県中之条町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</si>
  <si>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</si>
  <si>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</si>
  <si>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</si>
  <si>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</si>
  <si>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</si>
  <si>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</si>
  <si>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</si>
  <si>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</si>
  <si>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</si>
  <si>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</si>
  <si>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</si>
  <si>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</si>
  <si>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</si>
  <si>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</si>
  <si>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</si>
  <si>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</si>
  <si>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</si>
  <si>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</si>
  <si>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</si>
  <si>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</si>
  <si>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四万へき地診療所事業特別会計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</si>
  <si>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</si>
  <si>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</si>
  <si>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</si>
  <si>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</si>
  <si>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</si>
  <si>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</si>
  <si>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</si>
  <si>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</si>
  <si>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</si>
  <si>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</si>
  <si>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</si>
  <si>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</si>
  <si>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</si>
  <si>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</si>
  <si>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</si>
  <si>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</si>
  <si>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介護老人保健施設ゆうあい荘事業特別会計</t>
    <phoneticPr fontId="5"/>
  </si>
  <si>
    <t>自動車教習所事業会計</t>
    <phoneticPr fontId="5"/>
  </si>
  <si>
    <t>法適用企業</t>
    <phoneticPr fontId="5"/>
  </si>
  <si>
    <t>上水道事業会計</t>
    <phoneticPr fontId="5"/>
  </si>
  <si>
    <t>簡易水道事業会計</t>
    <phoneticPr fontId="5"/>
  </si>
  <si>
    <t>簡易水道事業特別会計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</si>
  <si>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</si>
  <si>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</si>
  <si>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</si>
  <si>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</si>
  <si>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</si>
  <si>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</si>
  <si>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</si>
  <si>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</si>
  <si>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</si>
  <si>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</si>
  <si>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</si>
  <si>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</si>
  <si>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</si>
  <si>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</si>
  <si>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</si>
  <si>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</si>
  <si>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</si>
  <si>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</si>
  <si>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</si>
  <si>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</si>
  <si>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</si>
  <si>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</si>
  <si>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</si>
  <si>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</si>
  <si>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</si>
  <si>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</si>
  <si>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</si>
  <si>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</si>
  <si>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</si>
  <si>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</si>
  <si>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</si>
  <si>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</si>
  <si>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</si>
  <si>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</si>
  <si>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</si>
  <si>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</si>
  <si>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</si>
  <si>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</si>
  <si>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</si>
  <si>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</si>
  <si>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</si>
  <si>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</si>
  <si>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</si>
  <si>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</si>
  <si>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</si>
  <si>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</si>
  <si>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</si>
  <si>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</si>
  <si>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</si>
  <si>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</si>
  <si>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</si>
  <si>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</si>
  <si>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</si>
  <si>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</si>
  <si>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</si>
  <si>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</si>
  <si>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</si>
  <si>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</si>
  <si>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</si>
  <si>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</si>
  <si>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</si>
  <si>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</si>
  <si>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</si>
  <si>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</si>
  <si>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</si>
  <si>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</si>
  <si>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</si>
  <si>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</si>
  <si>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</si>
  <si>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</si>
  <si>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</si>
  <si>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</si>
  <si>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</si>
  <si>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</si>
  <si>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</si>
  <si>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</si>
  <si>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</si>
  <si>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</si>
  <si>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</si>
  <si>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</si>
  <si>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</si>
  <si>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</si>
  <si>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</si>
  <si>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</si>
  <si>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</si>
  <si>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</si>
  <si>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</si>
  <si>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</si>
  <si>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</si>
  <si>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</si>
  <si>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</si>
  <si>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</si>
  <si>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</si>
  <si>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</si>
  <si>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</si>
  <si>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</si>
  <si>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</si>
  <si>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</si>
  <si>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</si>
  <si>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</si>
  <si>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</si>
  <si>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</si>
  <si>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</si>
  <si>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</si>
  <si>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</si>
  <si>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</si>
  <si>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</si>
  <si>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</si>
  <si>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</si>
  <si>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</si>
  <si>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</si>
  <si>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</si>
  <si>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</si>
  <si>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</si>
  <si>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</si>
  <si>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</si>
  <si>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</si>
  <si>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</si>
  <si>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</si>
  <si>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</si>
  <si>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</si>
  <si>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</si>
  <si>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</si>
  <si>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</si>
  <si>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</si>
  <si>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</si>
  <si>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</si>
  <si>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</si>
  <si>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</si>
  <si>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</si>
  <si>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</si>
  <si>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</si>
  <si>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</si>
  <si>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</si>
  <si>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</si>
  <si>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</si>
  <si>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</si>
  <si>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</si>
  <si>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</si>
  <si>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7.46</t>
  </si>
  <si>
    <t>▲ 8.19</t>
  </si>
  <si>
    <t>▲ 8.21</t>
  </si>
  <si>
    <t>一般会計</t>
  </si>
  <si>
    <t>上水道事業会計</t>
  </si>
  <si>
    <t>簡易水道事業会計</t>
  </si>
  <si>
    <t>介護保険特別会計</t>
  </si>
  <si>
    <t>自動車教習所事業会計</t>
  </si>
  <si>
    <t>下水道事業特別会計</t>
  </si>
  <si>
    <t>国民健康保険特別会計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</si>
  <si>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</si>
  <si>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</si>
  <si>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</si>
  <si>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</si>
  <si>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</si>
  <si>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</si>
  <si>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</si>
  <si>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</si>
  <si>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</si>
  <si>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吾妻東部衛生施設組合</t>
  </si>
  <si>
    <t>吾妻広域町村圏振興整備組合（一般会計）</t>
  </si>
  <si>
    <t>吾妻広域町村圏振興整備組合（病院事業）</t>
  </si>
  <si>
    <t>群馬県後期高齢者医療広域連合（一般会計）</t>
  </si>
  <si>
    <t>群馬県後期高齢者医療広域連合（事業会計）</t>
  </si>
  <si>
    <t>群馬県市町村総合事務組合</t>
  </si>
  <si>
    <t>群馬県市町村会館管理組合</t>
  </si>
  <si>
    <t>烏帽子山植林組合</t>
  </si>
  <si>
    <t>西吾妻福祉病院組合</t>
  </si>
  <si>
    <t>西吾妻環境衛生施設組合</t>
  </si>
  <si>
    <t>吾妻環境施設組合</t>
  </si>
  <si>
    <t>-</t>
    <phoneticPr fontId="10"/>
  </si>
  <si>
    <t>ふるさと思いやり基金</t>
    <rPh sb="4" eb="5">
      <t>オモ</t>
    </rPh>
    <rPh sb="8" eb="10">
      <t>キキン</t>
    </rPh>
    <phoneticPr fontId="5"/>
  </si>
  <si>
    <t>地域づくり推進事業基金</t>
  </si>
  <si>
    <t>地域福祉基金</t>
  </si>
  <si>
    <t>四万清流の湯整備基金</t>
    <rPh sb="0" eb="4">
      <t>ヨンマンセイリュウ</t>
    </rPh>
    <rPh sb="5" eb="6">
      <t>ユ</t>
    </rPh>
    <rPh sb="6" eb="8">
      <t>セイビ</t>
    </rPh>
    <phoneticPr fontId="2"/>
  </si>
  <si>
    <t>歴史と民俗の博物館ミュゼ運営基金</t>
    <rPh sb="0" eb="2">
      <t>レキシ</t>
    </rPh>
    <rPh sb="3" eb="5">
      <t>ミンゾク</t>
    </rPh>
    <rPh sb="6" eb="9">
      <t>ハクブツカン</t>
    </rPh>
    <rPh sb="12" eb="16">
      <t>ウンエイキキン</t>
    </rPh>
    <phoneticPr fontId="2"/>
  </si>
  <si>
    <t>中之条電力</t>
    <rPh sb="0" eb="3">
      <t>ナカノジョウ</t>
    </rPh>
    <rPh sb="3" eb="5">
      <t>デンリョク</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</si>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</sst>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3E03-411C-867F-0819BA22BC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110780</c:v>
                </c:pt>
                <c:pt idx="1">
                  <c:v>89246</c:v>
                </c:pt>
                <c:pt idx="2">
                  <c:v>52403</c:v>
                </c:pt>
                <c:pt idx="3">
                  <c:v>71094</c:v>
                </c:pt>
                <c:pt idx="4">
                  <c:v>78900</c:v>
                </c:pt>
              </c:numCache>
            </c:numRef>
          </c:val>
          <c:smooth val="0"/>
          <c:extLst>
            <c:ext xmlns:c16="http://schemas.microsoft.com/office/drawing/2014/chart" uri="{C3380CC4-5D6E-409C-BE32-E72D297353CC}">
              <c16:uniqueId val="{00000001-3E03-411C-867F-0819BA22BC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8.43</c:v>
                </c:pt>
                <c:pt idx="1">
                  <c:v>11.92</c:v>
                </c:pt>
                <c:pt idx="2">
                  <c:v>10.95</c:v>
                </c:pt>
                <c:pt idx="3">
                  <c:v>8.11</c:v>
                </c:pt>
                <c:pt idx="4">
                  <c:v>10.029999999999999</c:v>
                </c:pt>
              </c:numCache>
            </c:numRef>
          </c:val>
          <c:extLst>
            <c:ext xmlns:c16="http://schemas.microsoft.com/office/drawing/2014/chart" uri="{C3380CC4-5D6E-409C-BE32-E72D297353CC}">
              <c16:uniqueId val="{00000000-7853-4970-87EE-1724D39AF9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126.81</c:v>
                </c:pt>
                <c:pt idx="1">
                  <c:v>118.76</c:v>
                </c:pt>
                <c:pt idx="2">
                  <c:v>121.21</c:v>
                </c:pt>
                <c:pt idx="3">
                  <c:v>127.05</c:v>
                </c:pt>
                <c:pt idx="4">
                  <c:v>121.53</c:v>
                </c:pt>
              </c:numCache>
            </c:numRef>
          </c:val>
          <c:extLst>
            <c:ext xmlns:c16="http://schemas.microsoft.com/office/drawing/2014/chart" uri="{C3380CC4-5D6E-409C-BE32-E72D297353CC}">
              <c16:uniqueId val="{00000001-7853-4970-87EE-1724D39AF9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-7.46</c:v>
                </c:pt>
                <c:pt idx="1">
                  <c:v>1.93</c:v>
                </c:pt>
                <c:pt idx="2">
                  <c:v>4.18</c:v>
                </c:pt>
                <c:pt idx="3">
                  <c:v>-8.19</c:v>
                </c:pt>
                <c:pt idx="4">
                  <c:v>-8.2100000000000009</c:v>
                </c:pt>
              </c:numCache>
            </c:numRef>
          </c:val>
          <c:smooth val="0"/>
          <c:extLst>
            <c:ext xmlns:c16="http://schemas.microsoft.com/office/drawing/2014/chart" uri="{C3380CC4-5D6E-409C-BE32-E72D297353CC}">
              <c16:uniqueId val="{00000002-7853-4970-87EE-1724D39AF9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1.43</c:v>
                </c:pt>
                <c:pt idx="2">
                  <c:v>#N/A</c:v>
                </c:pt>
                <c:pt idx="3">
                  <c:v>1.29</c:v>
                </c:pt>
                <c:pt idx="4">
                  <c:v>#N/A</c:v>
                </c:pt>
                <c:pt idx="5">
                  <c:v>1.17</c:v>
                </c:pt>
                <c:pt idx="6">
                  <c:v>#N/A</c:v>
                </c:pt>
                <c:pt idx="7">
                  <c:v>1.03</c:v>
                </c:pt>
                <c:pt idx="8">
                  <c:v>#N/A</c:v>
                </c:pt>
                <c:pt idx="9">
                  <c:v>1.36</c:v>
                </c:pt>
              </c:numCache>
            </c:numRef>
          </c:val>
          <c:extLst>
            <c:ext xmlns:c16="http://schemas.microsoft.com/office/drawing/2014/chart" uri="{C3380CC4-5D6E-409C-BE32-E72D297353CC}">
              <c16:uniqueId val="{00000000-E9BC-42CE-BA0C-47ADEF7850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BC-42CE-BA0C-47ADEF7850A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0.31</c:v>
                </c:pt>
                <c:pt idx="2">
                  <c:v>#N/A</c:v>
                </c:pt>
                <c:pt idx="3">
                  <c:v>0.28999999999999998</c:v>
                </c:pt>
                <c:pt idx="4">
                  <c:v>#N/A</c:v>
                </c:pt>
                <c:pt idx="5">
                  <c:v>0.17</c:v>
                </c:pt>
                <c:pt idx="6">
                  <c:v>#N/A</c:v>
                </c:pt>
                <c:pt idx="7">
                  <c:v>0.12</c:v>
                </c:pt>
                <c:pt idx="8">
                  <c:v>#N/A</c:v>
                </c:pt>
                <c:pt idx="9">
                  <c:v>0.66</c:v>
                </c:pt>
              </c:numCache>
            </c:numRef>
          </c:val>
          <c:extLst>
            <c:ext xmlns:c16="http://schemas.microsoft.com/office/drawing/2014/chart" uri="{C3380CC4-5D6E-409C-BE32-E72D297353CC}">
              <c16:uniqueId val="{00000002-E9BC-42CE-BA0C-47ADEF7850A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0.57999999999999996</c:v>
                </c:pt>
                <c:pt idx="2">
                  <c:v>#N/A</c:v>
                </c:pt>
                <c:pt idx="3">
                  <c:v>0.88</c:v>
                </c:pt>
                <c:pt idx="4">
                  <c:v>#N/A</c:v>
                </c:pt>
                <c:pt idx="5">
                  <c:v>1.18</c:v>
                </c:pt>
                <c:pt idx="6">
                  <c:v>#N/A</c:v>
                </c:pt>
                <c:pt idx="7">
                  <c:v>1.67</c:v>
                </c:pt>
                <c:pt idx="8">
                  <c:v>#N/A</c:v>
                </c:pt>
                <c:pt idx="9">
                  <c:v>1.38</c:v>
                </c:pt>
              </c:numCache>
            </c:numRef>
          </c:val>
          <c:extLst>
            <c:ext xmlns:c16="http://schemas.microsoft.com/office/drawing/2014/chart" uri="{C3380CC4-5D6E-409C-BE32-E72D297353CC}">
              <c16:uniqueId val="{00000003-E9BC-42CE-BA0C-47ADEF7850A2}"/>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0.89</c:v>
                </c:pt>
                <c:pt idx="2">
                  <c:v>#N/A</c:v>
                </c:pt>
                <c:pt idx="3">
                  <c:v>0.85</c:v>
                </c:pt>
                <c:pt idx="4">
                  <c:v>#N/A</c:v>
                </c:pt>
                <c:pt idx="5">
                  <c:v>0.85</c:v>
                </c:pt>
                <c:pt idx="6">
                  <c:v>#N/A</c:v>
                </c:pt>
                <c:pt idx="7">
                  <c:v>0.4</c:v>
                </c:pt>
                <c:pt idx="8">
                  <c:v>#N/A</c:v>
                </c:pt>
                <c:pt idx="9">
                  <c:v>1.41</c:v>
                </c:pt>
              </c:numCache>
            </c:numRef>
          </c:val>
          <c:extLst>
            <c:ext xmlns:c16="http://schemas.microsoft.com/office/drawing/2014/chart" uri="{C3380CC4-5D6E-409C-BE32-E72D297353CC}">
              <c16:uniqueId val="{00000004-E9BC-42CE-BA0C-47ADEF7850A2}"/>
            </c:ext>
          </c:extLst>
        </c:ser>
        <c:ser>
          <c:idx val="5"/>
          <c:order val="5"/>
          <c:tx>
            <c:strRef>
              <c:f>データシート!$A$32</c:f>
              <c:strCache>
                <c:ptCount val="1"/>
                <c:pt idx="0">
                  <c:v>自動車教習所事業会計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1.68</c:v>
                </c:pt>
                <c:pt idx="2">
                  <c:v>#N/A</c:v>
                </c:pt>
                <c:pt idx="3">
                  <c:v>1.7</c:v>
                </c:pt>
                <c:pt idx="4">
                  <c:v>#N/A</c:v>
                </c:pt>
                <c:pt idx="5">
                  <c:v>1.64</c:v>
                </c:pt>
                <c:pt idx="6">
                  <c:v>#N/A</c:v>
                </c:pt>
                <c:pt idx="7">
                  <c:v>1.71</c:v>
                </c:pt>
                <c:pt idx="8">
                  <c:v>#N/A</c:v>
                </c:pt>
                <c:pt idx="9">
                  <c:v>1.88</c:v>
                </c:pt>
              </c:numCache>
            </c:numRef>
          </c:val>
          <c:extLst>
            <c:ext xmlns:c16="http://schemas.microsoft.com/office/drawing/2014/chart" uri="{C3380CC4-5D6E-409C-BE32-E72D297353CC}">
              <c16:uniqueId val="{00000005-E9BC-42CE-BA0C-47ADEF7850A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1.44</c:v>
                </c:pt>
                <c:pt idx="2">
                  <c:v>#N/A</c:v>
                </c:pt>
                <c:pt idx="3">
                  <c:v>1.93</c:v>
                </c:pt>
                <c:pt idx="4">
                  <c:v>#N/A</c:v>
                </c:pt>
                <c:pt idx="5">
                  <c:v>2.58</c:v>
                </c:pt>
                <c:pt idx="6">
                  <c:v>#N/A</c:v>
                </c:pt>
                <c:pt idx="7">
                  <c:v>2.15</c:v>
                </c:pt>
                <c:pt idx="8">
                  <c:v>#N/A</c:v>
                </c:pt>
                <c:pt idx="9">
                  <c:v>2.42</c:v>
                </c:pt>
              </c:numCache>
            </c:numRef>
          </c:val>
          <c:extLst>
            <c:ext xmlns:c16="http://schemas.microsoft.com/office/drawing/2014/chart" uri="{C3380CC4-5D6E-409C-BE32-E72D297353CC}">
              <c16:uniqueId val="{00000006-E9BC-42CE-BA0C-47ADEF7850A2}"/>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5.03</c:v>
                </c:pt>
                <c:pt idx="2">
                  <c:v>#N/A</c:v>
                </c:pt>
                <c:pt idx="3">
                  <c:v>4.22</c:v>
                </c:pt>
                <c:pt idx="4">
                  <c:v>#N/A</c:v>
                </c:pt>
                <c:pt idx="5">
                  <c:v>3.64</c:v>
                </c:pt>
                <c:pt idx="6">
                  <c:v>#N/A</c:v>
                </c:pt>
                <c:pt idx="7">
                  <c:v>3.48</c:v>
                </c:pt>
                <c:pt idx="8">
                  <c:v>#N/A</c:v>
                </c:pt>
                <c:pt idx="9">
                  <c:v>3.47</c:v>
                </c:pt>
              </c:numCache>
            </c:numRef>
          </c:val>
          <c:extLst>
            <c:ext xmlns:c16="http://schemas.microsoft.com/office/drawing/2014/chart" uri="{C3380CC4-5D6E-409C-BE32-E72D297353CC}">
              <c16:uniqueId val="{00000007-E9BC-42CE-BA0C-47ADEF7850A2}"/>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5.52</c:v>
                </c:pt>
                <c:pt idx="2">
                  <c:v>#N/A</c:v>
                </c:pt>
                <c:pt idx="3">
                  <c:v>5.55</c:v>
                </c:pt>
                <c:pt idx="4">
                  <c:v>#N/A</c:v>
                </c:pt>
                <c:pt idx="5">
                  <c:v>5.53</c:v>
                </c:pt>
                <c:pt idx="6">
                  <c:v>#N/A</c:v>
                </c:pt>
                <c:pt idx="7">
                  <c:v>5.76</c:v>
                </c:pt>
                <c:pt idx="8">
                  <c:v>#N/A</c:v>
                </c:pt>
                <c:pt idx="9">
                  <c:v>5.92</c:v>
                </c:pt>
              </c:numCache>
            </c:numRef>
          </c:val>
          <c:extLst>
            <c:ext xmlns:c16="http://schemas.microsoft.com/office/drawing/2014/chart" uri="{C3380CC4-5D6E-409C-BE32-E72D297353CC}">
              <c16:uniqueId val="{00000008-E9BC-42CE-BA0C-47ADEF7850A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8.27</c:v>
                </c:pt>
                <c:pt idx="2">
                  <c:v>#N/A</c:v>
                </c:pt>
                <c:pt idx="3">
                  <c:v>11.78</c:v>
                </c:pt>
                <c:pt idx="4">
                  <c:v>#N/A</c:v>
                </c:pt>
                <c:pt idx="5">
                  <c:v>10.72</c:v>
                </c:pt>
                <c:pt idx="6">
                  <c:v>#N/A</c:v>
                </c:pt>
                <c:pt idx="7">
                  <c:v>7.87</c:v>
                </c:pt>
                <c:pt idx="8">
                  <c:v>#N/A</c:v>
                </c:pt>
                <c:pt idx="9">
                  <c:v>9.9</c:v>
                </c:pt>
              </c:numCache>
            </c:numRef>
          </c:val>
          <c:extLst>
            <c:ext xmlns:c16="http://schemas.microsoft.com/office/drawing/2014/chart" uri="{C3380CC4-5D6E-409C-BE32-E72D297353CC}">
              <c16:uniqueId val="{00000009-E9BC-42CE-BA0C-47ADEF7850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1010</c:v>
                </c:pt>
                <c:pt idx="5">
                  <c:v>1044</c:v>
                </c:pt>
                <c:pt idx="8">
                  <c:v>1123</c:v>
                </c:pt>
                <c:pt idx="11">
                  <c:v>1094</c:v>
                </c:pt>
                <c:pt idx="14">
                  <c:v>1054</c:v>
                </c:pt>
              </c:numCache>
            </c:numRef>
          </c:val>
          <c:extLst>
            <c:ext xmlns:c16="http://schemas.microsoft.com/office/drawing/2014/chart" uri="{C3380CC4-5D6E-409C-BE32-E72D297353CC}">
              <c16:uniqueId val="{00000000-6814-41A0-8739-32B21B2C70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14-41A0-8739-32B21B2C70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2-6814-41A0-8739-32B21B2C70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99</c:v>
                </c:pt>
                <c:pt idx="3">
                  <c:v>100</c:v>
                </c:pt>
                <c:pt idx="6">
                  <c:v>110</c:v>
                </c:pt>
                <c:pt idx="9">
                  <c:v>105</c:v>
                </c:pt>
                <c:pt idx="12">
                  <c:v>56</c:v>
                </c:pt>
              </c:numCache>
            </c:numRef>
          </c:val>
          <c:extLst>
            <c:ext xmlns:c16="http://schemas.microsoft.com/office/drawing/2014/chart" uri="{C3380CC4-5D6E-409C-BE32-E72D297353CC}">
              <c16:uniqueId val="{00000003-6814-41A0-8739-32B21B2C70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460</c:v>
                </c:pt>
                <c:pt idx="3">
                  <c:v>470</c:v>
                </c:pt>
                <c:pt idx="6">
                  <c:v>483</c:v>
                </c:pt>
                <c:pt idx="9">
                  <c:v>495</c:v>
                </c:pt>
                <c:pt idx="12">
                  <c:v>492</c:v>
                </c:pt>
              </c:numCache>
            </c:numRef>
          </c:val>
          <c:extLst>
            <c:ext xmlns:c16="http://schemas.microsoft.com/office/drawing/2014/chart" uri="{C3380CC4-5D6E-409C-BE32-E72D297353CC}">
              <c16:uniqueId val="{00000004-6814-41A0-8739-32B21B2C70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14-41A0-8739-32B21B2C70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14-41A0-8739-32B21B2C70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956</c:v>
                </c:pt>
                <c:pt idx="3">
                  <c:v>1060</c:v>
                </c:pt>
                <c:pt idx="6">
                  <c:v>1156</c:v>
                </c:pt>
                <c:pt idx="9">
                  <c:v>1179</c:v>
                </c:pt>
                <c:pt idx="12">
                  <c:v>1062</c:v>
                </c:pt>
              </c:numCache>
            </c:numRef>
          </c:val>
          <c:extLst>
            <c:ext xmlns:c16="http://schemas.microsoft.com/office/drawing/2014/chart" uri="{C3380CC4-5D6E-409C-BE32-E72D297353CC}">
              <c16:uniqueId val="{00000007-6814-41A0-8739-32B21B2C70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538</c:v>
                </c:pt>
                <c:pt idx="2">
                  <c:v>#N/A</c:v>
                </c:pt>
                <c:pt idx="3">
                  <c:v>#N/A</c:v>
                </c:pt>
                <c:pt idx="4">
                  <c:v>586</c:v>
                </c:pt>
                <c:pt idx="5">
                  <c:v>#N/A</c:v>
                </c:pt>
                <c:pt idx="6">
                  <c:v>#N/A</c:v>
                </c:pt>
                <c:pt idx="7">
                  <c:v>626</c:v>
                </c:pt>
                <c:pt idx="8">
                  <c:v>#N/A</c:v>
                </c:pt>
                <c:pt idx="9">
                  <c:v>#N/A</c:v>
                </c:pt>
                <c:pt idx="10">
                  <c:v>685</c:v>
                </c:pt>
                <c:pt idx="11">
                  <c:v>#N/A</c:v>
                </c:pt>
                <c:pt idx="12">
                  <c:v>#N/A</c:v>
                </c:pt>
                <c:pt idx="13">
                  <c:v>556</c:v>
                </c:pt>
                <c:pt idx="14">
                  <c:v>#N/A</c:v>
                </c:pt>
              </c:numCache>
            </c:numRef>
          </c:val>
          <c:smooth val="0"/>
          <c:extLst>
            <c:ext xmlns:c16="http://schemas.microsoft.com/office/drawing/2014/chart" uri="{C3380CC4-5D6E-409C-BE32-E72D297353CC}">
              <c16:uniqueId val="{00000008-6814-41A0-8739-32B21B2C70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10449</c:v>
                </c:pt>
                <c:pt idx="5">
                  <c:v>10418</c:v>
                </c:pt>
                <c:pt idx="8">
                  <c:v>9697</c:v>
                </c:pt>
                <c:pt idx="11">
                  <c:v>8826</c:v>
                </c:pt>
                <c:pt idx="14">
                  <c:v>9124</c:v>
                </c:pt>
              </c:numCache>
            </c:numRef>
          </c:val>
          <c:extLst>
            <c:ext xmlns:c16="http://schemas.microsoft.com/office/drawing/2014/chart" uri="{C3380CC4-5D6E-409C-BE32-E72D297353CC}">
              <c16:uniqueId val="{00000000-EBE5-4AB6-92D7-D060E491C9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348</c:v>
                </c:pt>
                <c:pt idx="5">
                  <c:v>326</c:v>
                </c:pt>
                <c:pt idx="8">
                  <c:v>293</c:v>
                </c:pt>
                <c:pt idx="11">
                  <c:v>260</c:v>
                </c:pt>
                <c:pt idx="14">
                  <c:v>249</c:v>
                </c:pt>
              </c:numCache>
            </c:numRef>
          </c:val>
          <c:extLst>
            <c:ext xmlns:c16="http://schemas.microsoft.com/office/drawing/2014/chart" uri="{C3380CC4-5D6E-409C-BE32-E72D297353CC}">
              <c16:uniqueId val="{00000001-EBE5-4AB6-92D7-D060E491C9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10893</c:v>
                </c:pt>
                <c:pt idx="5">
                  <c:v>10361</c:v>
                </c:pt>
                <c:pt idx="8">
                  <c:v>11067</c:v>
                </c:pt>
                <c:pt idx="11">
                  <c:v>11136</c:v>
                </c:pt>
                <c:pt idx="14">
                  <c:v>10738</c:v>
                </c:pt>
              </c:numCache>
            </c:numRef>
          </c:val>
          <c:extLst>
            <c:ext xmlns:c16="http://schemas.microsoft.com/office/drawing/2014/chart" uri="{C3380CC4-5D6E-409C-BE32-E72D297353CC}">
              <c16:uniqueId val="{00000002-EBE5-4AB6-92D7-D060E491C9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E5-4AB6-92D7-D060E491C9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E5-4AB6-92D7-D060E491C9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c:v>
                </c:pt>
                <c:pt idx="3">
                  <c:v>0</c:v>
                </c:pt>
                <c:pt idx="6">
                  <c:v>0</c:v>
                </c:pt>
                <c:pt idx="9">
                  <c:v>0</c:v>
                </c:pt>
                <c:pt idx="12">
                  <c:v>1</c:v>
                </c:pt>
              </c:numCache>
            </c:numRef>
          </c:val>
          <c:extLst>
            <c:ext xmlns:c16="http://schemas.microsoft.com/office/drawing/2014/chart" uri="{C3380CC4-5D6E-409C-BE32-E72D297353CC}">
              <c16:uniqueId val="{00000005-EBE5-4AB6-92D7-D060E491C9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2478</c:v>
                </c:pt>
                <c:pt idx="3">
                  <c:v>2502</c:v>
                </c:pt>
                <c:pt idx="6">
                  <c:v>2552</c:v>
                </c:pt>
                <c:pt idx="9">
                  <c:v>2450</c:v>
                </c:pt>
                <c:pt idx="12">
                  <c:v>2460</c:v>
                </c:pt>
              </c:numCache>
            </c:numRef>
          </c:val>
          <c:extLst>
            <c:ext xmlns:c16="http://schemas.microsoft.com/office/drawing/2014/chart" uri="{C3380CC4-5D6E-409C-BE32-E72D297353CC}">
              <c16:uniqueId val="{00000006-EBE5-4AB6-92D7-D060E491C9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539</c:v>
                </c:pt>
                <c:pt idx="3">
                  <c:v>562</c:v>
                </c:pt>
                <c:pt idx="6">
                  <c:v>470</c:v>
                </c:pt>
                <c:pt idx="9">
                  <c:v>356</c:v>
                </c:pt>
                <c:pt idx="12">
                  <c:v>304</c:v>
                </c:pt>
              </c:numCache>
            </c:numRef>
          </c:val>
          <c:extLst>
            <c:ext xmlns:c16="http://schemas.microsoft.com/office/drawing/2014/chart" uri="{C3380CC4-5D6E-409C-BE32-E72D297353CC}">
              <c16:uniqueId val="{00000007-EBE5-4AB6-92D7-D060E491C9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5584</c:v>
                </c:pt>
                <c:pt idx="3">
                  <c:v>5225</c:v>
                </c:pt>
                <c:pt idx="6">
                  <c:v>4893</c:v>
                </c:pt>
                <c:pt idx="9">
                  <c:v>4317</c:v>
                </c:pt>
                <c:pt idx="12">
                  <c:v>3638</c:v>
                </c:pt>
              </c:numCache>
            </c:numRef>
          </c:val>
          <c:extLst>
            <c:ext xmlns:c16="http://schemas.microsoft.com/office/drawing/2014/chart" uri="{C3380CC4-5D6E-409C-BE32-E72D297353CC}">
              <c16:uniqueId val="{00000008-EBE5-4AB6-92D7-D060E491C9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9-EBE5-4AB6-92D7-D060E491C9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7765</c:v>
                </c:pt>
                <c:pt idx="3">
                  <c:v>7783</c:v>
                </c:pt>
                <c:pt idx="6">
                  <c:v>7401</c:v>
                </c:pt>
                <c:pt idx="9">
                  <c:v>6915</c:v>
                </c:pt>
                <c:pt idx="12">
                  <c:v>6515</c:v>
                </c:pt>
              </c:numCache>
            </c:numRef>
          </c:val>
          <c:extLst>
            <c:ext xmlns:c16="http://schemas.microsoft.com/office/drawing/2014/chart" uri="{C3380CC4-5D6E-409C-BE32-E72D297353CC}">
              <c16:uniqueId val="{0000000A-EBE5-4AB6-92D7-D060E491C9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E5-4AB6-92D7-D060E491C9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8409</c:v>
                </c:pt>
                <c:pt idx="1">
                  <c:v>8480</c:v>
                </c:pt>
                <c:pt idx="2">
                  <c:v>8073</c:v>
                </c:pt>
              </c:numCache>
            </c:numRef>
          </c:val>
          <c:extLst>
            <c:ext xmlns:c16="http://schemas.microsoft.com/office/drawing/2014/chart" uri="{C3380CC4-5D6E-409C-BE32-E72D297353CC}">
              <c16:uniqueId val="{00000000-1D59-4CAF-B5C4-3A99F1BC33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601</c:v>
                </c:pt>
                <c:pt idx="1">
                  <c:v>528</c:v>
                </c:pt>
                <c:pt idx="2">
                  <c:v>519</c:v>
                </c:pt>
              </c:numCache>
            </c:numRef>
          </c:val>
          <c:extLst>
            <c:ext xmlns:c16="http://schemas.microsoft.com/office/drawing/2014/chart" uri="{C3380CC4-5D6E-409C-BE32-E72D297353CC}">
              <c16:uniqueId val="{00000001-1D59-4CAF-B5C4-3A99F1BC33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1363</c:v>
                </c:pt>
                <c:pt idx="1">
                  <c:v>1357</c:v>
                </c:pt>
                <c:pt idx="2">
                  <c:v>1354</c:v>
                </c:pt>
              </c:numCache>
            </c:numRef>
          </c:val>
          <c:extLst>
            <c:ext xmlns:c16="http://schemas.microsoft.com/office/drawing/2014/chart" uri="{C3380CC4-5D6E-409C-BE32-E72D297353CC}">
              <c16:uniqueId val="{00000002-1D59-4CAF-B5C4-3A99F1BC33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14,576
14,264
439.28
11,264,918
10,502,997
666,521
6,642,596
6,515,208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内に大規模企業が少ないことや、人口が減少傾向にあることから、町税については今後における堅実な増加は見込めない状況にある。また、全国平均や群馬県平均と比較しても低い状況である。このため、税等の収納率の更なる向上を図り、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37798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町税の収納率向上に努めているが、歳入の３分の１超を地方交付税に依存しており、地方交付税、臨時財政対策債など経常一般財源の増減については、国の政策によるところが大きい。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歳出面では、福祉関係経費や公債費が増加の傾向にある。公債費については抑制しながらも有利な起債を選択し、歳出の更なる抑制に努め、適正な水準の維持に努める。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137371</xdr:rowOff>
    </xdr:from>
    <xdr:to>
      <xdr:col>23</xdr:col>
      <xdr:colOff>133350</xdr:colOff>
      <xdr:row>66</xdr:row>
      <xdr:rowOff>46355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8162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137371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92604"/>
          <a:ext cx="889000" cy="18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16721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92604"/>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16721</xdr:rowOff>
    </xdr:from>
    <xdr:to>
      <xdr:col>11</xdr:col>
      <xdr:colOff>31750</xdr:colOff>
      <xdr:row>65</xdr:row>
      <xdr:rowOff>32808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609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167005</xdr:rowOff>
    </xdr:from>
    <xdr:to>
      <xdr:col>23</xdr:col>
      <xdr:colOff>184150</xdr:colOff>
      <xdr:row>66</xdr:row>
      <xdr:rowOff>97155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139082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8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86571</xdr:rowOff>
    </xdr:from>
    <xdr:to>
      <xdr:col>19</xdr:col>
      <xdr:colOff>184150</xdr:colOff>
      <xdr:row>66</xdr:row>
      <xdr:rowOff>16721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1498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1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137371</xdr:rowOff>
    </xdr:from>
    <xdr:to>
      <xdr:col>11</xdr:col>
      <xdr:colOff>82550</xdr:colOff>
      <xdr:row>65</xdr:row>
      <xdr:rowOff>67521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77698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153458</xdr:rowOff>
    </xdr:from>
    <xdr:to>
      <xdr:col>7</xdr:col>
      <xdr:colOff>31750</xdr:colOff>
      <xdr:row>65</xdr:row>
      <xdr:rowOff>83608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93785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類似団体平均に比べ高くなっているのは、民間における保育所や幼稚園の施設がないため町で施設を運営していかなければならず、職員の確保や施設維持に係る経費が多額となっているためである。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そのため、職員数や事業を見直し、民間でも実施可能な部分については指定管理者制度の導入を検討し、コスト削減に努める。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47738</xdr:rowOff>
    </xdr:from>
    <xdr:to>
      <xdr:col>23</xdr:col>
      <xdr:colOff>133350</xdr:colOff>
      <xdr:row>85</xdr:row>
      <xdr:rowOff>70281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620988"/>
          <a:ext cx="8382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85282</xdr:rowOff>
    </xdr:from>
    <xdr:to>
      <xdr:col>19</xdr:col>
      <xdr:colOff>133350</xdr:colOff>
      <xdr:row>85</xdr:row>
      <xdr:rowOff>70281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87082"/>
          <a:ext cx="889000" cy="15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83386</xdr:rowOff>
    </xdr:from>
    <xdr:to>
      <xdr:col>15</xdr:col>
      <xdr:colOff>82550</xdr:colOff>
      <xdr:row>84</xdr:row>
      <xdr:rowOff>85282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85186"/>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162499</xdr:rowOff>
    </xdr:from>
    <xdr:to>
      <xdr:col>11</xdr:col>
      <xdr:colOff>31750</xdr:colOff>
      <xdr:row>84</xdr:row>
      <xdr:rowOff>83386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92849"/>
          <a:ext cx="889000" cy="9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168388</xdr:rowOff>
    </xdr:from>
    <xdr:to>
      <xdr:col>23</xdr:col>
      <xdr:colOff>184150</xdr:colOff>
      <xdr:row>85</xdr:row>
      <xdr:rowOff>98538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140465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4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19481</xdr:rowOff>
    </xdr:from>
    <xdr:to>
      <xdr:col>19</xdr:col>
      <xdr:colOff>184150</xdr:colOff>
      <xdr:row>85</xdr:row>
      <xdr:rowOff>121081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9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105858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7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34482</xdr:rowOff>
    </xdr:from>
    <xdr:to>
      <xdr:col>15</xdr:col>
      <xdr:colOff>133350</xdr:colOff>
      <xdr:row>84</xdr:row>
      <xdr:rowOff>136082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120859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2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32586</xdr:rowOff>
    </xdr:from>
    <xdr:to>
      <xdr:col>11</xdr:col>
      <xdr:colOff>82550</xdr:colOff>
      <xdr:row>84</xdr:row>
      <xdr:rowOff>134186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3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118963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2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111699</xdr:rowOff>
    </xdr:from>
    <xdr:to>
      <xdr:col>7</xdr:col>
      <xdr:colOff>31750</xdr:colOff>
      <xdr:row>84</xdr:row>
      <xdr:rowOff>41849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26626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2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類似団体の平均を少し下回った。近年は平均を大きく乖離することなく推移している。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今後も現在の各種手当の見直しを行うなど、より一層の給与の適正化に努める。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125589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5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125589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34572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854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34572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1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理由として、民間における保育所や幼稚園の施設がないため、町直営で施設を運営していかなければならず、多くの職員が必要となっていることと、令和２年度から新しい課が設置され、積極的な施策の実施に人員が必要であ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計画的な人員の削減と効率的な定員管理により、類似団体平均の水準を目標に職員数の引き下げに努める。</a:t>
          </a: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76764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819130"/>
          <a:ext cx="8382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23142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819130"/>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159738</xdr:rowOff>
    </xdr:from>
    <xdr:to>
      <xdr:col>72</xdr:col>
      <xdr:colOff>203200</xdr:colOff>
      <xdr:row>63</xdr:row>
      <xdr:rowOff>23142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789638"/>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136948</xdr:rowOff>
    </xdr:from>
    <xdr:to>
      <xdr:col>68</xdr:col>
      <xdr:colOff>152400</xdr:colOff>
      <xdr:row>62</xdr:row>
      <xdr:rowOff>159738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766848"/>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25964</xdr:rowOff>
    </xdr:from>
    <xdr:to>
      <xdr:col>81</xdr:col>
      <xdr:colOff>95250</xdr:colOff>
      <xdr:row>63</xdr:row>
      <xdr:rowOff>127564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8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169491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143792</xdr:rowOff>
    </xdr:from>
    <xdr:to>
      <xdr:col>73</xdr:col>
      <xdr:colOff>44450</xdr:colOff>
      <xdr:row>63</xdr:row>
      <xdr:rowOff>73942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7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58719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86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108938</xdr:rowOff>
    </xdr:from>
    <xdr:to>
      <xdr:col>68</xdr:col>
      <xdr:colOff>203200</xdr:colOff>
      <xdr:row>63</xdr:row>
      <xdr:rowOff>39088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73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23865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82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86148</xdr:rowOff>
    </xdr:from>
    <xdr:to>
      <xdr:col>64</xdr:col>
      <xdr:colOff>152400</xdr:colOff>
      <xdr:row>63</xdr:row>
      <xdr:rowOff>16298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からの起債抑制策により類似団体平均をわずかに下回っていたが、過疎対策事業債や、緊急防災・減災事業債などの有利な起債の活用により、令和元年度から類似団体平均を上回っている。今後数年間は比率が高くなることが見込まれるが、緊急性や住民ニーズを的確に把握した事業の選択により、起債に大きく頼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43</xdr:row>
      <xdr:rowOff>111337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4595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111337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4273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55033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14817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308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算定されていないが、これは地方債の抑制に努めており、加えて財政調整基金や減債基金の積立てによる充当可能基金の増額が挙げられる。今後も公債費等の義務的経費の削減を中心とする行財政改革を進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14,576
14,264
439.28
11,264,918
10,502,997
666,521
6,642,596
6,515,208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に引き続き類似団体平均を上回っている。フルタイムやパートタイム職員の人数が多くなっていることが要因と考えられる。今後も職員給与等の見直し、計画的な人員の削減と効率的な定員管理により、適正水準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125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近年の物価上昇等による影響もあり増加したが類似団体の平均値を僅かに下回っている。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今後も、経費削減に努めるとともに、民間でも実施可能な業務については委託や指定管理を進めるなど、コストの削減を図っていく。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97282</xdr:rowOff>
    </xdr:from>
    <xdr:to>
      <xdr:col>82</xdr:col>
      <xdr:colOff>107950</xdr:colOff>
      <xdr:row>15</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26132"/>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60706</xdr:rowOff>
    </xdr:from>
    <xdr:to>
      <xdr:col>78</xdr:col>
      <xdr:colOff>69850</xdr:colOff>
      <xdr:row>13</xdr:row>
      <xdr:rowOff>97282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2895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60706</xdr:rowOff>
    </xdr:from>
    <xdr:to>
      <xdr:col>73</xdr:col>
      <xdr:colOff>180975</xdr:colOff>
      <xdr:row>13</xdr:row>
      <xdr:rowOff>124714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2895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124714</xdr:rowOff>
    </xdr:from>
    <xdr:to>
      <xdr:col>69</xdr:col>
      <xdr:colOff>92075</xdr:colOff>
      <xdr:row>13</xdr:row>
      <xdr:rowOff>152146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53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46482</xdr:rowOff>
    </xdr:from>
    <xdr:to>
      <xdr:col>78</xdr:col>
      <xdr:colOff>120650</xdr:colOff>
      <xdr:row>13</xdr:row>
      <xdr:rowOff>148082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158259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4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9906</xdr:rowOff>
    </xdr:from>
    <xdr:to>
      <xdr:col>74</xdr:col>
      <xdr:colOff>31750</xdr:colOff>
      <xdr:row>13</xdr:row>
      <xdr:rowOff>111506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121683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73914</xdr:rowOff>
    </xdr:from>
    <xdr:to>
      <xdr:col>69</xdr:col>
      <xdr:colOff>142875</xdr:colOff>
      <xdr:row>14</xdr:row>
      <xdr:rowOff>4064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類似団体平均に比べると低い水準にあるが、福祉医療費の充実、少子高齢化、子育て支援対策を加味した上で、財政を圧迫しない適正な水準を維持できるよう努める。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55</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363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54</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24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55</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240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今年度について下水道事業が企業会計へと移行になったため類似団体を下回った。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その他に係る経常収支比率は、介護老人施設などに対する繰出金が増加傾向にある。今後も普通会計の負担額を減らしていくよう努める。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60</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37700"/>
          <a:ext cx="8382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246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46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96520</xdr:rowOff>
    </xdr:from>
    <xdr:to>
      <xdr:col>69</xdr:col>
      <xdr:colOff>92075</xdr:colOff>
      <xdr:row>60</xdr:row>
      <xdr:rowOff>157480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383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106680</xdr:rowOff>
    </xdr:from>
    <xdr:to>
      <xdr:col>69</xdr:col>
      <xdr:colOff>142875</xdr:colOff>
      <xdr:row>61</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21607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45720</xdr:rowOff>
    </xdr:from>
    <xdr:to>
      <xdr:col>65</xdr:col>
      <xdr:colOff>53975</xdr:colOff>
      <xdr:row>60</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今年度については類似団体平均を大きく上回った。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新型コロナウイルスの５類への移行に伴い、観光協会・温泉協会といった外郭団体の活動が再開したことも要因の１つと考える。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しかし、依然として一部事務組合への負担金や、外郭団体への補助金、住民への各種補助金が多いため、必要性の低い補助金は見直しを検討しながら抑制に努めていく。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79647</xdr:rowOff>
    </xdr:from>
    <xdr:to>
      <xdr:col>82</xdr:col>
      <xdr:colOff>107950</xdr:colOff>
      <xdr:row>38</xdr:row>
      <xdr:rowOff>94343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80397"/>
          <a:ext cx="838200" cy="52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27396</xdr:rowOff>
    </xdr:from>
    <xdr:to>
      <xdr:col>78</xdr:col>
      <xdr:colOff>69850</xdr:colOff>
      <xdr:row>35</xdr:row>
      <xdr:rowOff>79647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281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87811</xdr:rowOff>
    </xdr:from>
    <xdr:to>
      <xdr:col>73</xdr:col>
      <xdr:colOff>180975</xdr:colOff>
      <xdr:row>35</xdr:row>
      <xdr:rowOff>27396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1711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87811</xdr:rowOff>
    </xdr:from>
    <xdr:to>
      <xdr:col>69</xdr:col>
      <xdr:colOff>92075</xdr:colOff>
      <xdr:row>36</xdr:row>
      <xdr:rowOff>51889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17111"/>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28847</xdr:rowOff>
    </xdr:from>
    <xdr:to>
      <xdr:col>78</xdr:col>
      <xdr:colOff>120650</xdr:colOff>
      <xdr:row>35</xdr:row>
      <xdr:rowOff>130447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140624</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9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148046</xdr:rowOff>
    </xdr:from>
    <xdr:to>
      <xdr:col>74</xdr:col>
      <xdr:colOff>31750</xdr:colOff>
      <xdr:row>35</xdr:row>
      <xdr:rowOff>78196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88373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37011</xdr:rowOff>
    </xdr:from>
    <xdr:to>
      <xdr:col>69</xdr:col>
      <xdr:colOff>142875</xdr:colOff>
      <xdr:row>34</xdr:row>
      <xdr:rowOff>138611</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148788</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87466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６年度から町全域が過疎地域となり、それ以降、過疎対策事業債を活用してきたが、平成２９年度から徐々に償還が始まったことと据置期間の見直しにより、ここ数年で数値が上がっている。公共施設が多く、老朽化による施設の改修等で起債を活用した大規模な事業が見込まれるため、今後も少しずつ上昇することが予想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080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217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129287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129287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27703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公債費以外については類似団体や県の平均を上回った。　人件費や物件費等の義務的経費の削減を中心とする行財政改革を進め、財政の健全化に努める。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78</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669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65278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023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140715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023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46989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107714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167081</xdr:rowOff>
    </xdr:from>
    <xdr:to>
      <xdr:col>29</xdr:col>
      <xdr:colOff>127000</xdr:colOff>
      <xdr:row>13</xdr:row>
      <xdr:rowOff>118034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72106"/>
          <a:ext cx="647700" cy="122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118034</xdr:rowOff>
    </xdr:from>
    <xdr:to>
      <xdr:col>26</xdr:col>
      <xdr:colOff>50800</xdr:colOff>
      <xdr:row>13</xdr:row>
      <xdr:rowOff>128194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94509"/>
          <a:ext cx="698500" cy="1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128194</xdr:rowOff>
    </xdr:from>
    <xdr:to>
      <xdr:col>22</xdr:col>
      <xdr:colOff>114300</xdr:colOff>
      <xdr:row>14</xdr:row>
      <xdr:rowOff>38303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04669"/>
          <a:ext cx="698500" cy="81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38303</xdr:rowOff>
    </xdr:from>
    <xdr:to>
      <xdr:col>18</xdr:col>
      <xdr:colOff>177800</xdr:colOff>
      <xdr:row>14</xdr:row>
      <xdr:rowOff>147307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86228"/>
          <a:ext cx="698500" cy="109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116281</xdr:rowOff>
    </xdr:from>
    <xdr:to>
      <xdr:col>29</xdr:col>
      <xdr:colOff>177800</xdr:colOff>
      <xdr:row>13</xdr:row>
      <xdr:rowOff>46431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2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132808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6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67234</xdr:rowOff>
    </xdr:from>
    <xdr:to>
      <xdr:col>26</xdr:col>
      <xdr:colOff>101600</xdr:colOff>
      <xdr:row>13</xdr:row>
      <xdr:rowOff>168834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43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7561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1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77394</xdr:rowOff>
    </xdr:from>
    <xdr:to>
      <xdr:col>22</xdr:col>
      <xdr:colOff>165100</xdr:colOff>
      <xdr:row>14</xdr:row>
      <xdr:rowOff>7544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53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17721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158953</xdr:rowOff>
    </xdr:from>
    <xdr:to>
      <xdr:col>19</xdr:col>
      <xdr:colOff>38100</xdr:colOff>
      <xdr:row>14</xdr:row>
      <xdr:rowOff>89103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3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99280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96507</xdr:rowOff>
    </xdr:from>
    <xdr:to>
      <xdr:col>15</xdr:col>
      <xdr:colOff>101600</xdr:colOff>
      <xdr:row>15</xdr:row>
      <xdr:rowOff>26657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4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36834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164239</xdr:rowOff>
    </xdr:from>
    <xdr:to>
      <xdr:col>29</xdr:col>
      <xdr:colOff>127000</xdr:colOff>
      <xdr:row>34</xdr:row>
      <xdr:rowOff>340352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431689"/>
          <a:ext cx="647700" cy="176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164239</xdr:rowOff>
    </xdr:from>
    <xdr:to>
      <xdr:col>26</xdr:col>
      <xdr:colOff>50800</xdr:colOff>
      <xdr:row>34</xdr:row>
      <xdr:rowOff>272344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431689"/>
          <a:ext cx="698500" cy="10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272344</xdr:rowOff>
    </xdr:from>
    <xdr:to>
      <xdr:col>22</xdr:col>
      <xdr:colOff>114300</xdr:colOff>
      <xdr:row>35</xdr:row>
      <xdr:rowOff>8723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539794"/>
          <a:ext cx="698500" cy="79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8723</xdr:rowOff>
    </xdr:from>
    <xdr:to>
      <xdr:col>18</xdr:col>
      <xdr:colOff>177800</xdr:colOff>
      <xdr:row>35</xdr:row>
      <xdr:rowOff>93281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19073"/>
          <a:ext cx="698500" cy="84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289552</xdr:rowOff>
    </xdr:from>
    <xdr:to>
      <xdr:col>29</xdr:col>
      <xdr:colOff>177800</xdr:colOff>
      <xdr:row>35</xdr:row>
      <xdr:rowOff>48252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5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134629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113439</xdr:rowOff>
    </xdr:from>
    <xdr:to>
      <xdr:col>26</xdr:col>
      <xdr:colOff>101600</xdr:colOff>
      <xdr:row>34</xdr:row>
      <xdr:rowOff>215039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380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225216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149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221544</xdr:rowOff>
    </xdr:from>
    <xdr:to>
      <xdr:col>22</xdr:col>
      <xdr:colOff>165100</xdr:colOff>
      <xdr:row>34</xdr:row>
      <xdr:rowOff>323144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88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333321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5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300823</xdr:rowOff>
    </xdr:from>
    <xdr:to>
      <xdr:col>19</xdr:col>
      <xdr:colOff>38100</xdr:colOff>
      <xdr:row>35</xdr:row>
      <xdr:rowOff>59523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6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69699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3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42481</xdr:rowOff>
    </xdr:from>
    <xdr:to>
      <xdr:col>15</xdr:col>
      <xdr:colOff>101600</xdr:colOff>
      <xdr:row>35</xdr:row>
      <xdr:rowOff>144081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5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154259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2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14,576
14,264
439.28
11,264,918
10,502,997
666,521
6,642,596
6,515,208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135463</xdr:rowOff>
    </xdr:from>
    <xdr:to>
      <xdr:col>24</xdr:col>
      <xdr:colOff>63500</xdr:colOff>
      <xdr:row>32</xdr:row>
      <xdr:rowOff>105182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50413"/>
          <a:ext cx="838200" cy="14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94910</xdr:rowOff>
    </xdr:from>
    <xdr:to>
      <xdr:col>19</xdr:col>
      <xdr:colOff>177800</xdr:colOff>
      <xdr:row>32</xdr:row>
      <xdr:rowOff>105182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581310"/>
          <a:ext cx="889000" cy="1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94910</xdr:rowOff>
    </xdr:from>
    <xdr:to>
      <xdr:col>15</xdr:col>
      <xdr:colOff>50800</xdr:colOff>
      <xdr:row>33</xdr:row>
      <xdr:rowOff>78313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581310"/>
          <a:ext cx="889000" cy="1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78313</xdr:rowOff>
    </xdr:from>
    <xdr:to>
      <xdr:col>10</xdr:col>
      <xdr:colOff>114300</xdr:colOff>
      <xdr:row>35</xdr:row>
      <xdr:rowOff>80279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36163"/>
          <a:ext cx="889000" cy="34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84663</xdr:rowOff>
    </xdr:from>
    <xdr:to>
      <xdr:col>24</xdr:col>
      <xdr:colOff>114300</xdr:colOff>
      <xdr:row>32</xdr:row>
      <xdr:rowOff>14813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107540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54382</xdr:rowOff>
    </xdr:from>
    <xdr:to>
      <xdr:col>20</xdr:col>
      <xdr:colOff>38100</xdr:colOff>
      <xdr:row>32</xdr:row>
      <xdr:rowOff>155982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1059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31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44110</xdr:rowOff>
    </xdr:from>
    <xdr:to>
      <xdr:col>15</xdr:col>
      <xdr:colOff>101600</xdr:colOff>
      <xdr:row>32</xdr:row>
      <xdr:rowOff>145710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162237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0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27513</xdr:rowOff>
    </xdr:from>
    <xdr:to>
      <xdr:col>10</xdr:col>
      <xdr:colOff>165100</xdr:colOff>
      <xdr:row>33</xdr:row>
      <xdr:rowOff>129113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8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145640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46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29479</xdr:rowOff>
    </xdr:from>
    <xdr:to>
      <xdr:col>6</xdr:col>
      <xdr:colOff>38100</xdr:colOff>
      <xdr:row>35</xdr:row>
      <xdr:rowOff>131079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3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147606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0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168833</xdr:rowOff>
    </xdr:from>
    <xdr:to>
      <xdr:col>24</xdr:col>
      <xdr:colOff>63500</xdr:colOff>
      <xdr:row>55</xdr:row>
      <xdr:rowOff>93148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427133"/>
          <a:ext cx="838200" cy="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168833</xdr:rowOff>
    </xdr:from>
    <xdr:to>
      <xdr:col>19</xdr:col>
      <xdr:colOff>177800</xdr:colOff>
      <xdr:row>56</xdr:row>
      <xdr:rowOff>130428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27133"/>
          <a:ext cx="889000" cy="30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128535</xdr:rowOff>
    </xdr:from>
    <xdr:to>
      <xdr:col>15</xdr:col>
      <xdr:colOff>50800</xdr:colOff>
      <xdr:row>56</xdr:row>
      <xdr:rowOff>130428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29735"/>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41055</xdr:rowOff>
    </xdr:from>
    <xdr:to>
      <xdr:col>10</xdr:col>
      <xdr:colOff>114300</xdr:colOff>
      <xdr:row>56</xdr:row>
      <xdr:rowOff>128535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42255"/>
          <a:ext cx="889000" cy="8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42348</xdr:rowOff>
    </xdr:from>
    <xdr:to>
      <xdr:col>24</xdr:col>
      <xdr:colOff>114300</xdr:colOff>
      <xdr:row>55</xdr:row>
      <xdr:rowOff>143948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65225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2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118033</xdr:rowOff>
    </xdr:from>
    <xdr:to>
      <xdr:col>20</xdr:col>
      <xdr:colOff>38100</xdr:colOff>
      <xdr:row>55</xdr:row>
      <xdr:rowOff>48183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64710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15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79628</xdr:rowOff>
    </xdr:from>
    <xdr:to>
      <xdr:col>15</xdr:col>
      <xdr:colOff>101600</xdr:colOff>
      <xdr:row>57</xdr:row>
      <xdr:rowOff>9778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7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77735</xdr:rowOff>
    </xdr:from>
    <xdr:to>
      <xdr:col>10</xdr:col>
      <xdr:colOff>165100</xdr:colOff>
      <xdr:row>57</xdr:row>
      <xdr:rowOff>7885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24412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5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161705</xdr:rowOff>
    </xdr:from>
    <xdr:to>
      <xdr:col>6</xdr:col>
      <xdr:colOff>38100</xdr:colOff>
      <xdr:row>56</xdr:row>
      <xdr:rowOff>91855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108382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36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41539</xdr:rowOff>
    </xdr:from>
    <xdr:to>
      <xdr:col>24</xdr:col>
      <xdr:colOff>63500</xdr:colOff>
      <xdr:row>77</xdr:row>
      <xdr:rowOff>112359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43189"/>
          <a:ext cx="8382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162263</xdr:rowOff>
    </xdr:from>
    <xdr:to>
      <xdr:col>19</xdr:col>
      <xdr:colOff>177800</xdr:colOff>
      <xdr:row>77</xdr:row>
      <xdr:rowOff>41539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92463"/>
          <a:ext cx="889000" cy="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157807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42568</xdr:rowOff>
    </xdr:from>
    <xdr:to>
      <xdr:col>15</xdr:col>
      <xdr:colOff>50800</xdr:colOff>
      <xdr:row>76</xdr:row>
      <xdr:rowOff>162263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072768"/>
          <a:ext cx="889000" cy="1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156298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42568</xdr:rowOff>
    </xdr:from>
    <xdr:to>
      <xdr:col>10</xdr:col>
      <xdr:colOff>114300</xdr:colOff>
      <xdr:row>77</xdr:row>
      <xdr:rowOff>28670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072768"/>
          <a:ext cx="889000" cy="15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169443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61559</xdr:rowOff>
    </xdr:from>
    <xdr:to>
      <xdr:col>24</xdr:col>
      <xdr:colOff>114300</xdr:colOff>
      <xdr:row>77</xdr:row>
      <xdr:rowOff>163159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39986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162189</xdr:rowOff>
    </xdr:from>
    <xdr:to>
      <xdr:col>20</xdr:col>
      <xdr:colOff>38100</xdr:colOff>
      <xdr:row>77</xdr:row>
      <xdr:rowOff>92339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108866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111463</xdr:rowOff>
    </xdr:from>
    <xdr:to>
      <xdr:col>15</xdr:col>
      <xdr:colOff>101600</xdr:colOff>
      <xdr:row>77</xdr:row>
      <xdr:rowOff>41613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58140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91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163218</xdr:rowOff>
    </xdr:from>
    <xdr:to>
      <xdr:col>10</xdr:col>
      <xdr:colOff>165100</xdr:colOff>
      <xdr:row>76</xdr:row>
      <xdr:rowOff>93368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109895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79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149320</xdr:rowOff>
    </xdr:from>
    <xdr:to>
      <xdr:col>6</xdr:col>
      <xdr:colOff>38100</xdr:colOff>
      <xdr:row>77</xdr:row>
      <xdr:rowOff>79470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95996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5381</xdr:rowOff>
    </xdr:from>
    <xdr:to>
      <xdr:col>24</xdr:col>
      <xdr:colOff>63500</xdr:colOff>
      <xdr:row>97</xdr:row>
      <xdr:rowOff>79164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36031"/>
          <a:ext cx="838200" cy="7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133680</xdr:rowOff>
    </xdr:from>
    <xdr:to>
      <xdr:col>19</xdr:col>
      <xdr:colOff>177800</xdr:colOff>
      <xdr:row>97</xdr:row>
      <xdr:rowOff>79164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92880"/>
          <a:ext cx="889000" cy="1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133680</xdr:rowOff>
    </xdr:from>
    <xdr:to>
      <xdr:col>15</xdr:col>
      <xdr:colOff>50800</xdr:colOff>
      <xdr:row>98</xdr:row>
      <xdr:rowOff>25933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92880"/>
          <a:ext cx="8890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146591</xdr:rowOff>
    </xdr:from>
    <xdr:to>
      <xdr:col>10</xdr:col>
      <xdr:colOff>114300</xdr:colOff>
      <xdr:row>98</xdr:row>
      <xdr:rowOff>25933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77241"/>
          <a:ext cx="889000" cy="5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126031</xdr:rowOff>
    </xdr:from>
    <xdr:to>
      <xdr:col>24</xdr:col>
      <xdr:colOff>114300</xdr:colOff>
      <xdr:row>97</xdr:row>
      <xdr:rowOff>56181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104458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28364</xdr:rowOff>
    </xdr:from>
    <xdr:to>
      <xdr:col>20</xdr:col>
      <xdr:colOff>38100</xdr:colOff>
      <xdr:row>97</xdr:row>
      <xdr:rowOff>129964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121091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82880</xdr:rowOff>
    </xdr:from>
    <xdr:to>
      <xdr:col>15</xdr:col>
      <xdr:colOff>101600</xdr:colOff>
      <xdr:row>97</xdr:row>
      <xdr:rowOff>13030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4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4157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146583</xdr:rowOff>
    </xdr:from>
    <xdr:to>
      <xdr:col>10</xdr:col>
      <xdr:colOff>165100</xdr:colOff>
      <xdr:row>98</xdr:row>
      <xdr:rowOff>76733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7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67860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95791</xdr:rowOff>
    </xdr:from>
    <xdr:to>
      <xdr:col>6</xdr:col>
      <xdr:colOff>38100</xdr:colOff>
      <xdr:row>98</xdr:row>
      <xdr:rowOff>25941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17068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170917</xdr:rowOff>
    </xdr:from>
    <xdr:to>
      <xdr:col>55</xdr:col>
      <xdr:colOff>0</xdr:colOff>
      <xdr:row>35</xdr:row>
      <xdr:rowOff>75884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00217"/>
          <a:ext cx="8382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75884</xdr:rowOff>
    </xdr:from>
    <xdr:to>
      <xdr:col>50</xdr:col>
      <xdr:colOff>114300</xdr:colOff>
      <xdr:row>35</xdr:row>
      <xdr:rowOff>116044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076634"/>
          <a:ext cx="889000" cy="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125069</xdr:rowOff>
    </xdr:from>
    <xdr:to>
      <xdr:col>45</xdr:col>
      <xdr:colOff>177800</xdr:colOff>
      <xdr:row>35</xdr:row>
      <xdr:rowOff>116044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611469"/>
          <a:ext cx="889000" cy="50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125069</xdr:rowOff>
    </xdr:from>
    <xdr:to>
      <xdr:col>41</xdr:col>
      <xdr:colOff>50800</xdr:colOff>
      <xdr:row>36</xdr:row>
      <xdr:rowOff>39514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611469"/>
          <a:ext cx="889000" cy="60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168400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120117</xdr:rowOff>
    </xdr:from>
    <xdr:to>
      <xdr:col>55</xdr:col>
      <xdr:colOff>50800</xdr:colOff>
      <xdr:row>35</xdr:row>
      <xdr:rowOff>50267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4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142994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0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25084</xdr:rowOff>
    </xdr:from>
    <xdr:to>
      <xdr:col>50</xdr:col>
      <xdr:colOff>165100</xdr:colOff>
      <xdr:row>35</xdr:row>
      <xdr:rowOff>126684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143211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0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65244</xdr:rowOff>
    </xdr:from>
    <xdr:to>
      <xdr:col>46</xdr:col>
      <xdr:colOff>38100</xdr:colOff>
      <xdr:row>35</xdr:row>
      <xdr:rowOff>166844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06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11921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4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74269</xdr:rowOff>
    </xdr:from>
    <xdr:to>
      <xdr:col>41</xdr:col>
      <xdr:colOff>101600</xdr:colOff>
      <xdr:row>33</xdr:row>
      <xdr:rowOff>4419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20946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33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160164</xdr:rowOff>
    </xdr:from>
    <xdr:to>
      <xdr:col>36</xdr:col>
      <xdr:colOff>165100</xdr:colOff>
      <xdr:row>36</xdr:row>
      <xdr:rowOff>90314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106841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3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129032</xdr:rowOff>
    </xdr:from>
    <xdr:to>
      <xdr:col>55</xdr:col>
      <xdr:colOff>0</xdr:colOff>
      <xdr:row>56</xdr:row>
      <xdr:rowOff>17064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558782"/>
          <a:ext cx="838200" cy="5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17064</xdr:rowOff>
    </xdr:from>
    <xdr:to>
      <xdr:col>50</xdr:col>
      <xdr:colOff>114300</xdr:colOff>
      <xdr:row>56</xdr:row>
      <xdr:rowOff>159489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18264"/>
          <a:ext cx="889000" cy="14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50195</xdr:rowOff>
    </xdr:from>
    <xdr:to>
      <xdr:col>45</xdr:col>
      <xdr:colOff>177800</xdr:colOff>
      <xdr:row>56</xdr:row>
      <xdr:rowOff>159489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479945"/>
          <a:ext cx="889000" cy="28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57556</xdr:rowOff>
    </xdr:from>
    <xdr:to>
      <xdr:col>41</xdr:col>
      <xdr:colOff>50800</xdr:colOff>
      <xdr:row>55</xdr:row>
      <xdr:rowOff>50195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315856"/>
          <a:ext cx="889000" cy="1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105701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3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78232</xdr:rowOff>
    </xdr:from>
    <xdr:to>
      <xdr:col>55</xdr:col>
      <xdr:colOff>50800</xdr:colOff>
      <xdr:row>56</xdr:row>
      <xdr:rowOff>8382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101109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35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137714</xdr:rowOff>
    </xdr:from>
    <xdr:to>
      <xdr:col>50</xdr:col>
      <xdr:colOff>165100</xdr:colOff>
      <xdr:row>56</xdr:row>
      <xdr:rowOff>67864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84391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34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108689</xdr:rowOff>
    </xdr:from>
    <xdr:to>
      <xdr:col>46</xdr:col>
      <xdr:colOff>38100</xdr:colOff>
      <xdr:row>57</xdr:row>
      <xdr:rowOff>38839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0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29966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0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170845</xdr:rowOff>
    </xdr:from>
    <xdr:to>
      <xdr:col>41</xdr:col>
      <xdr:colOff>101600</xdr:colOff>
      <xdr:row>55</xdr:row>
      <xdr:rowOff>100995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92122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6756</xdr:rowOff>
    </xdr:from>
    <xdr:to>
      <xdr:col>36</xdr:col>
      <xdr:colOff>165100</xdr:colOff>
      <xdr:row>54</xdr:row>
      <xdr:rowOff>108356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2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124883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04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42411</xdr:rowOff>
    </xdr:from>
    <xdr:to>
      <xdr:col>55</xdr:col>
      <xdr:colOff>0</xdr:colOff>
      <xdr:row>76</xdr:row>
      <xdr:rowOff>99657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072611"/>
          <a:ext cx="838200" cy="5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42411</xdr:rowOff>
    </xdr:from>
    <xdr:to>
      <xdr:col>50</xdr:col>
      <xdr:colOff>114300</xdr:colOff>
      <xdr:row>78</xdr:row>
      <xdr:rowOff>45383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72611"/>
          <a:ext cx="889000" cy="3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162786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597</xdr:rowOff>
    </xdr:from>
    <xdr:to>
      <xdr:col>45</xdr:col>
      <xdr:colOff>177800</xdr:colOff>
      <xdr:row>78</xdr:row>
      <xdr:rowOff>45383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73697"/>
          <a:ext cx="889000" cy="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93390</xdr:rowOff>
    </xdr:from>
    <xdr:to>
      <xdr:col>41</xdr:col>
      <xdr:colOff>50800</xdr:colOff>
      <xdr:row>78</xdr:row>
      <xdr:rowOff>597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437790"/>
          <a:ext cx="889000" cy="93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48857</xdr:rowOff>
    </xdr:from>
    <xdr:to>
      <xdr:col>55</xdr:col>
      <xdr:colOff>50800</xdr:colOff>
      <xdr:row>76</xdr:row>
      <xdr:rowOff>150457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71734</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163061</xdr:rowOff>
    </xdr:from>
    <xdr:to>
      <xdr:col>50</xdr:col>
      <xdr:colOff>165100</xdr:colOff>
      <xdr:row>76</xdr:row>
      <xdr:rowOff>93211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0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109738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7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166033</xdr:rowOff>
    </xdr:from>
    <xdr:to>
      <xdr:col>46</xdr:col>
      <xdr:colOff>38100</xdr:colOff>
      <xdr:row>78</xdr:row>
      <xdr:rowOff>96183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87310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46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121247</xdr:rowOff>
    </xdr:from>
    <xdr:to>
      <xdr:col>41</xdr:col>
      <xdr:colOff>101600</xdr:colOff>
      <xdr:row>78</xdr:row>
      <xdr:rowOff>51397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42524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42590</xdr:rowOff>
    </xdr:from>
    <xdr:to>
      <xdr:col>36</xdr:col>
      <xdr:colOff>165100</xdr:colOff>
      <xdr:row>72</xdr:row>
      <xdr:rowOff>144190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3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160717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1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47095</xdr:rowOff>
    </xdr:from>
    <xdr:to>
      <xdr:col>55</xdr:col>
      <xdr:colOff>0</xdr:colOff>
      <xdr:row>97</xdr:row>
      <xdr:rowOff>14035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506295"/>
          <a:ext cx="838200" cy="13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14035</xdr:rowOff>
    </xdr:from>
    <xdr:to>
      <xdr:col>50</xdr:col>
      <xdr:colOff>114300</xdr:colOff>
      <xdr:row>97</xdr:row>
      <xdr:rowOff>20948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44685"/>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20230</xdr:rowOff>
    </xdr:from>
    <xdr:to>
      <xdr:col>45</xdr:col>
      <xdr:colOff>177800</xdr:colOff>
      <xdr:row>97</xdr:row>
      <xdr:rowOff>20948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307980"/>
          <a:ext cx="889000" cy="3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20230</xdr:rowOff>
    </xdr:from>
    <xdr:to>
      <xdr:col>41</xdr:col>
      <xdr:colOff>50800</xdr:colOff>
      <xdr:row>96</xdr:row>
      <xdr:rowOff>126169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307980"/>
          <a:ext cx="889000" cy="27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64236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167745</xdr:rowOff>
    </xdr:from>
    <xdr:to>
      <xdr:col>55</xdr:col>
      <xdr:colOff>50800</xdr:colOff>
      <xdr:row>96</xdr:row>
      <xdr:rowOff>97895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19172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30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134685</xdr:rowOff>
    </xdr:from>
    <xdr:to>
      <xdr:col>50</xdr:col>
      <xdr:colOff>165100</xdr:colOff>
      <xdr:row>97</xdr:row>
      <xdr:rowOff>64835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9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55962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141598</xdr:rowOff>
    </xdr:from>
    <xdr:to>
      <xdr:col>46</xdr:col>
      <xdr:colOff>38100</xdr:colOff>
      <xdr:row>97</xdr:row>
      <xdr:rowOff>71748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62875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9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140880</xdr:rowOff>
    </xdr:from>
    <xdr:to>
      <xdr:col>41</xdr:col>
      <xdr:colOff>101600</xdr:colOff>
      <xdr:row>95</xdr:row>
      <xdr:rowOff>71030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2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87557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0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75369</xdr:rowOff>
    </xdr:from>
    <xdr:to>
      <xdr:col>36</xdr:col>
      <xdr:colOff>165100</xdr:colOff>
      <xdr:row>97</xdr:row>
      <xdr:rowOff>5519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168096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95613</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71370</xdr:rowOff>
    </xdr:from>
    <xdr:to>
      <xdr:col>76</xdr:col>
      <xdr:colOff>114300</xdr:colOff>
      <xdr:row>39</xdr:row>
      <xdr:rowOff>95613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57920"/>
          <a:ext cx="889000" cy="2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71370</xdr:rowOff>
    </xdr:from>
    <xdr:to>
      <xdr:col>71</xdr:col>
      <xdr:colOff>177800</xdr:colOff>
      <xdr:row>39</xdr:row>
      <xdr:rowOff>87938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57920"/>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44813</xdr:rowOff>
    </xdr:from>
    <xdr:to>
      <xdr:col>76</xdr:col>
      <xdr:colOff>165100</xdr:colOff>
      <xdr:row>39</xdr:row>
      <xdr:rowOff>146413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137540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20570</xdr:rowOff>
    </xdr:from>
    <xdr:to>
      <xdr:col>72</xdr:col>
      <xdr:colOff>38100</xdr:colOff>
      <xdr:row>39</xdr:row>
      <xdr:rowOff>122170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113297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9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37138</xdr:rowOff>
    </xdr:from>
    <xdr:to>
      <xdr:col>67</xdr:col>
      <xdr:colOff>101600</xdr:colOff>
      <xdr:row>39</xdr:row>
      <xdr:rowOff>138738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129865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8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129017</xdr:rowOff>
    </xdr:from>
    <xdr:to>
      <xdr:col>85</xdr:col>
      <xdr:colOff>127000</xdr:colOff>
      <xdr:row>76</xdr:row>
      <xdr:rowOff>3835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87767"/>
          <a:ext cx="8382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129017</xdr:rowOff>
    </xdr:from>
    <xdr:to>
      <xdr:col>81</xdr:col>
      <xdr:colOff>50800</xdr:colOff>
      <xdr:row>75</xdr:row>
      <xdr:rowOff>151763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8776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151763</xdr:rowOff>
    </xdr:from>
    <xdr:to>
      <xdr:col>76</xdr:col>
      <xdr:colOff>114300</xdr:colOff>
      <xdr:row>76</xdr:row>
      <xdr:rowOff>39643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010513"/>
          <a:ext cx="889000" cy="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39643</xdr:rowOff>
    </xdr:from>
    <xdr:to>
      <xdr:col>71</xdr:col>
      <xdr:colOff>177800</xdr:colOff>
      <xdr:row>76</xdr:row>
      <xdr:rowOff>97340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069843"/>
          <a:ext cx="889000" cy="5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124485</xdr:rowOff>
    </xdr:from>
    <xdr:to>
      <xdr:col>85</xdr:col>
      <xdr:colOff>177800</xdr:colOff>
      <xdr:row>76</xdr:row>
      <xdr:rowOff>54635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147362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78217</xdr:rowOff>
    </xdr:from>
    <xdr:to>
      <xdr:col>81</xdr:col>
      <xdr:colOff>101600</xdr:colOff>
      <xdr:row>76</xdr:row>
      <xdr:rowOff>8367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3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24894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7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100963</xdr:rowOff>
    </xdr:from>
    <xdr:to>
      <xdr:col>76</xdr:col>
      <xdr:colOff>165100</xdr:colOff>
      <xdr:row>76</xdr:row>
      <xdr:rowOff>31113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47640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7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160293</xdr:rowOff>
    </xdr:from>
    <xdr:to>
      <xdr:col>72</xdr:col>
      <xdr:colOff>38100</xdr:colOff>
      <xdr:row>76</xdr:row>
      <xdr:rowOff>90443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106969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46540</xdr:rowOff>
    </xdr:from>
    <xdr:to>
      <xdr:col>67</xdr:col>
      <xdr:colOff>101600</xdr:colOff>
      <xdr:row>76</xdr:row>
      <xdr:rowOff>148140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164668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34658</xdr:rowOff>
    </xdr:from>
    <xdr:to>
      <xdr:col>85</xdr:col>
      <xdr:colOff>127000</xdr:colOff>
      <xdr:row>98</xdr:row>
      <xdr:rowOff>62502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36758"/>
          <a:ext cx="8382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98383</xdr:rowOff>
    </xdr:from>
    <xdr:to>
      <xdr:col>81</xdr:col>
      <xdr:colOff>50800</xdr:colOff>
      <xdr:row>98</xdr:row>
      <xdr:rowOff>62502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29033"/>
          <a:ext cx="889000" cy="13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98383</xdr:rowOff>
    </xdr:from>
    <xdr:to>
      <xdr:col>76</xdr:col>
      <xdr:colOff>114300</xdr:colOff>
      <xdr:row>98</xdr:row>
      <xdr:rowOff>37018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29033"/>
          <a:ext cx="889000" cy="11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140594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148867</xdr:rowOff>
    </xdr:from>
    <xdr:to>
      <xdr:col>71</xdr:col>
      <xdr:colOff>177800</xdr:colOff>
      <xdr:row>98</xdr:row>
      <xdr:rowOff>37018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608067"/>
          <a:ext cx="889000" cy="2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70975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155308</xdr:rowOff>
    </xdr:from>
    <xdr:to>
      <xdr:col>85</xdr:col>
      <xdr:colOff>177800</xdr:colOff>
      <xdr:row>98</xdr:row>
      <xdr:rowOff>85458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70235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11702</xdr:rowOff>
    </xdr:from>
    <xdr:to>
      <xdr:col>81</xdr:col>
      <xdr:colOff>101600</xdr:colOff>
      <xdr:row>98</xdr:row>
      <xdr:rowOff>113302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1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104429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0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47583</xdr:rowOff>
    </xdr:from>
    <xdr:to>
      <xdr:col>76</xdr:col>
      <xdr:colOff>165100</xdr:colOff>
      <xdr:row>97</xdr:row>
      <xdr:rowOff>149183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165710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5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157668</xdr:rowOff>
    </xdr:from>
    <xdr:to>
      <xdr:col>72</xdr:col>
      <xdr:colOff>38100</xdr:colOff>
      <xdr:row>98</xdr:row>
      <xdr:rowOff>87818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78945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8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98067</xdr:rowOff>
    </xdr:from>
    <xdr:to>
      <xdr:col>67</xdr:col>
      <xdr:colOff>101600</xdr:colOff>
      <xdr:row>97</xdr:row>
      <xdr:rowOff>28217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44744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3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114280</xdr:rowOff>
    </xdr:from>
    <xdr:to>
      <xdr:col>116</xdr:col>
      <xdr:colOff>63500</xdr:colOff>
      <xdr:row>38</xdr:row>
      <xdr:rowOff>115949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29380"/>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110508</xdr:rowOff>
    </xdr:from>
    <xdr:to>
      <xdr:col>111</xdr:col>
      <xdr:colOff>177800</xdr:colOff>
      <xdr:row>38</xdr:row>
      <xdr:rowOff>114280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2560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109410</xdr:rowOff>
    </xdr:from>
    <xdr:to>
      <xdr:col>107</xdr:col>
      <xdr:colOff>50800</xdr:colOff>
      <xdr:row>38</xdr:row>
      <xdr:rowOff>110508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24510"/>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109410</xdr:rowOff>
    </xdr:from>
    <xdr:to>
      <xdr:col>102</xdr:col>
      <xdr:colOff>114300</xdr:colOff>
      <xdr:row>38</xdr:row>
      <xdr:rowOff>110805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24510"/>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157556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65149</xdr:rowOff>
    </xdr:from>
    <xdr:to>
      <xdr:col>116</xdr:col>
      <xdr:colOff>114300</xdr:colOff>
      <xdr:row>38</xdr:row>
      <xdr:rowOff>166749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8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158310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63480</xdr:rowOff>
    </xdr:from>
    <xdr:to>
      <xdr:col>112</xdr:col>
      <xdr:colOff>38100</xdr:colOff>
      <xdr:row>38</xdr:row>
      <xdr:rowOff>165080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156207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7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59708</xdr:rowOff>
    </xdr:from>
    <xdr:to>
      <xdr:col>107</xdr:col>
      <xdr:colOff>101600</xdr:colOff>
      <xdr:row>38</xdr:row>
      <xdr:rowOff>161308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7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152435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6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58610</xdr:rowOff>
    </xdr:from>
    <xdr:to>
      <xdr:col>102</xdr:col>
      <xdr:colOff>165100</xdr:colOff>
      <xdr:row>38</xdr:row>
      <xdr:rowOff>160210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151337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60005</xdr:rowOff>
    </xdr:from>
    <xdr:to>
      <xdr:col>98</xdr:col>
      <xdr:colOff>38100</xdr:colOff>
      <xdr:row>38</xdr:row>
      <xdr:rowOff>161605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6682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5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17570</xdr:rowOff>
    </xdr:from>
    <xdr:to>
      <xdr:col>116</xdr:col>
      <xdr:colOff>63500</xdr:colOff>
      <xdr:row>58</xdr:row>
      <xdr:rowOff>17742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961670"/>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17742</xdr:rowOff>
    </xdr:from>
    <xdr:to>
      <xdr:col>111</xdr:col>
      <xdr:colOff>177800</xdr:colOff>
      <xdr:row>58</xdr:row>
      <xdr:rowOff>17914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961842"/>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10713</xdr:rowOff>
    </xdr:from>
    <xdr:to>
      <xdr:col>107</xdr:col>
      <xdr:colOff>50800</xdr:colOff>
      <xdr:row>58</xdr:row>
      <xdr:rowOff>17914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5481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10713</xdr:rowOff>
    </xdr:from>
    <xdr:to>
      <xdr:col>102</xdr:col>
      <xdr:colOff>114300</xdr:colOff>
      <xdr:row>58</xdr:row>
      <xdr:rowOff>10941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95481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138220</xdr:rowOff>
    </xdr:from>
    <xdr:to>
      <xdr:col>116</xdr:col>
      <xdr:colOff>114300</xdr:colOff>
      <xdr:row>58</xdr:row>
      <xdr:rowOff>68370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53147</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2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138392</xdr:rowOff>
    </xdr:from>
    <xdr:to>
      <xdr:col>112</xdr:col>
      <xdr:colOff>38100</xdr:colOff>
      <xdr:row>58</xdr:row>
      <xdr:rowOff>68542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59669</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003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138564</xdr:rowOff>
    </xdr:from>
    <xdr:to>
      <xdr:col>107</xdr:col>
      <xdr:colOff>101600</xdr:colOff>
      <xdr:row>58</xdr:row>
      <xdr:rowOff>68714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59841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00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131363</xdr:rowOff>
    </xdr:from>
    <xdr:to>
      <xdr:col>102</xdr:col>
      <xdr:colOff>165100</xdr:colOff>
      <xdr:row>58</xdr:row>
      <xdr:rowOff>61513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52640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9996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131591</xdr:rowOff>
    </xdr:from>
    <xdr:to>
      <xdr:col>98</xdr:col>
      <xdr:colOff>38100</xdr:colOff>
      <xdr:row>58</xdr:row>
      <xdr:rowOff>61741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52868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9996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113169</xdr:rowOff>
    </xdr:from>
    <xdr:to>
      <xdr:col>116</xdr:col>
      <xdr:colOff>63500</xdr:colOff>
      <xdr:row>76</xdr:row>
      <xdr:rowOff>140601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971919"/>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12110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1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113169</xdr:rowOff>
    </xdr:from>
    <xdr:to>
      <xdr:col>111</xdr:col>
      <xdr:colOff>177800</xdr:colOff>
      <xdr:row>75</xdr:row>
      <xdr:rowOff>161803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71919"/>
          <a:ext cx="889000" cy="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161803</xdr:rowOff>
    </xdr:from>
    <xdr:to>
      <xdr:col>107</xdr:col>
      <xdr:colOff>50800</xdr:colOff>
      <xdr:row>76</xdr:row>
      <xdr:rowOff>3082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20553"/>
          <a:ext cx="889000" cy="1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3082</xdr:rowOff>
    </xdr:from>
    <xdr:to>
      <xdr:col>102</xdr:col>
      <xdr:colOff>114300</xdr:colOff>
      <xdr:row>76</xdr:row>
      <xdr:rowOff>16805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33282"/>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89801</xdr:rowOff>
    </xdr:from>
    <xdr:to>
      <xdr:col>116</xdr:col>
      <xdr:colOff>114300</xdr:colOff>
      <xdr:row>77</xdr:row>
      <xdr:rowOff>19951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112678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7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62369</xdr:rowOff>
    </xdr:from>
    <xdr:to>
      <xdr:col>112</xdr:col>
      <xdr:colOff>38100</xdr:colOff>
      <xdr:row>75</xdr:row>
      <xdr:rowOff>163968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211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9046</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69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111003</xdr:rowOff>
    </xdr:from>
    <xdr:to>
      <xdr:col>107</xdr:col>
      <xdr:colOff>101600</xdr:colOff>
      <xdr:row>76</xdr:row>
      <xdr:rowOff>41153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57680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123732</xdr:rowOff>
    </xdr:from>
    <xdr:to>
      <xdr:col>102</xdr:col>
      <xdr:colOff>165100</xdr:colOff>
      <xdr:row>76</xdr:row>
      <xdr:rowOff>53882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70409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5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137454</xdr:rowOff>
    </xdr:from>
    <xdr:to>
      <xdr:col>98</xdr:col>
      <xdr:colOff>38100</xdr:colOff>
      <xdr:row>76</xdr:row>
      <xdr:rowOff>67605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962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84131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７２０，５６７円となっている。主な構成項目である人件費は、住民一人当たり１３９，０２８円となっており、類似団体平均と比べて高い水準にある。民間の保育所や幼稚園、給食センター等の施設がないため、町で施設を運営していかなければならず、それらにかかる人件費が多額となっていることが要因である。また、令和２年度から会計年度任用職員制度が始まったことも増加の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・補助費については、下水道事業が企業会計へ移行したことが増加の一因と考えられる。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住民一人当たり７２，３６２円となっており、ここ数年と比較すると減少した。しかし依然として類似団体平均と比較して数値が高い状況となっている。これは、近年の特別会計事業への繰出金増によるもので、介護老人施設への増が主な要因となっている。このため、経営戦略などを活用するよう促し、普通会計に頼ることのない運営を心掛けてもら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群馬県中之条町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14,576
14,264
439.28
11,264,918
10,502,997
666,521
6,642,596
6,515,208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106781</xdr:rowOff>
    </xdr:from>
    <xdr:to>
      <xdr:col>24</xdr:col>
      <xdr:colOff>63500</xdr:colOff>
      <xdr:row>35</xdr:row>
      <xdr:rowOff>28829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36081"/>
          <a:ext cx="838200" cy="9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145643</xdr:rowOff>
    </xdr:from>
    <xdr:to>
      <xdr:col>19</xdr:col>
      <xdr:colOff>177800</xdr:colOff>
      <xdr:row>35</xdr:row>
      <xdr:rowOff>28829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74943"/>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145643</xdr:rowOff>
    </xdr:from>
    <xdr:to>
      <xdr:col>15</xdr:col>
      <xdr:colOff>50800</xdr:colOff>
      <xdr:row>35</xdr:row>
      <xdr:rowOff>69748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74943"/>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115469</xdr:rowOff>
    </xdr:from>
    <xdr:to>
      <xdr:col>10</xdr:col>
      <xdr:colOff>114300</xdr:colOff>
      <xdr:row>35</xdr:row>
      <xdr:rowOff>69748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4769"/>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55981</xdr:rowOff>
    </xdr:from>
    <xdr:to>
      <xdr:col>24</xdr:col>
      <xdr:colOff>114300</xdr:colOff>
      <xdr:row>34</xdr:row>
      <xdr:rowOff>157581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78858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149479</xdr:rowOff>
    </xdr:from>
    <xdr:to>
      <xdr:col>20</xdr:col>
      <xdr:colOff>38100</xdr:colOff>
      <xdr:row>35</xdr:row>
      <xdr:rowOff>79629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96156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94843</xdr:rowOff>
    </xdr:from>
    <xdr:to>
      <xdr:col>15</xdr:col>
      <xdr:colOff>101600</xdr:colOff>
      <xdr:row>35</xdr:row>
      <xdr:rowOff>24993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41520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18948</xdr:rowOff>
    </xdr:from>
    <xdr:to>
      <xdr:col>10</xdr:col>
      <xdr:colOff>165100</xdr:colOff>
      <xdr:row>35</xdr:row>
      <xdr:rowOff>120548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137075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64669</xdr:rowOff>
    </xdr:from>
    <xdr:to>
      <xdr:col>6</xdr:col>
      <xdr:colOff>38100</xdr:colOff>
      <xdr:row>34</xdr:row>
      <xdr:rowOff>166269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11346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157423</xdr:rowOff>
    </xdr:from>
    <xdr:to>
      <xdr:col>24</xdr:col>
      <xdr:colOff>63500</xdr:colOff>
      <xdr:row>56</xdr:row>
      <xdr:rowOff>171048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58623"/>
          <a:ext cx="8382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154938</xdr:rowOff>
    </xdr:from>
    <xdr:to>
      <xdr:col>19</xdr:col>
      <xdr:colOff>177800</xdr:colOff>
      <xdr:row>56</xdr:row>
      <xdr:rowOff>171048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56138"/>
          <a:ext cx="8890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17690</xdr:rowOff>
    </xdr:from>
    <xdr:to>
      <xdr:col>15</xdr:col>
      <xdr:colOff>50800</xdr:colOff>
      <xdr:row>56</xdr:row>
      <xdr:rowOff>154938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47440"/>
          <a:ext cx="889000" cy="30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17690</xdr:rowOff>
    </xdr:from>
    <xdr:to>
      <xdr:col>10</xdr:col>
      <xdr:colOff>114300</xdr:colOff>
      <xdr:row>56</xdr:row>
      <xdr:rowOff>66862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47440"/>
          <a:ext cx="889000" cy="22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117322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4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106623</xdr:rowOff>
    </xdr:from>
    <xdr:to>
      <xdr:col>24</xdr:col>
      <xdr:colOff>114300</xdr:colOff>
      <xdr:row>57</xdr:row>
      <xdr:rowOff>36773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129500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5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120248</xdr:rowOff>
    </xdr:from>
    <xdr:to>
      <xdr:col>20</xdr:col>
      <xdr:colOff>38100</xdr:colOff>
      <xdr:row>57</xdr:row>
      <xdr:rowOff>50398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66925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9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104138</xdr:rowOff>
    </xdr:from>
    <xdr:to>
      <xdr:col>15</xdr:col>
      <xdr:colOff>101600</xdr:colOff>
      <xdr:row>57</xdr:row>
      <xdr:rowOff>34288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50815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8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138340</xdr:rowOff>
    </xdr:from>
    <xdr:to>
      <xdr:col>10</xdr:col>
      <xdr:colOff>165100</xdr:colOff>
      <xdr:row>55</xdr:row>
      <xdr:rowOff>68490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85017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7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16062</xdr:rowOff>
    </xdr:from>
    <xdr:to>
      <xdr:col>6</xdr:col>
      <xdr:colOff>38100</xdr:colOff>
      <xdr:row>56</xdr:row>
      <xdr:rowOff>117662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1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134189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9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126016</xdr:rowOff>
    </xdr:from>
    <xdr:to>
      <xdr:col>24</xdr:col>
      <xdr:colOff>63500</xdr:colOff>
      <xdr:row>76</xdr:row>
      <xdr:rowOff>110941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84766"/>
          <a:ext cx="838200" cy="15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64317</xdr:rowOff>
    </xdr:from>
    <xdr:to>
      <xdr:col>19</xdr:col>
      <xdr:colOff>177800</xdr:colOff>
      <xdr:row>76</xdr:row>
      <xdr:rowOff>110941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94517"/>
          <a:ext cx="889000" cy="4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64317</xdr:rowOff>
    </xdr:from>
    <xdr:to>
      <xdr:col>15</xdr:col>
      <xdr:colOff>50800</xdr:colOff>
      <xdr:row>77</xdr:row>
      <xdr:rowOff>112126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4517"/>
          <a:ext cx="889000" cy="2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112126</xdr:rowOff>
    </xdr:from>
    <xdr:to>
      <xdr:col>10</xdr:col>
      <xdr:colOff>114300</xdr:colOff>
      <xdr:row>77</xdr:row>
      <xdr:rowOff>119169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13776"/>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75216</xdr:rowOff>
    </xdr:from>
    <xdr:to>
      <xdr:col>24</xdr:col>
      <xdr:colOff>114300</xdr:colOff>
      <xdr:row>76</xdr:row>
      <xdr:rowOff>5367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339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53643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1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60141</xdr:rowOff>
    </xdr:from>
    <xdr:to>
      <xdr:col>20</xdr:col>
      <xdr:colOff>38100</xdr:colOff>
      <xdr:row>76</xdr:row>
      <xdr:rowOff>161741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152868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13517</xdr:rowOff>
    </xdr:from>
    <xdr:to>
      <xdr:col>15</xdr:col>
      <xdr:colOff>101600</xdr:colOff>
      <xdr:row>76</xdr:row>
      <xdr:rowOff>115117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106244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61326</xdr:rowOff>
    </xdr:from>
    <xdr:to>
      <xdr:col>10</xdr:col>
      <xdr:colOff>165100</xdr:colOff>
      <xdr:row>77</xdr:row>
      <xdr:rowOff>162926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154053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5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68369</xdr:rowOff>
    </xdr:from>
    <xdr:to>
      <xdr:col>6</xdr:col>
      <xdr:colOff>38100</xdr:colOff>
      <xdr:row>77</xdr:row>
      <xdr:rowOff>169969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15046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4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101028</xdr:rowOff>
    </xdr:from>
    <xdr:to>
      <xdr:col>24</xdr:col>
      <xdr:colOff>63500</xdr:colOff>
      <xdr:row>96</xdr:row>
      <xdr:rowOff>112649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60228"/>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112649</xdr:rowOff>
    </xdr:from>
    <xdr:to>
      <xdr:col>19</xdr:col>
      <xdr:colOff>177800</xdr:colOff>
      <xdr:row>97</xdr:row>
      <xdr:rowOff>32753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71849"/>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32753</xdr:rowOff>
    </xdr:from>
    <xdr:to>
      <xdr:col>15</xdr:col>
      <xdr:colOff>50800</xdr:colOff>
      <xdr:row>97</xdr:row>
      <xdr:rowOff>54090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63403"/>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54090</xdr:rowOff>
    </xdr:from>
    <xdr:to>
      <xdr:col>10</xdr:col>
      <xdr:colOff>114300</xdr:colOff>
      <xdr:row>97</xdr:row>
      <xdr:rowOff>126924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84740"/>
          <a:ext cx="889000" cy="7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156100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50228</xdr:rowOff>
    </xdr:from>
    <xdr:to>
      <xdr:col>24</xdr:col>
      <xdr:colOff>114300</xdr:colOff>
      <xdr:row>96</xdr:row>
      <xdr:rowOff>151828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73105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6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61849</xdr:rowOff>
    </xdr:from>
    <xdr:to>
      <xdr:col>20</xdr:col>
      <xdr:colOff>38100</xdr:colOff>
      <xdr:row>96</xdr:row>
      <xdr:rowOff>163449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8526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153403</xdr:rowOff>
    </xdr:from>
    <xdr:to>
      <xdr:col>15</xdr:col>
      <xdr:colOff>101600</xdr:colOff>
      <xdr:row>97</xdr:row>
      <xdr:rowOff>83553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74680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3290</xdr:rowOff>
    </xdr:from>
    <xdr:to>
      <xdr:col>10</xdr:col>
      <xdr:colOff>165100</xdr:colOff>
      <xdr:row>97</xdr:row>
      <xdr:rowOff>104890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121417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76124</xdr:rowOff>
    </xdr:from>
    <xdr:to>
      <xdr:col>6</xdr:col>
      <xdr:colOff>38100</xdr:colOff>
      <xdr:row>98</xdr:row>
      <xdr:rowOff>6274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22801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64948</xdr:rowOff>
    </xdr:from>
    <xdr:to>
      <xdr:col>55</xdr:col>
      <xdr:colOff>0</xdr:colOff>
      <xdr:row>38</xdr:row>
      <xdr:rowOff>66091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8004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62205</xdr:rowOff>
    </xdr:from>
    <xdr:to>
      <xdr:col>50</xdr:col>
      <xdr:colOff>114300</xdr:colOff>
      <xdr:row>38</xdr:row>
      <xdr:rowOff>66091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7730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35916</xdr:rowOff>
    </xdr:from>
    <xdr:to>
      <xdr:col>45</xdr:col>
      <xdr:colOff>177800</xdr:colOff>
      <xdr:row>38</xdr:row>
      <xdr:rowOff>62205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51016"/>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35001</xdr:rowOff>
    </xdr:from>
    <xdr:to>
      <xdr:col>41</xdr:col>
      <xdr:colOff>50800</xdr:colOff>
      <xdr:row>38</xdr:row>
      <xdr:rowOff>35916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5010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14148</xdr:rowOff>
    </xdr:from>
    <xdr:to>
      <xdr:col>55</xdr:col>
      <xdr:colOff>50800</xdr:colOff>
      <xdr:row>38</xdr:row>
      <xdr:rowOff>115748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115562</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5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15291</xdr:rowOff>
    </xdr:from>
    <xdr:to>
      <xdr:col>50</xdr:col>
      <xdr:colOff>165100</xdr:colOff>
      <xdr:row>38</xdr:row>
      <xdr:rowOff>116891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108018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11405</xdr:rowOff>
    </xdr:from>
    <xdr:to>
      <xdr:col>46</xdr:col>
      <xdr:colOff>38100</xdr:colOff>
      <xdr:row>38</xdr:row>
      <xdr:rowOff>113005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104132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19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156566</xdr:rowOff>
    </xdr:from>
    <xdr:to>
      <xdr:col>41</xdr:col>
      <xdr:colOff>101600</xdr:colOff>
      <xdr:row>38</xdr:row>
      <xdr:rowOff>86716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77843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92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155651</xdr:rowOff>
    </xdr:from>
    <xdr:to>
      <xdr:col>36</xdr:col>
      <xdr:colOff>165100</xdr:colOff>
      <xdr:row>38</xdr:row>
      <xdr:rowOff>85801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76928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9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121768</xdr:rowOff>
    </xdr:from>
    <xdr:to>
      <xdr:col>55</xdr:col>
      <xdr:colOff>0</xdr:colOff>
      <xdr:row>54</xdr:row>
      <xdr:rowOff>153543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037168"/>
          <a:ext cx="838200" cy="37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121768</xdr:rowOff>
    </xdr:from>
    <xdr:to>
      <xdr:col>50</xdr:col>
      <xdr:colOff>114300</xdr:colOff>
      <xdr:row>54</xdr:row>
      <xdr:rowOff>56553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037168"/>
          <a:ext cx="889000" cy="2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127919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53734</xdr:rowOff>
    </xdr:from>
    <xdr:to>
      <xdr:col>45</xdr:col>
      <xdr:colOff>177800</xdr:colOff>
      <xdr:row>54</xdr:row>
      <xdr:rowOff>56553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312034"/>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160862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3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153581</xdr:rowOff>
    </xdr:from>
    <xdr:to>
      <xdr:col>41</xdr:col>
      <xdr:colOff>50800</xdr:colOff>
      <xdr:row>54</xdr:row>
      <xdr:rowOff>53734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240431"/>
          <a:ext cx="889000" cy="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165587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102743</xdr:rowOff>
    </xdr:from>
    <xdr:to>
      <xdr:col>55</xdr:col>
      <xdr:colOff>50800</xdr:colOff>
      <xdr:row>55</xdr:row>
      <xdr:rowOff>32893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125620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21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70968</xdr:rowOff>
    </xdr:from>
    <xdr:to>
      <xdr:col>50</xdr:col>
      <xdr:colOff>165100</xdr:colOff>
      <xdr:row>53</xdr:row>
      <xdr:rowOff>1118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898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17645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76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5753</xdr:rowOff>
    </xdr:from>
    <xdr:to>
      <xdr:col>46</xdr:col>
      <xdr:colOff>38100</xdr:colOff>
      <xdr:row>54</xdr:row>
      <xdr:rowOff>107353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2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123880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2934</xdr:rowOff>
    </xdr:from>
    <xdr:to>
      <xdr:col>41</xdr:col>
      <xdr:colOff>101600</xdr:colOff>
      <xdr:row>54</xdr:row>
      <xdr:rowOff>104534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6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121061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03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102781</xdr:rowOff>
    </xdr:from>
    <xdr:to>
      <xdr:col>36</xdr:col>
      <xdr:colOff>165100</xdr:colOff>
      <xdr:row>54</xdr:row>
      <xdr:rowOff>32931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49458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9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94780</xdr:rowOff>
    </xdr:from>
    <xdr:to>
      <xdr:col>55</xdr:col>
      <xdr:colOff>0</xdr:colOff>
      <xdr:row>75</xdr:row>
      <xdr:rowOff>89903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782080"/>
          <a:ext cx="838200" cy="16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94780</xdr:rowOff>
    </xdr:from>
    <xdr:to>
      <xdr:col>50</xdr:col>
      <xdr:colOff>114300</xdr:colOff>
      <xdr:row>75</xdr:row>
      <xdr:rowOff>66148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782080"/>
          <a:ext cx="889000" cy="14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4445</xdr:rowOff>
    </xdr:from>
    <xdr:to>
      <xdr:col>45</xdr:col>
      <xdr:colOff>177800</xdr:colOff>
      <xdr:row>75</xdr:row>
      <xdr:rowOff>66148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863195"/>
          <a:ext cx="889000" cy="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4445</xdr:rowOff>
    </xdr:from>
    <xdr:to>
      <xdr:col>41</xdr:col>
      <xdr:colOff>50800</xdr:colOff>
      <xdr:row>75</xdr:row>
      <xdr:rowOff>164142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863195"/>
          <a:ext cx="889000" cy="15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164406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150061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39103</xdr:rowOff>
    </xdr:from>
    <xdr:to>
      <xdr:col>55</xdr:col>
      <xdr:colOff>50800</xdr:colOff>
      <xdr:row>75</xdr:row>
      <xdr:rowOff>140703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61980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7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43980</xdr:rowOff>
    </xdr:from>
    <xdr:to>
      <xdr:col>50</xdr:col>
      <xdr:colOff>165100</xdr:colOff>
      <xdr:row>74</xdr:row>
      <xdr:rowOff>145580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7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162107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5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15348</xdr:rowOff>
    </xdr:from>
    <xdr:to>
      <xdr:col>46</xdr:col>
      <xdr:colOff>38100</xdr:colOff>
      <xdr:row>75</xdr:row>
      <xdr:rowOff>116948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133475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6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125095</xdr:rowOff>
    </xdr:from>
    <xdr:to>
      <xdr:col>41</xdr:col>
      <xdr:colOff>101600</xdr:colOff>
      <xdr:row>75</xdr:row>
      <xdr:rowOff>55245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71772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5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113341</xdr:rowOff>
    </xdr:from>
    <xdr:to>
      <xdr:col>36</xdr:col>
      <xdr:colOff>165100</xdr:colOff>
      <xdr:row>76</xdr:row>
      <xdr:rowOff>43492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72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60018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7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80938</xdr:rowOff>
    </xdr:from>
    <xdr:to>
      <xdr:col>55</xdr:col>
      <xdr:colOff>0</xdr:colOff>
      <xdr:row>98</xdr:row>
      <xdr:rowOff>23977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40138"/>
          <a:ext cx="838200" cy="28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1600</xdr:rowOff>
    </xdr:from>
    <xdr:to>
      <xdr:col>50</xdr:col>
      <xdr:colOff>114300</xdr:colOff>
      <xdr:row>98</xdr:row>
      <xdr:rowOff>23977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03700"/>
          <a:ext cx="8890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168314</xdr:rowOff>
    </xdr:from>
    <xdr:to>
      <xdr:col>45</xdr:col>
      <xdr:colOff>177800</xdr:colOff>
      <xdr:row>98</xdr:row>
      <xdr:rowOff>1600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98964"/>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167272</xdr:rowOff>
    </xdr:from>
    <xdr:to>
      <xdr:col>41</xdr:col>
      <xdr:colOff>50800</xdr:colOff>
      <xdr:row>97</xdr:row>
      <xdr:rowOff>168314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97922"/>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30138</xdr:rowOff>
    </xdr:from>
    <xdr:to>
      <xdr:col>55</xdr:col>
      <xdr:colOff>50800</xdr:colOff>
      <xdr:row>96</xdr:row>
      <xdr:rowOff>131738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53015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144627</xdr:rowOff>
    </xdr:from>
    <xdr:to>
      <xdr:col>50</xdr:col>
      <xdr:colOff>165100</xdr:colOff>
      <xdr:row>98</xdr:row>
      <xdr:rowOff>74777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7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65904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6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122250</xdr:rowOff>
    </xdr:from>
    <xdr:to>
      <xdr:col>46</xdr:col>
      <xdr:colOff>38100</xdr:colOff>
      <xdr:row>98</xdr:row>
      <xdr:rowOff>52400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43527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4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117514</xdr:rowOff>
    </xdr:from>
    <xdr:to>
      <xdr:col>41</xdr:col>
      <xdr:colOff>101600</xdr:colOff>
      <xdr:row>98</xdr:row>
      <xdr:rowOff>47664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38791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116472</xdr:rowOff>
    </xdr:from>
    <xdr:to>
      <xdr:col>36</xdr:col>
      <xdr:colOff>165100</xdr:colOff>
      <xdr:row>98</xdr:row>
      <xdr:rowOff>46622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37749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43851</xdr:rowOff>
    </xdr:from>
    <xdr:to>
      <xdr:col>85</xdr:col>
      <xdr:colOff>127000</xdr:colOff>
      <xdr:row>36</xdr:row>
      <xdr:rowOff>93164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216051"/>
          <a:ext cx="8382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49631</xdr:rowOff>
    </xdr:from>
    <xdr:to>
      <xdr:col>81</xdr:col>
      <xdr:colOff>50800</xdr:colOff>
      <xdr:row>36</xdr:row>
      <xdr:rowOff>43851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050381"/>
          <a:ext cx="889000" cy="16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115044</xdr:rowOff>
    </xdr:from>
    <xdr:to>
      <xdr:col>76</xdr:col>
      <xdr:colOff>114300</xdr:colOff>
      <xdr:row>35</xdr:row>
      <xdr:rowOff>49631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772894"/>
          <a:ext cx="889000" cy="27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115044</xdr:rowOff>
    </xdr:from>
    <xdr:to>
      <xdr:col>71</xdr:col>
      <xdr:colOff>177800</xdr:colOff>
      <xdr:row>33</xdr:row>
      <xdr:rowOff>150509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772894"/>
          <a:ext cx="8890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42364</xdr:rowOff>
    </xdr:from>
    <xdr:to>
      <xdr:col>85</xdr:col>
      <xdr:colOff>177800</xdr:colOff>
      <xdr:row>36</xdr:row>
      <xdr:rowOff>143964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65241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164501</xdr:rowOff>
    </xdr:from>
    <xdr:to>
      <xdr:col>81</xdr:col>
      <xdr:colOff>101600</xdr:colOff>
      <xdr:row>36</xdr:row>
      <xdr:rowOff>94651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111178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4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170281</xdr:rowOff>
    </xdr:from>
    <xdr:to>
      <xdr:col>76</xdr:col>
      <xdr:colOff>165100</xdr:colOff>
      <xdr:row>35</xdr:row>
      <xdr:rowOff>100431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116958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64244</xdr:rowOff>
    </xdr:from>
    <xdr:to>
      <xdr:col>72</xdr:col>
      <xdr:colOff>38100</xdr:colOff>
      <xdr:row>33</xdr:row>
      <xdr:rowOff>165844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10921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9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99709</xdr:rowOff>
    </xdr:from>
    <xdr:to>
      <xdr:col>67</xdr:col>
      <xdr:colOff>101600</xdr:colOff>
      <xdr:row>34</xdr:row>
      <xdr:rowOff>29859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7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46386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53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74523</xdr:rowOff>
    </xdr:from>
    <xdr:to>
      <xdr:col>85</xdr:col>
      <xdr:colOff>127000</xdr:colOff>
      <xdr:row>56</xdr:row>
      <xdr:rowOff>75362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75723"/>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74523</xdr:rowOff>
    </xdr:from>
    <xdr:to>
      <xdr:col>81</xdr:col>
      <xdr:colOff>50800</xdr:colOff>
      <xdr:row>56</xdr:row>
      <xdr:rowOff>131750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75723"/>
          <a:ext cx="889000" cy="5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170345</xdr:rowOff>
    </xdr:from>
    <xdr:to>
      <xdr:col>76</xdr:col>
      <xdr:colOff>114300</xdr:colOff>
      <xdr:row>56</xdr:row>
      <xdr:rowOff>131750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00095"/>
          <a:ext cx="889000" cy="1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164452</xdr:rowOff>
    </xdr:from>
    <xdr:to>
      <xdr:col>71</xdr:col>
      <xdr:colOff>177800</xdr:colOff>
      <xdr:row>55</xdr:row>
      <xdr:rowOff>170345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594202"/>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24562</xdr:rowOff>
    </xdr:from>
    <xdr:to>
      <xdr:col>85</xdr:col>
      <xdr:colOff>177800</xdr:colOff>
      <xdr:row>56</xdr:row>
      <xdr:rowOff>126162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47439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7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23723</xdr:rowOff>
    </xdr:from>
    <xdr:to>
      <xdr:col>81</xdr:col>
      <xdr:colOff>101600</xdr:colOff>
      <xdr:row>56</xdr:row>
      <xdr:rowOff>125323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141850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80950</xdr:rowOff>
    </xdr:from>
    <xdr:to>
      <xdr:col>76</xdr:col>
      <xdr:colOff>165100</xdr:colOff>
      <xdr:row>57</xdr:row>
      <xdr:rowOff>11100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2227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119545</xdr:rowOff>
    </xdr:from>
    <xdr:to>
      <xdr:col>72</xdr:col>
      <xdr:colOff>38100</xdr:colOff>
      <xdr:row>56</xdr:row>
      <xdr:rowOff>49695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66222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113652</xdr:rowOff>
    </xdr:from>
    <xdr:to>
      <xdr:col>67</xdr:col>
      <xdr:colOff>101600</xdr:colOff>
      <xdr:row>56</xdr:row>
      <xdr:rowOff>43802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60329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95613</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01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71371</xdr:rowOff>
    </xdr:from>
    <xdr:to>
      <xdr:col>76</xdr:col>
      <xdr:colOff>114300</xdr:colOff>
      <xdr:row>79</xdr:row>
      <xdr:rowOff>95613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15921"/>
          <a:ext cx="889000" cy="2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71371</xdr:rowOff>
    </xdr:from>
    <xdr:to>
      <xdr:col>71</xdr:col>
      <xdr:colOff>177800</xdr:colOff>
      <xdr:row>79</xdr:row>
      <xdr:rowOff>87939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15921"/>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44813</xdr:rowOff>
    </xdr:from>
    <xdr:to>
      <xdr:col>76</xdr:col>
      <xdr:colOff>165100</xdr:colOff>
      <xdr:row>79</xdr:row>
      <xdr:rowOff>146413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137540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20571</xdr:rowOff>
    </xdr:from>
    <xdr:to>
      <xdr:col>72</xdr:col>
      <xdr:colOff>38100</xdr:colOff>
      <xdr:row>79</xdr:row>
      <xdr:rowOff>122171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113298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5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37139</xdr:rowOff>
    </xdr:from>
    <xdr:to>
      <xdr:col>67</xdr:col>
      <xdr:colOff>101600</xdr:colOff>
      <xdr:row>79</xdr:row>
      <xdr:rowOff>138739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129866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67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129017</xdr:rowOff>
    </xdr:from>
    <xdr:to>
      <xdr:col>85</xdr:col>
      <xdr:colOff>127000</xdr:colOff>
      <xdr:row>96</xdr:row>
      <xdr:rowOff>3835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416767"/>
          <a:ext cx="8382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129017</xdr:rowOff>
    </xdr:from>
    <xdr:to>
      <xdr:col>81</xdr:col>
      <xdr:colOff>50800</xdr:colOff>
      <xdr:row>95</xdr:row>
      <xdr:rowOff>151763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41676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151763</xdr:rowOff>
    </xdr:from>
    <xdr:to>
      <xdr:col>76</xdr:col>
      <xdr:colOff>114300</xdr:colOff>
      <xdr:row>96</xdr:row>
      <xdr:rowOff>39643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439513"/>
          <a:ext cx="889000" cy="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39643</xdr:rowOff>
    </xdr:from>
    <xdr:to>
      <xdr:col>71</xdr:col>
      <xdr:colOff>177800</xdr:colOff>
      <xdr:row>96</xdr:row>
      <xdr:rowOff>97340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498843"/>
          <a:ext cx="889000" cy="5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124485</xdr:rowOff>
    </xdr:from>
    <xdr:to>
      <xdr:col>85</xdr:col>
      <xdr:colOff>177800</xdr:colOff>
      <xdr:row>96</xdr:row>
      <xdr:rowOff>54635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147362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6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78217</xdr:rowOff>
    </xdr:from>
    <xdr:to>
      <xdr:col>81</xdr:col>
      <xdr:colOff>101600</xdr:colOff>
      <xdr:row>96</xdr:row>
      <xdr:rowOff>8367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24894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1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100963</xdr:rowOff>
    </xdr:from>
    <xdr:to>
      <xdr:col>76</xdr:col>
      <xdr:colOff>165100</xdr:colOff>
      <xdr:row>96</xdr:row>
      <xdr:rowOff>31113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47640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16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160293</xdr:rowOff>
    </xdr:from>
    <xdr:to>
      <xdr:col>72</xdr:col>
      <xdr:colOff>38100</xdr:colOff>
      <xdr:row>96</xdr:row>
      <xdr:rowOff>90443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4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106970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2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46540</xdr:rowOff>
    </xdr:from>
    <xdr:to>
      <xdr:col>67</xdr:col>
      <xdr:colOff>101600</xdr:colOff>
      <xdr:row>96</xdr:row>
      <xdr:rowOff>148140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164667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１３９，５７３円となっており、類似団体平均と比べてやや高くなっている。決算額全体でみると総務費のうち、ふるさと納税に要する経費が平成２７年度から増嵩していることが要因となっているが、制度の規制により今後は減少してい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５８，９１０円となっており、類似団体平均と比べて高くなっているが、平成２５年度から花のまちづくりを推進し、中之条ガーデンズや中之条山の上庭園の整備に係る費用が増嵩していることに加え、令和３年度より林業振興として木質バイオマスの活用を推進するための木材活用センターの建設、令和５年度より運営が始まったが建設事業が完了したことにより昨年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・商工費においても、住民一人当たり３３，６１４円と類似団体平均を上回っている。新型コロナウイルス感染症が５類へと移行したことに伴いコロナ禍前と同じような数値となった。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・土木費は住民一人当たり６７，６２７円となっており、類似団体平均をやや上回っている。下水道事業が企業会計に移行することに伴い一時的に増額となった。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は住民一人当たり２５，８２５円となっている。平成３０年度から防災行政無線デジタル化移行整備事業が始まったことが要因となっている。３年間の継続事業のため令和２年度で終了となり、以前の水準になると見込んでいたが、消防車両の更新が複数台あったことと、一部事務組合の消防費負担金が増額となったことで、高止まり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も</a:t>
          </a:r>
          <a:r>
            <a:rPr kumimoji="1" lang="ja-JP" altLang="ja-JP" sz="1100" b="0" i="0" u="none" strike="noStrike" kern="0" cap="none" spc="0" normalizeH="0" baseline="0" noProof="0">
              <a:ln>
                <a:noFill/>
              </a:ln>
              <a:solidFill>
                <a:prstClr val="black"/>
              </a:solidFill>
              <a:effectLst/>
              <a:uLnTx/>
              <a:uFillTx/>
              <a:latin typeface="+mn-lt"/>
              <a:ea typeface="+mn-ea"/>
              <a:cs typeface="+mn-cs"/>
            </a:rPr>
            <a:t>交付金等の活用により大きな取り崩しをせずに済んだ。剰余金の積み立てを適正に行い、基金を減らさないように管理を行っていく。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また、税金などの自主財源を増加させることも難しいため、歳出を減らすことを念頭に置きながら財政運営に努めていく。</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baseline="0">
              <a:solidFill>
                <a:schemeClr val="dk1"/>
              </a:solidFill>
              <a:effectLst/>
              <a:latin typeface="+mn-lt"/>
              <a:ea typeface="+mn-ea"/>
              <a:cs typeface="+mn-cs"/>
            </a:rPr>
            <a:t>近年の物価高騰など</a:t>
          </a:r>
          <a:r>
            <a:rPr kumimoji="1" lang="ja-JP" altLang="en-US" sz="1100" b="0" i="0" baseline="0">
              <a:solidFill>
                <a:schemeClr val="dk1"/>
              </a:solidFill>
              <a:effectLst/>
              <a:latin typeface="+mn-lt"/>
              <a:ea typeface="+mn-ea"/>
              <a:cs typeface="+mn-cs"/>
            </a:rPr>
            <a:t>の影響で</a:t>
          </a:r>
          <a:r>
            <a:rPr kumimoji="1" lang="ja-JP" altLang="en-US" sz="1100" b="0" i="0" u="none" strike="noStrike" kern="0" cap="none" spc="0" normalizeH="0" baseline="0" noProof="0">
              <a:ln>
                <a:noFill/>
              </a:ln>
              <a:solidFill>
                <a:prstClr val="black"/>
              </a:solidFill>
              <a:effectLst/>
              <a:uLnTx/>
              <a:uFillTx/>
              <a:latin typeface="+mn-lt"/>
              <a:ea typeface="+mn-ea"/>
              <a:cs typeface="+mn-cs"/>
            </a:rPr>
            <a:t>諸費用が増加したため、実質単年度収支が赤字となった。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自動車教習所事業会計においては入所者が年々減少し、運営が厳しい状態になっている。人口が減っていく中での運営方法を考えていく必要がある。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また、各特別会計においては一般会計からの繰入金に依存しているところが大きいため、自主財源の確保や、使用料の見直しなどを行っていく必要がある。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及び、算入公債費等共に平成２８年度まで減少傾向にあったが、主に過疎対策事業債の償還が始まり、両方の額が増加している。今後についても過疎対策事業債や緊急防災・減災事業債などの借入を行っていくことから、元利償還金が増加していくが、それに伴い算入公債費等も増えていくと見込んで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群馬県中之条町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将来負担額は減少している。そのうちの一般会計等に係る地方債の現在高の減少によるものである。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群馬県中之条町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基金全体を見ると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百万円の減少となり、財政調整基金の減少によるものが主な要因となった。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今後も人口減少の影響で、税収等による一般財源の確保が難しくなることが見込まれる。現在は「財政調整基金」の貯えがあるが、中長期的には取り崩しにより減少していくことが予想される。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ふるさと思いやり基金：心豊かな活力あるふるさとづくりするため、教育環境の充実、産業の振興、健康増進、福祉の充実といった町の柱となる施策の推進。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地域づくり推進事業基金：交流人口の増加に関するイベントや、町内の中学生がふるさとに親しみをもつための事業等を推進。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ふるさと思いやり基金：ふるさと納税による寄附金の減少。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その他の基金については、ほぼ横ばいとなっている。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地域づくり推進事業基金：町独自のイベントなど地域づくり事業を推進していくために、少しずつ取り崩していく見込み。</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ふるさと思いやり基金：ふるさと納税で寄附していただいた分を当年度に積立て、翌年に同額を取り崩すを繰り返し、町の柱となる施策を推進していく。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その他の基金についても、必要な時に取り崩し活用していく。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新型コロナウイルス感染症が５類へ移行したことに伴い従前の事業を行うことができたことや物価高騰による事業費の増により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いつどこで起こるかわからない災害に備え、最低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程度積み立てることとしている。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また、普通交付税の合併算定替も終了し、公共施設の更新工事などの需要も多くあるため、今後は基金の取り崩しも想定している。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令和元年度までは横ばいであったが、借入の増加に伴い公債費も増加し、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百万円を取り崩しを行ったため、基金残高が減少した。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年度以降、町全域が過疎地域になってから過疎対策事業債の活用により起債が増えている状況である。更に、平成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据置期間の見直しを行ったことにより、過疎対策事業債や緊急防災・減災事業債などの償還開始が一時的に重なることや起債における前借制度の廃止に伴い、これから数年間は公債費が高止まりとなる。そのため減債基金の活用を予定しており、今後は取り崩しにより減少となる見込み。</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11264918</v>
      </c>
      <c r="BO4" s="358"/>
      <c r="BP4" s="358"/>
      <c r="BQ4" s="358"/>
      <c r="BR4" s="358"/>
      <c r="BS4" s="358"/>
      <c r="BT4" s="358"/>
      <c r="BU4" s="359"/>
      <c r="BV4" s="357">
        <v>11535645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v>
      </c>
      <c r="CU4" s="364"/>
      <c r="CV4" s="364"/>
      <c r="CW4" s="364"/>
      <c r="CX4" s="364"/>
      <c r="CY4" s="364"/>
      <c r="CZ4" s="364"/>
      <c r="DA4" s="365"/>
      <c r="DB4" s="363">
        <v>8.1</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10502997</v>
      </c>
      <c r="BO5" s="395"/>
      <c r="BP5" s="395"/>
      <c r="BQ5" s="395"/>
      <c r="BR5" s="395"/>
      <c r="BS5" s="395"/>
      <c r="BT5" s="395"/>
      <c r="BU5" s="396"/>
      <c r="BV5" s="394">
        <v>10816313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94.1</v>
      </c>
      <c r="CU5" s="392"/>
      <c r="CV5" s="392"/>
      <c r="CW5" s="392"/>
      <c r="CX5" s="392"/>
      <c r="CY5" s="392"/>
      <c r="CZ5" s="392"/>
      <c r="DA5" s="393"/>
      <c r="DB5" s="391">
        <v>92.1</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761921</v>
      </c>
      <c r="BO6" s="395"/>
      <c r="BP6" s="395"/>
      <c r="BQ6" s="395"/>
      <c r="BR6" s="395"/>
      <c r="BS6" s="395"/>
      <c r="BT6" s="395"/>
      <c r="BU6" s="396"/>
      <c r="BV6" s="394">
        <v>719332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94.7</v>
      </c>
      <c r="CU6" s="432"/>
      <c r="CV6" s="432"/>
      <c r="CW6" s="432"/>
      <c r="CX6" s="432"/>
      <c r="CY6" s="432"/>
      <c r="CZ6" s="432"/>
      <c r="DA6" s="433"/>
      <c r="DB6" s="431">
        <v>93.3</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95400</v>
      </c>
      <c r="BO7" s="395"/>
      <c r="BP7" s="395"/>
      <c r="BQ7" s="395"/>
      <c r="BR7" s="395"/>
      <c r="BS7" s="395"/>
      <c r="BT7" s="395"/>
      <c r="BU7" s="396"/>
      <c r="BV7" s="394">
        <v>177863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6642596</v>
      </c>
      <c r="CU7" s="395"/>
      <c r="CV7" s="395"/>
      <c r="CW7" s="395"/>
      <c r="CX7" s="395"/>
      <c r="CY7" s="395"/>
      <c r="CZ7" s="395"/>
      <c r="DA7" s="396"/>
      <c r="DB7" s="394">
        <v>6675102</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666521</v>
      </c>
      <c r="BO8" s="395"/>
      <c r="BP8" s="395"/>
      <c r="BQ8" s="395"/>
      <c r="BR8" s="395"/>
      <c r="BS8" s="395"/>
      <c r="BT8" s="395"/>
      <c r="BU8" s="396"/>
      <c r="BV8" s="394">
        <v>541469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0.35</v>
      </c>
      <c r="CU8" s="435"/>
      <c r="CV8" s="435"/>
      <c r="CW8" s="435"/>
      <c r="CX8" s="435"/>
      <c r="CY8" s="435"/>
      <c r="CZ8" s="435"/>
      <c r="DA8" s="436"/>
      <c r="DB8" s="434">
        <v>0.36</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15386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125052</v>
      </c>
      <c r="BO9" s="395"/>
      <c r="BP9" s="395"/>
      <c r="BQ9" s="395"/>
      <c r="BR9" s="395"/>
      <c r="BS9" s="395"/>
      <c r="BT9" s="395"/>
      <c r="BU9" s="396"/>
      <c r="BV9" s="394">
        <v>-218437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12.1</v>
      </c>
      <c r="CU9" s="392"/>
      <c r="CV9" s="392"/>
      <c r="CW9" s="392"/>
      <c r="CX9" s="392"/>
      <c r="CY9" s="392"/>
      <c r="CZ9" s="392"/>
      <c r="DA9" s="393"/>
      <c r="DB9" s="391">
        <v>13.5</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16850</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29353</v>
      </c>
      <c r="BO10" s="395"/>
      <c r="BP10" s="395"/>
      <c r="BQ10" s="395"/>
      <c r="BR10" s="395"/>
      <c r="BS10" s="395"/>
      <c r="BT10" s="395"/>
      <c r="BU10" s="396"/>
      <c r="BV10" s="394">
        <v>13780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14576</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700000</v>
      </c>
      <c r="BO12" s="395"/>
      <c r="BP12" s="395"/>
      <c r="BQ12" s="395"/>
      <c r="BR12" s="395"/>
      <c r="BS12" s="395"/>
      <c r="BT12" s="395"/>
      <c r="BU12" s="396"/>
      <c r="BV12" s="394">
        <v>342077</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14264</v>
      </c>
      <c r="S13" s="479"/>
      <c r="T13" s="479"/>
      <c r="U13" s="479"/>
      <c r="V13" s="480"/>
      <c r="W13" s="410" t="s">
        <v>131</v>
      </c>
      <c r="X13" s="411"/>
      <c r="Y13" s="411"/>
      <c r="Z13" s="411"/>
      <c r="AA13" s="411"/>
      <c r="AB13" s="401"/>
      <c r="AC13" s="445">
        <v>743</v>
      </c>
      <c r="AD13" s="446"/>
      <c r="AE13" s="446"/>
      <c r="AF13" s="446"/>
      <c r="AG13" s="488"/>
      <c r="AH13" s="445">
        <v>830</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-545595</v>
      </c>
      <c r="BO13" s="395"/>
      <c r="BP13" s="395"/>
      <c r="BQ13" s="395"/>
      <c r="BR13" s="395"/>
      <c r="BS13" s="395"/>
      <c r="BT13" s="395"/>
      <c r="BU13" s="396"/>
      <c r="BV13" s="394">
        <v>-546734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10.9</v>
      </c>
      <c r="CU13" s="392"/>
      <c r="CV13" s="392"/>
      <c r="CW13" s="392"/>
      <c r="CX13" s="392"/>
      <c r="CY13" s="392"/>
      <c r="CZ13" s="392"/>
      <c r="DA13" s="393"/>
      <c r="DB13" s="391">
        <v>11.2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14938</v>
      </c>
      <c r="S14" s="479"/>
      <c r="T14" s="479"/>
      <c r="U14" s="479"/>
      <c r="V14" s="480"/>
      <c r="W14" s="384"/>
      <c r="X14" s="385"/>
      <c r="Y14" s="385"/>
      <c r="Z14" s="385"/>
      <c r="AA14" s="385"/>
      <c r="AB14" s="374"/>
      <c r="AC14" s="481">
        <v>9.6999999999999993</v>
      </c>
      <c r="AD14" s="482"/>
      <c r="AE14" s="482"/>
      <c r="AF14" s="482"/>
      <c r="AG14" s="483"/>
      <c r="AH14" s="481">
        <v>10</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14669</v>
      </c>
      <c r="S15" s="479"/>
      <c r="T15" s="479"/>
      <c r="U15" s="479"/>
      <c r="V15" s="480"/>
      <c r="W15" s="410" t="s">
        <v>137</v>
      </c>
      <c r="X15" s="411"/>
      <c r="Y15" s="411"/>
      <c r="Z15" s="411"/>
      <c r="AA15" s="411"/>
      <c r="AB15" s="401"/>
      <c r="AC15" s="445">
        <v>1638</v>
      </c>
      <c r="AD15" s="446"/>
      <c r="AE15" s="446"/>
      <c r="AF15" s="446"/>
      <c r="AG15" s="488"/>
      <c r="AH15" s="445">
        <v>1922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2157823</v>
      </c>
      <c r="BO15" s="358"/>
      <c r="BP15" s="358"/>
      <c r="BQ15" s="358"/>
      <c r="BR15" s="358"/>
      <c r="BS15" s="358"/>
      <c r="BT15" s="358"/>
      <c r="BU15" s="359"/>
      <c r="BV15" s="357">
        <v>2130442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21.5</v>
      </c>
      <c r="AD16" s="482"/>
      <c r="AE16" s="482"/>
      <c r="AF16" s="482"/>
      <c r="AG16" s="483"/>
      <c r="AH16" s="481">
        <v>23.1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6098530</v>
      </c>
      <c r="BO16" s="395"/>
      <c r="BP16" s="395"/>
      <c r="BQ16" s="395"/>
      <c r="BR16" s="395"/>
      <c r="BS16" s="395"/>
      <c r="BT16" s="395"/>
      <c r="BU16" s="396"/>
      <c r="BV16" s="394">
        <v>6057519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5253</v>
      </c>
      <c r="AD17" s="446"/>
      <c r="AE17" s="446"/>
      <c r="AF17" s="446"/>
      <c r="AG17" s="488"/>
      <c r="AH17" s="445">
        <v>5583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2693790</v>
      </c>
      <c r="BO17" s="395"/>
      <c r="BP17" s="395"/>
      <c r="BQ17" s="395"/>
      <c r="BR17" s="395"/>
      <c r="BS17" s="395"/>
      <c r="BT17" s="395"/>
      <c r="BU17" s="396"/>
      <c r="BV17" s="394">
        <v>2663299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439.28</v>
      </c>
      <c r="M18" s="518"/>
      <c r="N18" s="518"/>
      <c r="O18" s="518"/>
      <c r="P18" s="518"/>
      <c r="Q18" s="518"/>
      <c r="R18" s="519"/>
      <c r="S18" s="519"/>
      <c r="T18" s="519"/>
      <c r="U18" s="519"/>
      <c r="V18" s="520"/>
      <c r="W18" s="412"/>
      <c r="X18" s="413"/>
      <c r="Y18" s="413"/>
      <c r="Z18" s="413"/>
      <c r="AA18" s="413"/>
      <c r="AB18" s="404"/>
      <c r="AC18" s="521">
        <v>68.8</v>
      </c>
      <c r="AD18" s="522"/>
      <c r="AE18" s="522"/>
      <c r="AF18" s="522"/>
      <c r="AG18" s="523"/>
      <c r="AH18" s="521">
        <v>67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6309308</v>
      </c>
      <c r="BO18" s="395"/>
      <c r="BP18" s="395"/>
      <c r="BQ18" s="395"/>
      <c r="BR18" s="395"/>
      <c r="BS18" s="395"/>
      <c r="BT18" s="395"/>
      <c r="BU18" s="396"/>
      <c r="BV18" s="394">
        <v>6304667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35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8768216</v>
      </c>
      <c r="BO19" s="395"/>
      <c r="BP19" s="395"/>
      <c r="BQ19" s="395"/>
      <c r="BR19" s="395"/>
      <c r="BS19" s="395"/>
      <c r="BT19" s="395"/>
      <c r="BU19" s="396"/>
      <c r="BV19" s="394">
        <v>8733557</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6352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6515208</v>
      </c>
      <c r="BO22" s="358"/>
      <c r="BP22" s="358"/>
      <c r="BQ22" s="358"/>
      <c r="BR22" s="358"/>
      <c r="BS22" s="358"/>
      <c r="BT22" s="358"/>
      <c r="BU22" s="359"/>
      <c r="BV22" s="357">
        <v>6915117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6231390</v>
      </c>
      <c r="BO23" s="395"/>
      <c r="BP23" s="395"/>
      <c r="BQ23" s="395"/>
      <c r="BR23" s="395"/>
      <c r="BS23" s="395"/>
      <c r="BT23" s="395"/>
      <c r="BU23" s="396"/>
      <c r="BV23" s="394">
        <v>6599914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6360</v>
      </c>
      <c r="R24" s="446"/>
      <c r="S24" s="446"/>
      <c r="T24" s="446"/>
      <c r="U24" s="446"/>
      <c r="V24" s="488"/>
      <c r="W24" s="540"/>
      <c r="X24" s="541"/>
      <c r="Y24" s="542"/>
      <c r="Z24" s="444" t="s">
        <v>162</v>
      </c>
      <c r="AA24" s="424"/>
      <c r="AB24" s="424"/>
      <c r="AC24" s="424"/>
      <c r="AD24" s="424"/>
      <c r="AE24" s="424"/>
      <c r="AF24" s="424"/>
      <c r="AG24" s="425"/>
      <c r="AH24" s="445">
        <v>174</v>
      </c>
      <c r="AI24" s="446"/>
      <c r="AJ24" s="446"/>
      <c r="AK24" s="446"/>
      <c r="AL24" s="488"/>
      <c r="AM24" s="445">
        <v>552972</v>
      </c>
      <c r="AN24" s="446"/>
      <c r="AO24" s="446"/>
      <c r="AP24" s="446"/>
      <c r="AQ24" s="446"/>
      <c r="AR24" s="488"/>
      <c r="AS24" s="445">
        <v>3178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3980152</v>
      </c>
      <c r="BO24" s="395"/>
      <c r="BP24" s="395"/>
      <c r="BQ24" s="395"/>
      <c r="BR24" s="395"/>
      <c r="BS24" s="395"/>
      <c r="BT24" s="395"/>
      <c r="BU24" s="396"/>
      <c r="BV24" s="394">
        <v>3962954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5508</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530</v>
      </c>
      <c r="BO25" s="358"/>
      <c r="BP25" s="358"/>
      <c r="BQ25" s="358"/>
      <c r="BR25" s="358"/>
      <c r="BS25" s="358"/>
      <c r="BT25" s="358"/>
      <c r="BU25" s="359"/>
      <c r="BV25" s="357">
        <v>799</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5400</v>
      </c>
      <c r="R26" s="446"/>
      <c r="S26" s="446"/>
      <c r="T26" s="446"/>
      <c r="U26" s="446"/>
      <c r="V26" s="488"/>
      <c r="W26" s="540"/>
      <c r="X26" s="541"/>
      <c r="Y26" s="542"/>
      <c r="Z26" s="444" t="s">
        <v>168</v>
      </c>
      <c r="AA26" s="546"/>
      <c r="AB26" s="546"/>
      <c r="AC26" s="546"/>
      <c r="AD26" s="546"/>
      <c r="AE26" s="546"/>
      <c r="AF26" s="546"/>
      <c r="AG26" s="547"/>
      <c r="AH26" s="445">
        <v>12</v>
      </c>
      <c r="AI26" s="446"/>
      <c r="AJ26" s="446"/>
      <c r="AK26" s="446"/>
      <c r="AL26" s="488"/>
      <c r="AM26" s="445">
        <v>35100</v>
      </c>
      <c r="AN26" s="446"/>
      <c r="AO26" s="446"/>
      <c r="AP26" s="446"/>
      <c r="AQ26" s="446"/>
      <c r="AR26" s="488"/>
      <c r="AS26" s="445">
        <v>2925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3150</v>
      </c>
      <c r="R27" s="446"/>
      <c r="S27" s="446"/>
      <c r="T27" s="446"/>
      <c r="U27" s="446"/>
      <c r="V27" s="488"/>
      <c r="W27" s="540"/>
      <c r="X27" s="541"/>
      <c r="Y27" s="542"/>
      <c r="Z27" s="444" t="s">
        <v>171</v>
      </c>
      <c r="AA27" s="424"/>
      <c r="AB27" s="424"/>
      <c r="AC27" s="424"/>
      <c r="AD27" s="424"/>
      <c r="AE27" s="424"/>
      <c r="AF27" s="424"/>
      <c r="AG27" s="425"/>
      <c r="AH27" s="445">
        <v>10</v>
      </c>
      <c r="AI27" s="446"/>
      <c r="AJ27" s="446"/>
      <c r="AK27" s="446"/>
      <c r="AL27" s="488"/>
      <c r="AM27" s="445">
        <v>31950</v>
      </c>
      <c r="AN27" s="446"/>
      <c r="AO27" s="446"/>
      <c r="AP27" s="446"/>
      <c r="AQ27" s="446"/>
      <c r="AR27" s="488"/>
      <c r="AS27" s="445">
        <v>3195</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2550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8072773</v>
      </c>
      <c r="BO28" s="358"/>
      <c r="BP28" s="358"/>
      <c r="BQ28" s="358"/>
      <c r="BR28" s="358"/>
      <c r="BS28" s="358"/>
      <c r="BT28" s="358"/>
      <c r="BU28" s="359"/>
      <c r="BV28" s="357">
        <v>8480420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13</v>
      </c>
      <c r="M29" s="446"/>
      <c r="N29" s="446"/>
      <c r="O29" s="446"/>
      <c r="P29" s="488"/>
      <c r="Q29" s="445">
        <v>2350</v>
      </c>
      <c r="R29" s="446"/>
      <c r="S29" s="446"/>
      <c r="T29" s="446"/>
      <c r="U29" s="446"/>
      <c r="V29" s="488"/>
      <c r="W29" s="543"/>
      <c r="X29" s="544"/>
      <c r="Y29" s="545"/>
      <c r="Z29" s="444" t="s">
        <v>177</v>
      </c>
      <c r="AA29" s="424"/>
      <c r="AB29" s="424"/>
      <c r="AC29" s="424"/>
      <c r="AD29" s="424"/>
      <c r="AE29" s="424"/>
      <c r="AF29" s="424"/>
      <c r="AG29" s="425"/>
      <c r="AH29" s="445">
        <v>184</v>
      </c>
      <c r="AI29" s="446"/>
      <c r="AJ29" s="446"/>
      <c r="AK29" s="446"/>
      <c r="AL29" s="488"/>
      <c r="AM29" s="445">
        <v>584922</v>
      </c>
      <c r="AN29" s="446"/>
      <c r="AO29" s="446"/>
      <c r="AP29" s="446"/>
      <c r="AQ29" s="446"/>
      <c r="AR29" s="488"/>
      <c r="AS29" s="445">
        <v>3179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518880</v>
      </c>
      <c r="BO29" s="395"/>
      <c r="BP29" s="395"/>
      <c r="BQ29" s="395"/>
      <c r="BR29" s="395"/>
      <c r="BS29" s="395"/>
      <c r="BT29" s="395"/>
      <c r="BU29" s="396"/>
      <c r="BV29" s="394">
        <v>527884</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96.4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1354391</v>
      </c>
      <c r="BO30" s="514"/>
      <c r="BP30" s="514"/>
      <c r="BQ30" s="514"/>
      <c r="BR30" s="514"/>
      <c r="BS30" s="514"/>
      <c r="BT30" s="514"/>
      <c r="BU30" s="515"/>
      <c r="BV30" s="513">
        <v>1357212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自動車教習所事業会計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IF('各会計、関係団体の財政状況及び健全化判断比率'!B37="","",'各会計、関係団体の財政状況及び健全化判断比率'!B37)</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14</v>
      </c>
      <c r="BX34" s="584"/>
      <c r="BY34" s="585" t="str">
        <f>IF('各会計、関係団体の財政状況及び健全化判断比率'!B68="","",'各会計、関係団体の財政状況及び健全化判断比率'!B68)</f>
        <v>吾妻東部衛生施設組合</v>
      </c>
      <c r="BZ34" s="585"/>
      <c r="CA34" s="585"/>
      <c r="CB34" s="585"/>
      <c r="CC34" s="585"/>
      <c r="CD34" s="585"/>
      <c r="CE34" s="585"/>
      <c r="CF34" s="585"/>
      <c r="CG34" s="585"/>
      <c r="CH34" s="585"/>
      <c r="CI34" s="585"/>
      <c r="CJ34" s="585"/>
      <c r="CK34" s="585"/>
      <c r="CL34" s="585"/>
      <c r="CM34" s="585"/>
      <c r="CN34" s="175"/>
      <c r="CO34" s="584">
        <f>IF(CQ34="","",MAX(C34:D43,U34:V43,AM34:AN43,BE34:BF43,BW34:BX43)+1)</f>
        <v>24</v>
      </c>
      <c r="CP34" s="584"/>
      <c r="CQ34" s="585" t="str">
        <f>IF('各会計、関係団体の財政状況及び健全化判断比率'!BS7="","",'各会計、関係団体の財政状況及び健全化判断比率'!BS7)</f>
        <v>中之条電力</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四万へき地診療所事業特別会計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IF('各会計、関係団体の財政状況及び健全化判断比率'!B33="","",'各会計、関係団体の財政状況及び健全化判断比率'!B33)</f>
        <v>上水道事業会計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IF('各会計、関係団体の財政状況及び健全化判断比率'!B38="","",'各会計、関係団体の財政状況及び健全化判断比率'!B38)</f>
        <v>発電事業特別会計</v>
      </c>
      <c r="BH35" s="585"/>
      <c r="BI35" s="585"/>
      <c r="BJ35" s="585"/>
      <c r="BK35" s="585"/>
      <c r="BL35" s="585"/>
      <c r="BM35" s="585"/>
      <c r="BN35" s="585"/>
      <c r="BO35" s="585"/>
      <c r="BP35" s="585"/>
      <c r="BQ35" s="585"/>
      <c r="BR35" s="585"/>
      <c r="BS35" s="585"/>
      <c r="BT35" s="585"/>
      <c r="BU35" s="585"/>
      <c r="BV35" s="175"/>
      <c r="BW35" s="584">
        <f t="shared" ref="BW35:BW43" si="2">IF(BY35="","",BW34+1)</f>
        <v>15</v>
      </c>
      <c r="BX35" s="584"/>
      <c r="BY35" s="585" t="str">
        <f>IF('各会計、関係団体の財政状況及び健全化判断比率'!B69="","",'各会計、関係団体の財政状況及び健全化判断比率'!B69)</f>
        <v>吾妻広域町村圏振興整備組合（一般会計）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IF('各会計、関係団体の財政状況及び健全化判断比率'!B34="","",'各会計、関係団体の財政状況及び健全化判断比率'!B34)</f>
        <v>簡易水道事業会計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16</v>
      </c>
      <c r="BX36" s="584"/>
      <c r="BY36" s="585" t="str">
        <f>IF('各会計、関係団体の財政状況及び健全化判断比率'!B70="","",'各会計、関係団体の財政状況及び健全化判断比率'!B70)</f>
        <v>吾妻広域町村圏振興整備組合（病院事業）</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介護老人保健施設ゆうあい荘事業特別会計</v>
      </c>
      <c r="X37" s="585"/>
      <c r="Y37" s="585"/>
      <c r="Z37" s="585"/>
      <c r="AA37" s="585"/>
      <c r="AB37" s="585"/>
      <c r="AC37" s="585"/>
      <c r="AD37" s="585"/>
      <c r="AE37" s="585"/>
      <c r="AF37" s="585"/>
      <c r="AG37" s="585"/>
      <c r="AH37" s="585"/>
      <c r="AI37" s="585"/>
      <c r="AJ37" s="585"/>
      <c r="AK37" s="585"/>
      <c r="AL37" s="175"/>
      <c r="AM37" s="584">
        <f t="shared" si="0"/>
        <v>10</v>
      </c>
      <c r="AN37" s="584"/>
      <c r="AO37" s="585" t="str">
        <f>IF('各会計、関係団体の財政状況及び健全化判断比率'!B35="","",'各会計、関係団体の財政状況及び健全化判断比率'!B35)</f>
        <v>下水道事業会計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17</v>
      </c>
      <c r="BX37" s="584"/>
      <c r="BY37" s="585" t="str">
        <f>IF('各会計、関係団体の財政状況及び健全化判断比率'!B71="","",'各会計、関係団体の財政状況及び健全化判断比率'!B71)</f>
        <v>群馬県後期高齢者医療広域連合（一般会計）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f t="shared" si="0"/>
        <v>11</v>
      </c>
      <c r="AN38" s="584"/>
      <c r="AO38" s="585" t="str">
        <f>IF('各会計、関係団体の財政状況及び健全化判断比率'!B36="","",'各会計、関係団体の財政状況及び健全化判断比率'!B36)</f>
        <v>農業集落排水事業会計</v>
      </c>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18</v>
      </c>
      <c r="BX38" s="584"/>
      <c r="BY38" s="585" t="str">
        <f>IF('各会計、関係団体の財政状況及び健全化判断比率'!B72="","",'各会計、関係団体の財政状況及び健全化判断比率'!B72)</f>
        <v>群馬県後期高齢者医療広域連合（事業会計）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19</v>
      </c>
      <c r="BX39" s="584"/>
      <c r="BY39" s="585" t="str">
        <f>IF('各会計、関係団体の財政状況及び健全化判断比率'!B73="","",'各会計、関係団体の財政状況及び健全化判断比率'!B73)</f>
        <v>群馬県市町村総合事務組合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20</v>
      </c>
      <c r="BX40" s="584"/>
      <c r="BY40" s="585" t="str">
        <f>IF('各会計、関係団体の財政状況及び健全化判断比率'!B74="","",'各会計、関係団体の財政状況及び健全化判断比率'!B74)</f>
        <v>群馬県市町村会館管理組合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21</v>
      </c>
      <c r="BX41" s="584"/>
      <c r="BY41" s="585" t="str">
        <f>IF('各会計、関係団体の財政状況及び健全化判断比率'!B75="","",'各会計、関係団体の財政状況及び健全化判断比率'!B75)</f>
        <v>烏帽子山植林組合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22</v>
      </c>
      <c r="BX42" s="584"/>
      <c r="BY42" s="585" t="str">
        <f>IF('各会計、関係団体の財政状況及び健全化判断比率'!B76="","",'各会計、関係団体の財政状況及び健全化判断比率'!B76)</f>
        <v>西吾妻福祉病院組合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23</v>
      </c>
      <c r="BX43" s="584"/>
      <c r="BY43" s="585" t="str">
        <f>IF('各会計、関係団体の財政状況及び健全化判断比率'!B77="","",'各会計、関係団体の財政状況及び健全化判断比率'!B77)</f>
        <v>西吾妻環境衛生施設組合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DYdZ0UTjADgzGYYPXVuni7iurhwoCH2fDVO7UgyyI7oJaMW8METLkLOJ8TzIVJhDv31dsRK693mikmM1rzViVg==" saltValue="LbOy2ChMVBizlYtfXK3p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2082702</v>
      </c>
      <c r="S5" s="600"/>
      <c r="T5" s="600"/>
      <c r="U5" s="600"/>
      <c r="V5" s="600"/>
      <c r="W5" s="600"/>
      <c r="X5" s="600"/>
      <c r="Y5" s="601"/>
      <c r="Z5" s="602">
        <v>18.5</v>
      </c>
      <c r="AA5" s="602"/>
      <c r="AB5" s="602"/>
      <c r="AC5" s="602"/>
      <c r="AD5" s="603">
        <v>2057346</v>
      </c>
      <c r="AE5" s="603"/>
      <c r="AF5" s="603"/>
      <c r="AG5" s="603"/>
      <c r="AH5" s="603"/>
      <c r="AI5" s="603"/>
      <c r="AJ5" s="603"/>
      <c r="AK5" s="603"/>
      <c r="AL5" s="604">
        <v>30.9</v>
      </c>
      <c r="AM5" s="605"/>
      <c r="AN5" s="605"/>
      <c r="AO5" s="606"/>
      <c r="AP5" s="596" t="s">
        <v>216</v>
      </c>
      <c r="AQ5" s="597"/>
      <c r="AR5" s="597"/>
      <c r="AS5" s="597"/>
      <c r="AT5" s="597"/>
      <c r="AU5" s="597"/>
      <c r="AV5" s="597"/>
      <c r="AW5" s="597"/>
      <c r="AX5" s="597"/>
      <c r="AY5" s="597"/>
      <c r="AZ5" s="597"/>
      <c r="BA5" s="597"/>
      <c r="BB5" s="597"/>
      <c r="BC5" s="597"/>
      <c r="BD5" s="597"/>
      <c r="BE5" s="597"/>
      <c r="BF5" s="598"/>
      <c r="BG5" s="610">
        <v>2022156</v>
      </c>
      <c r="BH5" s="611"/>
      <c r="BI5" s="611"/>
      <c r="BJ5" s="611"/>
      <c r="BK5" s="611"/>
      <c r="BL5" s="611"/>
      <c r="BM5" s="611"/>
      <c r="BN5" s="612"/>
      <c r="BO5" s="613">
        <v>97.1</v>
      </c>
      <c r="BP5" s="613"/>
      <c r="BQ5" s="613"/>
      <c r="BR5" s="613"/>
      <c r="BS5" s="614">
        <v>10605</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156453</v>
      </c>
      <c r="S6" s="611"/>
      <c r="T6" s="611"/>
      <c r="U6" s="611"/>
      <c r="V6" s="611"/>
      <c r="W6" s="611"/>
      <c r="X6" s="611"/>
      <c r="Y6" s="612"/>
      <c r="Z6" s="613">
        <v>1.4</v>
      </c>
      <c r="AA6" s="613"/>
      <c r="AB6" s="613"/>
      <c r="AC6" s="613"/>
      <c r="AD6" s="614">
        <v>156453</v>
      </c>
      <c r="AE6" s="614"/>
      <c r="AF6" s="614"/>
      <c r="AG6" s="614"/>
      <c r="AH6" s="614"/>
      <c r="AI6" s="614"/>
      <c r="AJ6" s="614"/>
      <c r="AK6" s="614"/>
      <c r="AL6" s="615">
        <v>2.2999999999999998</v>
      </c>
      <c r="AM6" s="616"/>
      <c r="AN6" s="616"/>
      <c r="AO6" s="617"/>
      <c r="AP6" s="607" t="s">
        <v>221</v>
      </c>
      <c r="AQ6" s="608"/>
      <c r="AR6" s="608"/>
      <c r="AS6" s="608"/>
      <c r="AT6" s="608"/>
      <c r="AU6" s="608"/>
      <c r="AV6" s="608"/>
      <c r="AW6" s="608"/>
      <c r="AX6" s="608"/>
      <c r="AY6" s="608"/>
      <c r="AZ6" s="608"/>
      <c r="BA6" s="608"/>
      <c r="BB6" s="608"/>
      <c r="BC6" s="608"/>
      <c r="BD6" s="608"/>
      <c r="BE6" s="608"/>
      <c r="BF6" s="609"/>
      <c r="BG6" s="610">
        <v>2022156</v>
      </c>
      <c r="BH6" s="611"/>
      <c r="BI6" s="611"/>
      <c r="BJ6" s="611"/>
      <c r="BK6" s="611"/>
      <c r="BL6" s="611"/>
      <c r="BM6" s="611"/>
      <c r="BN6" s="612"/>
      <c r="BO6" s="613">
        <v>97.1</v>
      </c>
      <c r="BP6" s="613"/>
      <c r="BQ6" s="613"/>
      <c r="BR6" s="613"/>
      <c r="BS6" s="614">
        <v>10605</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104132</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104132</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530</v>
      </c>
      <c r="S7" s="611"/>
      <c r="T7" s="611"/>
      <c r="U7" s="611"/>
      <c r="V7" s="611"/>
      <c r="W7" s="611"/>
      <c r="X7" s="611"/>
      <c r="Y7" s="612"/>
      <c r="Z7" s="613">
        <v>0</v>
      </c>
      <c r="AA7" s="613"/>
      <c r="AB7" s="613"/>
      <c r="AC7" s="613"/>
      <c r="AD7" s="614">
        <v>530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724427</v>
      </c>
      <c r="BH7" s="611"/>
      <c r="BI7" s="611"/>
      <c r="BJ7" s="611"/>
      <c r="BK7" s="611"/>
      <c r="BL7" s="611"/>
      <c r="BM7" s="611"/>
      <c r="BN7" s="612"/>
      <c r="BO7" s="613">
        <v>34.799999999999997</v>
      </c>
      <c r="BP7" s="613"/>
      <c r="BQ7" s="613"/>
      <c r="BR7" s="613"/>
      <c r="BS7" s="614">
        <v>10605</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2034416</v>
      </c>
      <c r="CS7" s="611"/>
      <c r="CT7" s="611"/>
      <c r="CU7" s="611"/>
      <c r="CV7" s="611"/>
      <c r="CW7" s="611"/>
      <c r="CX7" s="611"/>
      <c r="CY7" s="612"/>
      <c r="CZ7" s="613">
        <v>19.399999999999999</v>
      </c>
      <c r="DA7" s="613"/>
      <c r="DB7" s="613"/>
      <c r="DC7" s="613"/>
      <c r="DD7" s="619">
        <v>379283</v>
      </c>
      <c r="DE7" s="611"/>
      <c r="DF7" s="611"/>
      <c r="DG7" s="611"/>
      <c r="DH7" s="611"/>
      <c r="DI7" s="611"/>
      <c r="DJ7" s="611"/>
      <c r="DK7" s="611"/>
      <c r="DL7" s="611"/>
      <c r="DM7" s="611"/>
      <c r="DN7" s="611"/>
      <c r="DO7" s="611"/>
      <c r="DP7" s="612"/>
      <c r="DQ7" s="619">
        <v>1499725</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9919</v>
      </c>
      <c r="S8" s="611"/>
      <c r="T8" s="611"/>
      <c r="U8" s="611"/>
      <c r="V8" s="611"/>
      <c r="W8" s="611"/>
      <c r="X8" s="611"/>
      <c r="Y8" s="612"/>
      <c r="Z8" s="613">
        <v>0.1</v>
      </c>
      <c r="AA8" s="613"/>
      <c r="AB8" s="613"/>
      <c r="AC8" s="613"/>
      <c r="AD8" s="614">
        <v>9919</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27702</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2631074</v>
      </c>
      <c r="CS8" s="611"/>
      <c r="CT8" s="611"/>
      <c r="CU8" s="611"/>
      <c r="CV8" s="611"/>
      <c r="CW8" s="611"/>
      <c r="CX8" s="611"/>
      <c r="CY8" s="612"/>
      <c r="CZ8" s="613">
        <v>25.1</v>
      </c>
      <c r="DA8" s="613"/>
      <c r="DB8" s="613"/>
      <c r="DC8" s="613"/>
      <c r="DD8" s="619">
        <v>269</v>
      </c>
      <c r="DE8" s="611"/>
      <c r="DF8" s="611"/>
      <c r="DG8" s="611"/>
      <c r="DH8" s="611"/>
      <c r="DI8" s="611"/>
      <c r="DJ8" s="611"/>
      <c r="DK8" s="611"/>
      <c r="DL8" s="611"/>
      <c r="DM8" s="611"/>
      <c r="DN8" s="611"/>
      <c r="DO8" s="611"/>
      <c r="DP8" s="612"/>
      <c r="DQ8" s="619">
        <v>1886801</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12513</v>
      </c>
      <c r="S9" s="611"/>
      <c r="T9" s="611"/>
      <c r="U9" s="611"/>
      <c r="V9" s="611"/>
      <c r="W9" s="611"/>
      <c r="X9" s="611"/>
      <c r="Y9" s="612"/>
      <c r="Z9" s="613">
        <v>0.1</v>
      </c>
      <c r="AA9" s="613"/>
      <c r="AB9" s="613"/>
      <c r="AC9" s="613"/>
      <c r="AD9" s="614">
        <v>12513</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617420</v>
      </c>
      <c r="BH9" s="611"/>
      <c r="BI9" s="611"/>
      <c r="BJ9" s="611"/>
      <c r="BK9" s="611"/>
      <c r="BL9" s="611"/>
      <c r="BM9" s="611"/>
      <c r="BN9" s="612"/>
      <c r="BO9" s="613">
        <v>29.6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962669</v>
      </c>
      <c r="CS9" s="611"/>
      <c r="CT9" s="611"/>
      <c r="CU9" s="611"/>
      <c r="CV9" s="611"/>
      <c r="CW9" s="611"/>
      <c r="CX9" s="611"/>
      <c r="CY9" s="612"/>
      <c r="CZ9" s="613">
        <v>9.1999999999999993</v>
      </c>
      <c r="DA9" s="613"/>
      <c r="DB9" s="613"/>
      <c r="DC9" s="613"/>
      <c r="DD9" s="619">
        <v>125831</v>
      </c>
      <c r="DE9" s="611"/>
      <c r="DF9" s="611"/>
      <c r="DG9" s="611"/>
      <c r="DH9" s="611"/>
      <c r="DI9" s="611"/>
      <c r="DJ9" s="611"/>
      <c r="DK9" s="611"/>
      <c r="DL9" s="611"/>
      <c r="DM9" s="611"/>
      <c r="DN9" s="611"/>
      <c r="DO9" s="611"/>
      <c r="DP9" s="612"/>
      <c r="DQ9" s="619">
        <v>664733</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42279</v>
      </c>
      <c r="BH10" s="611"/>
      <c r="BI10" s="611"/>
      <c r="BJ10" s="611"/>
      <c r="BK10" s="611"/>
      <c r="BL10" s="611"/>
      <c r="BM10" s="611"/>
      <c r="BN10" s="612"/>
      <c r="BO10" s="613">
        <v>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4771</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2771</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388338</v>
      </c>
      <c r="S11" s="611"/>
      <c r="T11" s="611"/>
      <c r="U11" s="611"/>
      <c r="V11" s="611"/>
      <c r="W11" s="611"/>
      <c r="X11" s="611"/>
      <c r="Y11" s="612"/>
      <c r="Z11" s="615">
        <v>3.4</v>
      </c>
      <c r="AA11" s="616"/>
      <c r="AB11" s="616"/>
      <c r="AC11" s="622"/>
      <c r="AD11" s="619">
        <v>388338</v>
      </c>
      <c r="AE11" s="611"/>
      <c r="AF11" s="611"/>
      <c r="AG11" s="611"/>
      <c r="AH11" s="611"/>
      <c r="AI11" s="611"/>
      <c r="AJ11" s="611"/>
      <c r="AK11" s="612"/>
      <c r="AL11" s="615">
        <v>5.8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37026</v>
      </c>
      <c r="BH11" s="611"/>
      <c r="BI11" s="611"/>
      <c r="BJ11" s="611"/>
      <c r="BK11" s="611"/>
      <c r="BL11" s="611"/>
      <c r="BM11" s="611"/>
      <c r="BN11" s="612"/>
      <c r="BO11" s="613">
        <v>1.8</v>
      </c>
      <c r="BP11" s="613"/>
      <c r="BQ11" s="613"/>
      <c r="BR11" s="613"/>
      <c r="BS11" s="614">
        <v>10605</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858670</v>
      </c>
      <c r="CS11" s="611"/>
      <c r="CT11" s="611"/>
      <c r="CU11" s="611"/>
      <c r="CV11" s="611"/>
      <c r="CW11" s="611"/>
      <c r="CX11" s="611"/>
      <c r="CY11" s="612"/>
      <c r="CZ11" s="613">
        <v>8.1999999999999993</v>
      </c>
      <c r="DA11" s="613"/>
      <c r="DB11" s="613"/>
      <c r="DC11" s="613"/>
      <c r="DD11" s="619">
        <v>211409</v>
      </c>
      <c r="DE11" s="611"/>
      <c r="DF11" s="611"/>
      <c r="DG11" s="611"/>
      <c r="DH11" s="611"/>
      <c r="DI11" s="611"/>
      <c r="DJ11" s="611"/>
      <c r="DK11" s="611"/>
      <c r="DL11" s="611"/>
      <c r="DM11" s="611"/>
      <c r="DN11" s="611"/>
      <c r="DO11" s="611"/>
      <c r="DP11" s="612"/>
      <c r="DQ11" s="619">
        <v>465593</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7694</v>
      </c>
      <c r="S12" s="611"/>
      <c r="T12" s="611"/>
      <c r="U12" s="611"/>
      <c r="V12" s="611"/>
      <c r="W12" s="611"/>
      <c r="X12" s="611"/>
      <c r="Y12" s="612"/>
      <c r="Z12" s="613">
        <v>0.1</v>
      </c>
      <c r="AA12" s="613"/>
      <c r="AB12" s="613"/>
      <c r="AC12" s="613"/>
      <c r="AD12" s="614">
        <v>7694</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1121607</v>
      </c>
      <c r="BH12" s="611"/>
      <c r="BI12" s="611"/>
      <c r="BJ12" s="611"/>
      <c r="BK12" s="611"/>
      <c r="BL12" s="611"/>
      <c r="BM12" s="611"/>
      <c r="BN12" s="612"/>
      <c r="BO12" s="613">
        <v>53.9</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489952</v>
      </c>
      <c r="CS12" s="611"/>
      <c r="CT12" s="611"/>
      <c r="CU12" s="611"/>
      <c r="CV12" s="611"/>
      <c r="CW12" s="611"/>
      <c r="CX12" s="611"/>
      <c r="CY12" s="612"/>
      <c r="CZ12" s="613">
        <v>4.7</v>
      </c>
      <c r="DA12" s="613"/>
      <c r="DB12" s="613"/>
      <c r="DC12" s="613"/>
      <c r="DD12" s="619">
        <v>147005</v>
      </c>
      <c r="DE12" s="611"/>
      <c r="DF12" s="611"/>
      <c r="DG12" s="611"/>
      <c r="DH12" s="611"/>
      <c r="DI12" s="611"/>
      <c r="DJ12" s="611"/>
      <c r="DK12" s="611"/>
      <c r="DL12" s="611"/>
      <c r="DM12" s="611"/>
      <c r="DN12" s="611"/>
      <c r="DO12" s="611"/>
      <c r="DP12" s="612"/>
      <c r="DQ12" s="619">
        <v>260872</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970244</v>
      </c>
      <c r="BH13" s="611"/>
      <c r="BI13" s="611"/>
      <c r="BJ13" s="611"/>
      <c r="BK13" s="611"/>
      <c r="BL13" s="611"/>
      <c r="BM13" s="611"/>
      <c r="BN13" s="612"/>
      <c r="BO13" s="613">
        <v>46.6</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985738</v>
      </c>
      <c r="CS13" s="611"/>
      <c r="CT13" s="611"/>
      <c r="CU13" s="611"/>
      <c r="CV13" s="611"/>
      <c r="CW13" s="611"/>
      <c r="CX13" s="611"/>
      <c r="CY13" s="612"/>
      <c r="CZ13" s="613">
        <v>9.4</v>
      </c>
      <c r="DA13" s="613"/>
      <c r="DB13" s="613"/>
      <c r="DC13" s="613"/>
      <c r="DD13" s="619">
        <v>186318</v>
      </c>
      <c r="DE13" s="611"/>
      <c r="DF13" s="611"/>
      <c r="DG13" s="611"/>
      <c r="DH13" s="611"/>
      <c r="DI13" s="611"/>
      <c r="DJ13" s="611"/>
      <c r="DK13" s="611"/>
      <c r="DL13" s="611"/>
      <c r="DM13" s="611"/>
      <c r="DN13" s="611"/>
      <c r="DO13" s="611"/>
      <c r="DP13" s="612"/>
      <c r="DQ13" s="619">
        <v>856585</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983</v>
      </c>
      <c r="S14" s="611"/>
      <c r="T14" s="611"/>
      <c r="U14" s="611"/>
      <c r="V14" s="611"/>
      <c r="W14" s="611"/>
      <c r="X14" s="611"/>
      <c r="Y14" s="612"/>
      <c r="Z14" s="613">
        <v>0</v>
      </c>
      <c r="AA14" s="613"/>
      <c r="AB14" s="613"/>
      <c r="AC14" s="613"/>
      <c r="AD14" s="614">
        <v>983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73642</v>
      </c>
      <c r="BH14" s="611"/>
      <c r="BI14" s="611"/>
      <c r="BJ14" s="611"/>
      <c r="BK14" s="611"/>
      <c r="BL14" s="611"/>
      <c r="BM14" s="611"/>
      <c r="BN14" s="612"/>
      <c r="BO14" s="613">
        <v>3.5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377876</v>
      </c>
      <c r="CS14" s="611"/>
      <c r="CT14" s="611"/>
      <c r="CU14" s="611"/>
      <c r="CV14" s="611"/>
      <c r="CW14" s="611"/>
      <c r="CX14" s="611"/>
      <c r="CY14" s="612"/>
      <c r="CZ14" s="613">
        <v>3.6</v>
      </c>
      <c r="DA14" s="613"/>
      <c r="DB14" s="613"/>
      <c r="DC14" s="613"/>
      <c r="DD14" s="619">
        <v>46</v>
      </c>
      <c r="DE14" s="611"/>
      <c r="DF14" s="611"/>
      <c r="DG14" s="611"/>
      <c r="DH14" s="611"/>
      <c r="DI14" s="611"/>
      <c r="DJ14" s="611"/>
      <c r="DK14" s="611"/>
      <c r="DL14" s="611"/>
      <c r="DM14" s="611"/>
      <c r="DN14" s="611"/>
      <c r="DO14" s="611"/>
      <c r="DP14" s="612"/>
      <c r="DQ14" s="619">
        <v>360301</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102480</v>
      </c>
      <c r="BH15" s="611"/>
      <c r="BI15" s="611"/>
      <c r="BJ15" s="611"/>
      <c r="BK15" s="611"/>
      <c r="BL15" s="611"/>
      <c r="BM15" s="611"/>
      <c r="BN15" s="612"/>
      <c r="BO15" s="613">
        <v>4.9000000000000004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992127</v>
      </c>
      <c r="CS15" s="611"/>
      <c r="CT15" s="611"/>
      <c r="CU15" s="611"/>
      <c r="CV15" s="611"/>
      <c r="CW15" s="611"/>
      <c r="CX15" s="611"/>
      <c r="CY15" s="612"/>
      <c r="CZ15" s="613">
        <v>9.4</v>
      </c>
      <c r="DA15" s="613"/>
      <c r="DB15" s="613"/>
      <c r="DC15" s="613"/>
      <c r="DD15" s="619">
        <v>99882</v>
      </c>
      <c r="DE15" s="611"/>
      <c r="DF15" s="611"/>
      <c r="DG15" s="611"/>
      <c r="DH15" s="611"/>
      <c r="DI15" s="611"/>
      <c r="DJ15" s="611"/>
      <c r="DK15" s="611"/>
      <c r="DL15" s="611"/>
      <c r="DM15" s="611"/>
      <c r="DN15" s="611"/>
      <c r="DO15" s="611"/>
      <c r="DP15" s="612"/>
      <c r="DQ15" s="619">
        <v>846441</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18454</v>
      </c>
      <c r="S16" s="611"/>
      <c r="T16" s="611"/>
      <c r="U16" s="611"/>
      <c r="V16" s="611"/>
      <c r="W16" s="611"/>
      <c r="X16" s="611"/>
      <c r="Y16" s="612"/>
      <c r="Z16" s="613">
        <v>0.2</v>
      </c>
      <c r="AA16" s="613"/>
      <c r="AB16" s="613"/>
      <c r="AC16" s="613"/>
      <c r="AD16" s="614">
        <v>18454</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37213</v>
      </c>
      <c r="S17" s="611"/>
      <c r="T17" s="611"/>
      <c r="U17" s="611"/>
      <c r="V17" s="611"/>
      <c r="W17" s="611"/>
      <c r="X17" s="611"/>
      <c r="Y17" s="612"/>
      <c r="Z17" s="613">
        <v>0.3</v>
      </c>
      <c r="AA17" s="613"/>
      <c r="AB17" s="613"/>
      <c r="AC17" s="613"/>
      <c r="AD17" s="614">
        <v>37213</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1061572</v>
      </c>
      <c r="CS17" s="611"/>
      <c r="CT17" s="611"/>
      <c r="CU17" s="611"/>
      <c r="CV17" s="611"/>
      <c r="CW17" s="611"/>
      <c r="CX17" s="611"/>
      <c r="CY17" s="612"/>
      <c r="CZ17" s="613">
        <v>10.1</v>
      </c>
      <c r="DA17" s="613"/>
      <c r="DB17" s="613"/>
      <c r="DC17" s="613"/>
      <c r="DD17" s="619" t="s">
        <v>122</v>
      </c>
      <c r="DE17" s="611"/>
      <c r="DF17" s="611"/>
      <c r="DG17" s="611"/>
      <c r="DH17" s="611"/>
      <c r="DI17" s="611"/>
      <c r="DJ17" s="611"/>
      <c r="DK17" s="611"/>
      <c r="DL17" s="611"/>
      <c r="DM17" s="611"/>
      <c r="DN17" s="611"/>
      <c r="DO17" s="611"/>
      <c r="DP17" s="612"/>
      <c r="DQ17" s="619">
        <v>1058341</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8870</v>
      </c>
      <c r="S18" s="611"/>
      <c r="T18" s="611"/>
      <c r="U18" s="611"/>
      <c r="V18" s="611"/>
      <c r="W18" s="611"/>
      <c r="X18" s="611"/>
      <c r="Y18" s="612"/>
      <c r="Z18" s="613">
        <v>0.1</v>
      </c>
      <c r="AA18" s="613"/>
      <c r="AB18" s="613"/>
      <c r="AC18" s="613"/>
      <c r="AD18" s="614">
        <v>8870</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8376</v>
      </c>
      <c r="S19" s="611"/>
      <c r="T19" s="611"/>
      <c r="U19" s="611"/>
      <c r="V19" s="611"/>
      <c r="W19" s="611"/>
      <c r="X19" s="611"/>
      <c r="Y19" s="612"/>
      <c r="Z19" s="613">
        <v>0.1</v>
      </c>
      <c r="AA19" s="613"/>
      <c r="AB19" s="613"/>
      <c r="AC19" s="613"/>
      <c r="AD19" s="614">
        <v>8376</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60546</v>
      </c>
      <c r="BH19" s="611"/>
      <c r="BI19" s="611"/>
      <c r="BJ19" s="611"/>
      <c r="BK19" s="611"/>
      <c r="BL19" s="611"/>
      <c r="BM19" s="611"/>
      <c r="BN19" s="612"/>
      <c r="BO19" s="613">
        <v>2.9</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494</v>
      </c>
      <c r="S20" s="611"/>
      <c r="T20" s="611"/>
      <c r="U20" s="611"/>
      <c r="V20" s="611"/>
      <c r="W20" s="611"/>
      <c r="X20" s="611"/>
      <c r="Y20" s="612"/>
      <c r="Z20" s="613">
        <v>0</v>
      </c>
      <c r="AA20" s="613"/>
      <c r="AB20" s="613"/>
      <c r="AC20" s="613"/>
      <c r="AD20" s="614">
        <v>494</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60546</v>
      </c>
      <c r="BH20" s="611"/>
      <c r="BI20" s="611"/>
      <c r="BJ20" s="611"/>
      <c r="BK20" s="611"/>
      <c r="BL20" s="611"/>
      <c r="BM20" s="611"/>
      <c r="BN20" s="612"/>
      <c r="BO20" s="613">
        <v>2.9</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10502997</v>
      </c>
      <c r="CS20" s="611"/>
      <c r="CT20" s="611"/>
      <c r="CU20" s="611"/>
      <c r="CV20" s="611"/>
      <c r="CW20" s="611"/>
      <c r="CX20" s="611"/>
      <c r="CY20" s="612"/>
      <c r="CZ20" s="613">
        <v>100</v>
      </c>
      <c r="DA20" s="613"/>
      <c r="DB20" s="613"/>
      <c r="DC20" s="613"/>
      <c r="DD20" s="619">
        <v>1150043</v>
      </c>
      <c r="DE20" s="611"/>
      <c r="DF20" s="611"/>
      <c r="DG20" s="611"/>
      <c r="DH20" s="611"/>
      <c r="DI20" s="611"/>
      <c r="DJ20" s="611"/>
      <c r="DK20" s="611"/>
      <c r="DL20" s="611"/>
      <c r="DM20" s="611"/>
      <c r="DN20" s="611"/>
      <c r="DO20" s="611"/>
      <c r="DP20" s="612"/>
      <c r="DQ20" s="619">
        <v>8006295</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4188491</v>
      </c>
      <c r="S21" s="611"/>
      <c r="T21" s="611"/>
      <c r="U21" s="611"/>
      <c r="V21" s="611"/>
      <c r="W21" s="611"/>
      <c r="X21" s="611"/>
      <c r="Y21" s="612"/>
      <c r="Z21" s="613">
        <v>37.200000000000003</v>
      </c>
      <c r="AA21" s="613"/>
      <c r="AB21" s="613"/>
      <c r="AC21" s="613"/>
      <c r="AD21" s="614">
        <v>3910364</v>
      </c>
      <c r="AE21" s="614"/>
      <c r="AF21" s="614"/>
      <c r="AG21" s="614"/>
      <c r="AH21" s="614"/>
      <c r="AI21" s="614"/>
      <c r="AJ21" s="614"/>
      <c r="AK21" s="614"/>
      <c r="AL21" s="615">
        <v>58.7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35190</v>
      </c>
      <c r="BH21" s="611"/>
      <c r="BI21" s="611"/>
      <c r="BJ21" s="611"/>
      <c r="BK21" s="611"/>
      <c r="BL21" s="611"/>
      <c r="BM21" s="611"/>
      <c r="BN21" s="612"/>
      <c r="BO21" s="613">
        <v>1.7</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3910364</v>
      </c>
      <c r="S22" s="611"/>
      <c r="T22" s="611"/>
      <c r="U22" s="611"/>
      <c r="V22" s="611"/>
      <c r="W22" s="611"/>
      <c r="X22" s="611"/>
      <c r="Y22" s="612"/>
      <c r="Z22" s="613">
        <v>34.700000000000003</v>
      </c>
      <c r="AA22" s="613"/>
      <c r="AB22" s="613"/>
      <c r="AC22" s="613"/>
      <c r="AD22" s="614">
        <v>3910364</v>
      </c>
      <c r="AE22" s="614"/>
      <c r="AF22" s="614"/>
      <c r="AG22" s="614"/>
      <c r="AH22" s="614"/>
      <c r="AI22" s="614"/>
      <c r="AJ22" s="614"/>
      <c r="AK22" s="614"/>
      <c r="AL22" s="615">
        <v>58.7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278127</v>
      </c>
      <c r="S23" s="611"/>
      <c r="T23" s="611"/>
      <c r="U23" s="611"/>
      <c r="V23" s="611"/>
      <c r="W23" s="611"/>
      <c r="X23" s="611"/>
      <c r="Y23" s="612"/>
      <c r="Z23" s="613">
        <v>2.5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25356</v>
      </c>
      <c r="BH23" s="611"/>
      <c r="BI23" s="611"/>
      <c r="BJ23" s="611"/>
      <c r="BK23" s="611"/>
      <c r="BL23" s="611"/>
      <c r="BM23" s="611"/>
      <c r="BN23" s="612"/>
      <c r="BO23" s="613">
        <v>1.2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4109656</v>
      </c>
      <c r="CS24" s="600"/>
      <c r="CT24" s="600"/>
      <c r="CU24" s="600"/>
      <c r="CV24" s="600"/>
      <c r="CW24" s="600"/>
      <c r="CX24" s="600"/>
      <c r="CY24" s="601"/>
      <c r="CZ24" s="604">
        <v>39.1</v>
      </c>
      <c r="DA24" s="605"/>
      <c r="DB24" s="605"/>
      <c r="DC24" s="621"/>
      <c r="DD24" s="642">
        <v>3403491</v>
      </c>
      <c r="DE24" s="600"/>
      <c r="DF24" s="600"/>
      <c r="DG24" s="600"/>
      <c r="DH24" s="600"/>
      <c r="DI24" s="600"/>
      <c r="DJ24" s="600"/>
      <c r="DK24" s="601"/>
      <c r="DL24" s="642">
        <v>3237741</v>
      </c>
      <c r="DM24" s="600"/>
      <c r="DN24" s="600"/>
      <c r="DO24" s="600"/>
      <c r="DP24" s="600"/>
      <c r="DQ24" s="600"/>
      <c r="DR24" s="600"/>
      <c r="DS24" s="600"/>
      <c r="DT24" s="600"/>
      <c r="DU24" s="600"/>
      <c r="DV24" s="601"/>
      <c r="DW24" s="604">
        <v>48.3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6912160</v>
      </c>
      <c r="S25" s="611"/>
      <c r="T25" s="611"/>
      <c r="U25" s="611"/>
      <c r="V25" s="611"/>
      <c r="W25" s="611"/>
      <c r="X25" s="611"/>
      <c r="Y25" s="612"/>
      <c r="Z25" s="613">
        <v>61.4</v>
      </c>
      <c r="AA25" s="613"/>
      <c r="AB25" s="613"/>
      <c r="AC25" s="613"/>
      <c r="AD25" s="614">
        <v>6608677</v>
      </c>
      <c r="AE25" s="614"/>
      <c r="AF25" s="614"/>
      <c r="AG25" s="614"/>
      <c r="AH25" s="614"/>
      <c r="AI25" s="614"/>
      <c r="AJ25" s="614"/>
      <c r="AK25" s="614"/>
      <c r="AL25" s="615">
        <v>99.2</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2026470</v>
      </c>
      <c r="CS25" s="643"/>
      <c r="CT25" s="643"/>
      <c r="CU25" s="643"/>
      <c r="CV25" s="643"/>
      <c r="CW25" s="643"/>
      <c r="CX25" s="643"/>
      <c r="CY25" s="644"/>
      <c r="CZ25" s="615">
        <v>19.3</v>
      </c>
      <c r="DA25" s="640"/>
      <c r="DB25" s="640"/>
      <c r="DC25" s="645"/>
      <c r="DD25" s="619">
        <v>1874176</v>
      </c>
      <c r="DE25" s="643"/>
      <c r="DF25" s="643"/>
      <c r="DG25" s="643"/>
      <c r="DH25" s="643"/>
      <c r="DI25" s="643"/>
      <c r="DJ25" s="643"/>
      <c r="DK25" s="644"/>
      <c r="DL25" s="619">
        <v>1859442</v>
      </c>
      <c r="DM25" s="643"/>
      <c r="DN25" s="643"/>
      <c r="DO25" s="643"/>
      <c r="DP25" s="643"/>
      <c r="DQ25" s="643"/>
      <c r="DR25" s="643"/>
      <c r="DS25" s="643"/>
      <c r="DT25" s="643"/>
      <c r="DU25" s="643"/>
      <c r="DV25" s="644"/>
      <c r="DW25" s="615">
        <v>27.7</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1952</v>
      </c>
      <c r="S26" s="611"/>
      <c r="T26" s="611"/>
      <c r="U26" s="611"/>
      <c r="V26" s="611"/>
      <c r="W26" s="611"/>
      <c r="X26" s="611"/>
      <c r="Y26" s="612"/>
      <c r="Z26" s="613">
        <v>0</v>
      </c>
      <c r="AA26" s="613"/>
      <c r="AB26" s="613"/>
      <c r="AC26" s="613"/>
      <c r="AD26" s="614">
        <v>1952</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1184984</v>
      </c>
      <c r="CS26" s="611"/>
      <c r="CT26" s="611"/>
      <c r="CU26" s="611"/>
      <c r="CV26" s="611"/>
      <c r="CW26" s="611"/>
      <c r="CX26" s="611"/>
      <c r="CY26" s="612"/>
      <c r="CZ26" s="615">
        <v>11.3</v>
      </c>
      <c r="DA26" s="640"/>
      <c r="DB26" s="640"/>
      <c r="DC26" s="645"/>
      <c r="DD26" s="619">
        <v>1098084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8819</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2082702</v>
      </c>
      <c r="BH27" s="611"/>
      <c r="BI27" s="611"/>
      <c r="BJ27" s="611"/>
      <c r="BK27" s="611"/>
      <c r="BL27" s="611"/>
      <c r="BM27" s="611"/>
      <c r="BN27" s="612"/>
      <c r="BO27" s="613">
        <v>100</v>
      </c>
      <c r="BP27" s="613"/>
      <c r="BQ27" s="613"/>
      <c r="BR27" s="613"/>
      <c r="BS27" s="614">
        <v>10605</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1021614</v>
      </c>
      <c r="CS27" s="643"/>
      <c r="CT27" s="643"/>
      <c r="CU27" s="643"/>
      <c r="CV27" s="643"/>
      <c r="CW27" s="643"/>
      <c r="CX27" s="643"/>
      <c r="CY27" s="644"/>
      <c r="CZ27" s="615">
        <v>9.6999999999999993</v>
      </c>
      <c r="DA27" s="640"/>
      <c r="DB27" s="640"/>
      <c r="DC27" s="645"/>
      <c r="DD27" s="619">
        <v>470974</v>
      </c>
      <c r="DE27" s="643"/>
      <c r="DF27" s="643"/>
      <c r="DG27" s="643"/>
      <c r="DH27" s="643"/>
      <c r="DI27" s="643"/>
      <c r="DJ27" s="643"/>
      <c r="DK27" s="644"/>
      <c r="DL27" s="619">
        <v>319958</v>
      </c>
      <c r="DM27" s="643"/>
      <c r="DN27" s="643"/>
      <c r="DO27" s="643"/>
      <c r="DP27" s="643"/>
      <c r="DQ27" s="643"/>
      <c r="DR27" s="643"/>
      <c r="DS27" s="643"/>
      <c r="DT27" s="643"/>
      <c r="DU27" s="643"/>
      <c r="DV27" s="644"/>
      <c r="DW27" s="615">
        <v>4.8</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178030</v>
      </c>
      <c r="S28" s="611"/>
      <c r="T28" s="611"/>
      <c r="U28" s="611"/>
      <c r="V28" s="611"/>
      <c r="W28" s="611"/>
      <c r="X28" s="611"/>
      <c r="Y28" s="612"/>
      <c r="Z28" s="613">
        <v>1.6</v>
      </c>
      <c r="AA28" s="613"/>
      <c r="AB28" s="613"/>
      <c r="AC28" s="613"/>
      <c r="AD28" s="614">
        <v>16592</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1061572</v>
      </c>
      <c r="CS28" s="611"/>
      <c r="CT28" s="611"/>
      <c r="CU28" s="611"/>
      <c r="CV28" s="611"/>
      <c r="CW28" s="611"/>
      <c r="CX28" s="611"/>
      <c r="CY28" s="612"/>
      <c r="CZ28" s="615">
        <v>10.1</v>
      </c>
      <c r="DA28" s="640"/>
      <c r="DB28" s="640"/>
      <c r="DC28" s="645"/>
      <c r="DD28" s="619">
        <v>1058341</v>
      </c>
      <c r="DE28" s="611"/>
      <c r="DF28" s="611"/>
      <c r="DG28" s="611"/>
      <c r="DH28" s="611"/>
      <c r="DI28" s="611"/>
      <c r="DJ28" s="611"/>
      <c r="DK28" s="612"/>
      <c r="DL28" s="619">
        <v>1058341</v>
      </c>
      <c r="DM28" s="611"/>
      <c r="DN28" s="611"/>
      <c r="DO28" s="611"/>
      <c r="DP28" s="611"/>
      <c r="DQ28" s="611"/>
      <c r="DR28" s="611"/>
      <c r="DS28" s="611"/>
      <c r="DT28" s="611"/>
      <c r="DU28" s="611"/>
      <c r="DV28" s="612"/>
      <c r="DW28" s="615">
        <v>15.8</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10506</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1061572</v>
      </c>
      <c r="CS29" s="643"/>
      <c r="CT29" s="643"/>
      <c r="CU29" s="643"/>
      <c r="CV29" s="643"/>
      <c r="CW29" s="643"/>
      <c r="CX29" s="643"/>
      <c r="CY29" s="644"/>
      <c r="CZ29" s="615">
        <v>10.1</v>
      </c>
      <c r="DA29" s="640"/>
      <c r="DB29" s="640"/>
      <c r="DC29" s="645"/>
      <c r="DD29" s="619">
        <v>1058341</v>
      </c>
      <c r="DE29" s="643"/>
      <c r="DF29" s="643"/>
      <c r="DG29" s="643"/>
      <c r="DH29" s="643"/>
      <c r="DI29" s="643"/>
      <c r="DJ29" s="643"/>
      <c r="DK29" s="644"/>
      <c r="DL29" s="619">
        <v>1058341</v>
      </c>
      <c r="DM29" s="643"/>
      <c r="DN29" s="643"/>
      <c r="DO29" s="643"/>
      <c r="DP29" s="643"/>
      <c r="DQ29" s="643"/>
      <c r="DR29" s="643"/>
      <c r="DS29" s="643"/>
      <c r="DT29" s="643"/>
      <c r="DU29" s="643"/>
      <c r="DV29" s="644"/>
      <c r="DW29" s="615">
        <v>15.8</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906043</v>
      </c>
      <c r="S30" s="611"/>
      <c r="T30" s="611"/>
      <c r="U30" s="611"/>
      <c r="V30" s="611"/>
      <c r="W30" s="611"/>
      <c r="X30" s="611"/>
      <c r="Y30" s="612"/>
      <c r="Z30" s="613">
        <v>8</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1050609</v>
      </c>
      <c r="CS30" s="611"/>
      <c r="CT30" s="611"/>
      <c r="CU30" s="611"/>
      <c r="CV30" s="611"/>
      <c r="CW30" s="611"/>
      <c r="CX30" s="611"/>
      <c r="CY30" s="612"/>
      <c r="CZ30" s="615">
        <v>10</v>
      </c>
      <c r="DA30" s="640"/>
      <c r="DB30" s="640"/>
      <c r="DC30" s="645"/>
      <c r="DD30" s="619">
        <v>1047558</v>
      </c>
      <c r="DE30" s="611"/>
      <c r="DF30" s="611"/>
      <c r="DG30" s="611"/>
      <c r="DH30" s="611"/>
      <c r="DI30" s="611"/>
      <c r="DJ30" s="611"/>
      <c r="DK30" s="612"/>
      <c r="DL30" s="619">
        <v>1047558</v>
      </c>
      <c r="DM30" s="611"/>
      <c r="DN30" s="611"/>
      <c r="DO30" s="611"/>
      <c r="DP30" s="611"/>
      <c r="DQ30" s="611"/>
      <c r="DR30" s="611"/>
      <c r="DS30" s="611"/>
      <c r="DT30" s="611"/>
      <c r="DU30" s="611"/>
      <c r="DV30" s="612"/>
      <c r="DW30" s="615">
        <v>15.6</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99.8</v>
      </c>
      <c r="BH31" s="654"/>
      <c r="BI31" s="654"/>
      <c r="BJ31" s="654"/>
      <c r="BK31" s="654"/>
      <c r="BL31" s="654"/>
      <c r="BM31" s="605">
        <v>99.2</v>
      </c>
      <c r="BN31" s="654"/>
      <c r="BO31" s="654"/>
      <c r="BP31" s="654"/>
      <c r="BQ31" s="655"/>
      <c r="BR31" s="657">
        <v>99.8</v>
      </c>
      <c r="BS31" s="654"/>
      <c r="BT31" s="654"/>
      <c r="BU31" s="654"/>
      <c r="BV31" s="654"/>
      <c r="BW31" s="654"/>
      <c r="BX31" s="605">
        <v>99.3</v>
      </c>
      <c r="BY31" s="654"/>
      <c r="BZ31" s="654"/>
      <c r="CA31" s="654"/>
      <c r="CB31" s="655"/>
      <c r="CD31" s="650"/>
      <c r="CE31" s="651"/>
      <c r="CF31" s="607" t="s">
        <v>300</v>
      </c>
      <c r="CG31" s="608"/>
      <c r="CH31" s="608"/>
      <c r="CI31" s="608"/>
      <c r="CJ31" s="608"/>
      <c r="CK31" s="608"/>
      <c r="CL31" s="608"/>
      <c r="CM31" s="608"/>
      <c r="CN31" s="608"/>
      <c r="CO31" s="608"/>
      <c r="CP31" s="608"/>
      <c r="CQ31" s="609"/>
      <c r="CR31" s="610">
        <v>10963</v>
      </c>
      <c r="CS31" s="643"/>
      <c r="CT31" s="643"/>
      <c r="CU31" s="643"/>
      <c r="CV31" s="643"/>
      <c r="CW31" s="643"/>
      <c r="CX31" s="643"/>
      <c r="CY31" s="644"/>
      <c r="CZ31" s="615">
        <v>0.1</v>
      </c>
      <c r="DA31" s="640"/>
      <c r="DB31" s="640"/>
      <c r="DC31" s="645"/>
      <c r="DD31" s="619">
        <v>10783</v>
      </c>
      <c r="DE31" s="643"/>
      <c r="DF31" s="643"/>
      <c r="DG31" s="643"/>
      <c r="DH31" s="643"/>
      <c r="DI31" s="643"/>
      <c r="DJ31" s="643"/>
      <c r="DK31" s="644"/>
      <c r="DL31" s="619">
        <v>10783</v>
      </c>
      <c r="DM31" s="643"/>
      <c r="DN31" s="643"/>
      <c r="DO31" s="643"/>
      <c r="DP31" s="643"/>
      <c r="DQ31" s="643"/>
      <c r="DR31" s="643"/>
      <c r="DS31" s="643"/>
      <c r="DT31" s="643"/>
      <c r="DU31" s="643"/>
      <c r="DV31" s="644"/>
      <c r="DW31" s="615">
        <v>0.2</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551324</v>
      </c>
      <c r="S32" s="611"/>
      <c r="T32" s="611"/>
      <c r="U32" s="611"/>
      <c r="V32" s="611"/>
      <c r="W32" s="611"/>
      <c r="X32" s="611"/>
      <c r="Y32" s="612"/>
      <c r="Z32" s="613">
        <v>4.9000000000000004</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99.6</v>
      </c>
      <c r="BH32" s="643"/>
      <c r="BI32" s="643"/>
      <c r="BJ32" s="643"/>
      <c r="BK32" s="643"/>
      <c r="BL32" s="643"/>
      <c r="BM32" s="616">
        <v>98.7</v>
      </c>
      <c r="BN32" s="643"/>
      <c r="BO32" s="643"/>
      <c r="BP32" s="643"/>
      <c r="BQ32" s="656"/>
      <c r="BR32" s="667">
        <v>99.8</v>
      </c>
      <c r="BS32" s="643"/>
      <c r="BT32" s="643"/>
      <c r="BU32" s="643"/>
      <c r="BV32" s="643"/>
      <c r="BW32" s="643"/>
      <c r="BX32" s="616">
        <v>98.9</v>
      </c>
      <c r="BY32" s="643"/>
      <c r="BZ32" s="643"/>
      <c r="CA32" s="643"/>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73288</v>
      </c>
      <c r="S33" s="611"/>
      <c r="T33" s="611"/>
      <c r="U33" s="611"/>
      <c r="V33" s="611"/>
      <c r="W33" s="611"/>
      <c r="X33" s="611"/>
      <c r="Y33" s="612"/>
      <c r="Z33" s="613">
        <v>0.7</v>
      </c>
      <c r="AA33" s="613"/>
      <c r="AB33" s="613"/>
      <c r="AC33" s="613"/>
      <c r="AD33" s="614">
        <v>34058</v>
      </c>
      <c r="AE33" s="614"/>
      <c r="AF33" s="614"/>
      <c r="AG33" s="614"/>
      <c r="AH33" s="614"/>
      <c r="AI33" s="614"/>
      <c r="AJ33" s="614"/>
      <c r="AK33" s="614"/>
      <c r="AL33" s="615">
        <v>0.5</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99.9</v>
      </c>
      <c r="BH33" s="669"/>
      <c r="BI33" s="669"/>
      <c r="BJ33" s="669"/>
      <c r="BK33" s="669"/>
      <c r="BL33" s="669"/>
      <c r="BM33" s="670">
        <v>99.4</v>
      </c>
      <c r="BN33" s="669"/>
      <c r="BO33" s="669"/>
      <c r="BP33" s="669"/>
      <c r="BQ33" s="671"/>
      <c r="BR33" s="668">
        <v>99.8</v>
      </c>
      <c r="BS33" s="669"/>
      <c r="BT33" s="669"/>
      <c r="BU33" s="669"/>
      <c r="BV33" s="669"/>
      <c r="BW33" s="669"/>
      <c r="BX33" s="670">
        <v>99.3</v>
      </c>
      <c r="BY33" s="669"/>
      <c r="BZ33" s="669"/>
      <c r="CA33" s="669"/>
      <c r="CB33" s="671"/>
      <c r="CD33" s="607" t="s">
        <v>307</v>
      </c>
      <c r="CE33" s="608"/>
      <c r="CF33" s="608"/>
      <c r="CG33" s="608"/>
      <c r="CH33" s="608"/>
      <c r="CI33" s="608"/>
      <c r="CJ33" s="608"/>
      <c r="CK33" s="608"/>
      <c r="CL33" s="608"/>
      <c r="CM33" s="608"/>
      <c r="CN33" s="608"/>
      <c r="CO33" s="608"/>
      <c r="CP33" s="608"/>
      <c r="CQ33" s="609"/>
      <c r="CR33" s="610">
        <v>5243298</v>
      </c>
      <c r="CS33" s="643"/>
      <c r="CT33" s="643"/>
      <c r="CU33" s="643"/>
      <c r="CV33" s="643"/>
      <c r="CW33" s="643"/>
      <c r="CX33" s="643"/>
      <c r="CY33" s="644"/>
      <c r="CZ33" s="615">
        <v>49.9</v>
      </c>
      <c r="DA33" s="640"/>
      <c r="DB33" s="640"/>
      <c r="DC33" s="645"/>
      <c r="DD33" s="619">
        <v>4265884</v>
      </c>
      <c r="DE33" s="643"/>
      <c r="DF33" s="643"/>
      <c r="DG33" s="643"/>
      <c r="DH33" s="643"/>
      <c r="DI33" s="643"/>
      <c r="DJ33" s="643"/>
      <c r="DK33" s="644"/>
      <c r="DL33" s="619">
        <v>3071567</v>
      </c>
      <c r="DM33" s="643"/>
      <c r="DN33" s="643"/>
      <c r="DO33" s="643"/>
      <c r="DP33" s="643"/>
      <c r="DQ33" s="643"/>
      <c r="DR33" s="643"/>
      <c r="DS33" s="643"/>
      <c r="DT33" s="643"/>
      <c r="DU33" s="643"/>
      <c r="DV33" s="644"/>
      <c r="DW33" s="615">
        <v>45.8</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225962</v>
      </c>
      <c r="S34" s="611"/>
      <c r="T34" s="611"/>
      <c r="U34" s="611"/>
      <c r="V34" s="611"/>
      <c r="W34" s="611"/>
      <c r="X34" s="611"/>
      <c r="Y34" s="612"/>
      <c r="Z34" s="613">
        <v>2</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1622906</v>
      </c>
      <c r="CS34" s="611"/>
      <c r="CT34" s="611"/>
      <c r="CU34" s="611"/>
      <c r="CV34" s="611"/>
      <c r="CW34" s="611"/>
      <c r="CX34" s="611"/>
      <c r="CY34" s="612"/>
      <c r="CZ34" s="615">
        <v>15.5</v>
      </c>
      <c r="DA34" s="640"/>
      <c r="DB34" s="640"/>
      <c r="DC34" s="645"/>
      <c r="DD34" s="619">
        <v>1206920</v>
      </c>
      <c r="DE34" s="611"/>
      <c r="DF34" s="611"/>
      <c r="DG34" s="611"/>
      <c r="DH34" s="611"/>
      <c r="DI34" s="611"/>
      <c r="DJ34" s="611"/>
      <c r="DK34" s="612"/>
      <c r="DL34" s="619">
        <v>960739</v>
      </c>
      <c r="DM34" s="611"/>
      <c r="DN34" s="611"/>
      <c r="DO34" s="611"/>
      <c r="DP34" s="611"/>
      <c r="DQ34" s="611"/>
      <c r="DR34" s="611"/>
      <c r="DS34" s="611"/>
      <c r="DT34" s="611"/>
      <c r="DU34" s="611"/>
      <c r="DV34" s="612"/>
      <c r="DW34" s="615">
        <v>14.3</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1036822</v>
      </c>
      <c r="S35" s="611"/>
      <c r="T35" s="611"/>
      <c r="U35" s="611"/>
      <c r="V35" s="611"/>
      <c r="W35" s="611"/>
      <c r="X35" s="611"/>
      <c r="Y35" s="612"/>
      <c r="Z35" s="613">
        <v>9.1999999999999993</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126746</v>
      </c>
      <c r="CS35" s="643"/>
      <c r="CT35" s="643"/>
      <c r="CU35" s="643"/>
      <c r="CV35" s="643"/>
      <c r="CW35" s="643"/>
      <c r="CX35" s="643"/>
      <c r="CY35" s="644"/>
      <c r="CZ35" s="615">
        <v>1.2</v>
      </c>
      <c r="DA35" s="640"/>
      <c r="DB35" s="640"/>
      <c r="DC35" s="645"/>
      <c r="DD35" s="619">
        <v>68229</v>
      </c>
      <c r="DE35" s="643"/>
      <c r="DF35" s="643"/>
      <c r="DG35" s="643"/>
      <c r="DH35" s="643"/>
      <c r="DI35" s="643"/>
      <c r="DJ35" s="643"/>
      <c r="DK35" s="644"/>
      <c r="DL35" s="619">
        <v>68101</v>
      </c>
      <c r="DM35" s="643"/>
      <c r="DN35" s="643"/>
      <c r="DO35" s="643"/>
      <c r="DP35" s="643"/>
      <c r="DQ35" s="643"/>
      <c r="DR35" s="643"/>
      <c r="DS35" s="643"/>
      <c r="DT35" s="643"/>
      <c r="DU35" s="643"/>
      <c r="DV35" s="644"/>
      <c r="DW35" s="615">
        <v>1</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456332</v>
      </c>
      <c r="S36" s="611"/>
      <c r="T36" s="611"/>
      <c r="U36" s="611"/>
      <c r="V36" s="611"/>
      <c r="W36" s="611"/>
      <c r="X36" s="611"/>
      <c r="Y36" s="612"/>
      <c r="Z36" s="613">
        <v>4.0999999999999996</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1743833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121701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2086873</v>
      </c>
      <c r="CS36" s="611"/>
      <c r="CT36" s="611"/>
      <c r="CU36" s="611"/>
      <c r="CV36" s="611"/>
      <c r="CW36" s="611"/>
      <c r="CX36" s="611"/>
      <c r="CY36" s="612"/>
      <c r="CZ36" s="615">
        <v>19.899999999999999</v>
      </c>
      <c r="DA36" s="640"/>
      <c r="DB36" s="640"/>
      <c r="DC36" s="645"/>
      <c r="DD36" s="619">
        <v>1798118</v>
      </c>
      <c r="DE36" s="611"/>
      <c r="DF36" s="611"/>
      <c r="DG36" s="611"/>
      <c r="DH36" s="611"/>
      <c r="DI36" s="611"/>
      <c r="DJ36" s="611"/>
      <c r="DK36" s="612"/>
      <c r="DL36" s="619">
        <v>1372034</v>
      </c>
      <c r="DM36" s="611"/>
      <c r="DN36" s="611"/>
      <c r="DO36" s="611"/>
      <c r="DP36" s="611"/>
      <c r="DQ36" s="611"/>
      <c r="DR36" s="611"/>
      <c r="DS36" s="611"/>
      <c r="DT36" s="611"/>
      <c r="DU36" s="611"/>
      <c r="DV36" s="612"/>
      <c r="DW36" s="615">
        <v>20.5</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252980</v>
      </c>
      <c r="S37" s="611"/>
      <c r="T37" s="611"/>
      <c r="U37" s="611"/>
      <c r="V37" s="611"/>
      <c r="W37" s="611"/>
      <c r="X37" s="611"/>
      <c r="Y37" s="612"/>
      <c r="Z37" s="613">
        <v>2.2000000000000002</v>
      </c>
      <c r="AA37" s="613"/>
      <c r="AB37" s="613"/>
      <c r="AC37" s="613"/>
      <c r="AD37" s="614">
        <v>2961</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580748</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114770</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652978</v>
      </c>
      <c r="CS37" s="643"/>
      <c r="CT37" s="643"/>
      <c r="CU37" s="643"/>
      <c r="CV37" s="643"/>
      <c r="CW37" s="643"/>
      <c r="CX37" s="643"/>
      <c r="CY37" s="644"/>
      <c r="CZ37" s="615">
        <v>6.2</v>
      </c>
      <c r="DA37" s="640"/>
      <c r="DB37" s="640"/>
      <c r="DC37" s="645"/>
      <c r="DD37" s="619">
        <v>625403</v>
      </c>
      <c r="DE37" s="643"/>
      <c r="DF37" s="643"/>
      <c r="DG37" s="643"/>
      <c r="DH37" s="643"/>
      <c r="DI37" s="643"/>
      <c r="DJ37" s="643"/>
      <c r="DK37" s="644"/>
      <c r="DL37" s="619">
        <v>612288</v>
      </c>
      <c r="DM37" s="643"/>
      <c r="DN37" s="643"/>
      <c r="DO37" s="643"/>
      <c r="DP37" s="643"/>
      <c r="DQ37" s="643"/>
      <c r="DR37" s="643"/>
      <c r="DS37" s="643"/>
      <c r="DT37" s="643"/>
      <c r="DU37" s="643"/>
      <c r="DV37" s="644"/>
      <c r="DW37" s="615">
        <v>9.1</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650700</v>
      </c>
      <c r="S38" s="611"/>
      <c r="T38" s="611"/>
      <c r="U38" s="611"/>
      <c r="V38" s="611"/>
      <c r="W38" s="611"/>
      <c r="X38" s="611"/>
      <c r="Y38" s="612"/>
      <c r="Z38" s="613">
        <v>5.8</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227361</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2192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1054750</v>
      </c>
      <c r="CS38" s="611"/>
      <c r="CT38" s="611"/>
      <c r="CU38" s="611"/>
      <c r="CV38" s="611"/>
      <c r="CW38" s="611"/>
      <c r="CX38" s="611"/>
      <c r="CY38" s="612"/>
      <c r="CZ38" s="615">
        <v>10</v>
      </c>
      <c r="DA38" s="640"/>
      <c r="DB38" s="640"/>
      <c r="DC38" s="645"/>
      <c r="DD38" s="619">
        <v>921886</v>
      </c>
      <c r="DE38" s="611"/>
      <c r="DF38" s="611"/>
      <c r="DG38" s="611"/>
      <c r="DH38" s="611"/>
      <c r="DI38" s="611"/>
      <c r="DJ38" s="611"/>
      <c r="DK38" s="612"/>
      <c r="DL38" s="619">
        <v>655549</v>
      </c>
      <c r="DM38" s="611"/>
      <c r="DN38" s="611"/>
      <c r="DO38" s="611"/>
      <c r="DP38" s="611"/>
      <c r="DQ38" s="611"/>
      <c r="DR38" s="611"/>
      <c r="DS38" s="611"/>
      <c r="DT38" s="611"/>
      <c r="DU38" s="611"/>
      <c r="DV38" s="612"/>
      <c r="DW38" s="615">
        <v>9.8000000000000007</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73740</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3177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334879</v>
      </c>
      <c r="CS39" s="643"/>
      <c r="CT39" s="643"/>
      <c r="CU39" s="643"/>
      <c r="CV39" s="643"/>
      <c r="CW39" s="643"/>
      <c r="CX39" s="643"/>
      <c r="CY39" s="644"/>
      <c r="CZ39" s="615">
        <v>3.2</v>
      </c>
      <c r="DA39" s="640"/>
      <c r="DB39" s="640"/>
      <c r="DC39" s="645"/>
      <c r="DD39" s="619">
        <v>255587</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38400</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54090</v>
      </c>
      <c r="BA40" s="611"/>
      <c r="BB40" s="611"/>
      <c r="BC40" s="611"/>
      <c r="BD40" s="643"/>
      <c r="BE40" s="643"/>
      <c r="BF40" s="656"/>
      <c r="BG40" s="660" t="s">
        <v>332</v>
      </c>
      <c r="BH40" s="661"/>
      <c r="BI40" s="661"/>
      <c r="BJ40" s="661"/>
      <c r="BK40" s="661"/>
      <c r="BL40" s="214"/>
      <c r="BM40" s="608" t="s">
        <v>333</v>
      </c>
      <c r="BN40" s="608"/>
      <c r="BO40" s="608"/>
      <c r="BP40" s="608"/>
      <c r="BQ40" s="608"/>
      <c r="BR40" s="608"/>
      <c r="BS40" s="608"/>
      <c r="BT40" s="608"/>
      <c r="BU40" s="609"/>
      <c r="BV40" s="610">
        <v>98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17144</v>
      </c>
      <c r="CS40" s="611"/>
      <c r="CT40" s="611"/>
      <c r="CU40" s="611"/>
      <c r="CV40" s="611"/>
      <c r="CW40" s="611"/>
      <c r="CX40" s="611"/>
      <c r="CY40" s="612"/>
      <c r="CZ40" s="615">
        <v>0.2</v>
      </c>
      <c r="DA40" s="640"/>
      <c r="DB40" s="640"/>
      <c r="DC40" s="645"/>
      <c r="DD40" s="619">
        <v>15144</v>
      </c>
      <c r="DE40" s="611"/>
      <c r="DF40" s="611"/>
      <c r="DG40" s="611"/>
      <c r="DH40" s="611"/>
      <c r="DI40" s="611"/>
      <c r="DJ40" s="611"/>
      <c r="DK40" s="612"/>
      <c r="DL40" s="619">
        <v>15144</v>
      </c>
      <c r="DM40" s="611"/>
      <c r="DN40" s="611"/>
      <c r="DO40" s="611"/>
      <c r="DP40" s="611"/>
      <c r="DQ40" s="611"/>
      <c r="DR40" s="611"/>
      <c r="DS40" s="611"/>
      <c r="DT40" s="611"/>
      <c r="DU40" s="611"/>
      <c r="DV40" s="612"/>
      <c r="DW40" s="615">
        <v>0.2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11264918</v>
      </c>
      <c r="S41" s="683"/>
      <c r="T41" s="683"/>
      <c r="U41" s="683"/>
      <c r="V41" s="683"/>
      <c r="W41" s="683"/>
      <c r="X41" s="683"/>
      <c r="Y41" s="687"/>
      <c r="Z41" s="688">
        <v>100</v>
      </c>
      <c r="AA41" s="688"/>
      <c r="AB41" s="688"/>
      <c r="AC41" s="688"/>
      <c r="AD41" s="689">
        <v>6664240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138516</v>
      </c>
      <c r="BA41" s="611"/>
      <c r="BB41" s="611"/>
      <c r="BC41" s="611"/>
      <c r="BD41" s="643"/>
      <c r="BE41" s="643"/>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669378</v>
      </c>
      <c r="BA42" s="683"/>
      <c r="BB42" s="683"/>
      <c r="BC42" s="683"/>
      <c r="BD42" s="669"/>
      <c r="BE42" s="669"/>
      <c r="BF42" s="671"/>
      <c r="BG42" s="662"/>
      <c r="BH42" s="663"/>
      <c r="BI42" s="663"/>
      <c r="BJ42" s="663"/>
      <c r="BK42" s="663"/>
      <c r="BL42" s="215"/>
      <c r="BM42" s="632" t="s">
        <v>340</v>
      </c>
      <c r="BN42" s="632"/>
      <c r="BO42" s="632"/>
      <c r="BP42" s="632"/>
      <c r="BQ42" s="632"/>
      <c r="BR42" s="632"/>
      <c r="BS42" s="632"/>
      <c r="BT42" s="632"/>
      <c r="BU42" s="633"/>
      <c r="BV42" s="682">
        <v>409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1150043</v>
      </c>
      <c r="CS42" s="643"/>
      <c r="CT42" s="643"/>
      <c r="CU42" s="643"/>
      <c r="CV42" s="643"/>
      <c r="CW42" s="643"/>
      <c r="CX42" s="643"/>
      <c r="CY42" s="644"/>
      <c r="CZ42" s="615">
        <v>10.9</v>
      </c>
      <c r="DA42" s="640"/>
      <c r="DB42" s="640"/>
      <c r="DC42" s="645"/>
      <c r="DD42" s="619">
        <v>336920</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50311</v>
      </c>
      <c r="CS43" s="643"/>
      <c r="CT43" s="643"/>
      <c r="CU43" s="643"/>
      <c r="CV43" s="643"/>
      <c r="CW43" s="643"/>
      <c r="CX43" s="643"/>
      <c r="CY43" s="644"/>
      <c r="CZ43" s="615">
        <v>0.5</v>
      </c>
      <c r="DA43" s="640"/>
      <c r="DB43" s="640"/>
      <c r="DC43" s="645"/>
      <c r="DD43" s="619">
        <v>50311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1150043</v>
      </c>
      <c r="CS44" s="611"/>
      <c r="CT44" s="611"/>
      <c r="CU44" s="611"/>
      <c r="CV44" s="611"/>
      <c r="CW44" s="611"/>
      <c r="CX44" s="611"/>
      <c r="CY44" s="612"/>
      <c r="CZ44" s="615">
        <v>10.9</v>
      </c>
      <c r="DA44" s="616"/>
      <c r="DB44" s="616"/>
      <c r="DC44" s="622"/>
      <c r="DD44" s="619">
        <v>336920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429665</v>
      </c>
      <c r="CS45" s="643"/>
      <c r="CT45" s="643"/>
      <c r="CU45" s="643"/>
      <c r="CV45" s="643"/>
      <c r="CW45" s="643"/>
      <c r="CX45" s="643"/>
      <c r="CY45" s="644"/>
      <c r="CZ45" s="615">
        <v>4.0999999999999996</v>
      </c>
      <c r="DA45" s="640"/>
      <c r="DB45" s="640"/>
      <c r="DC45" s="645"/>
      <c r="DD45" s="619">
        <v>65433</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710044</v>
      </c>
      <c r="CS46" s="611"/>
      <c r="CT46" s="611"/>
      <c r="CU46" s="611"/>
      <c r="CV46" s="611"/>
      <c r="CW46" s="611"/>
      <c r="CX46" s="611"/>
      <c r="CY46" s="612"/>
      <c r="CZ46" s="615">
        <v>6.8</v>
      </c>
      <c r="DA46" s="616"/>
      <c r="DB46" s="616"/>
      <c r="DC46" s="622"/>
      <c r="DD46" s="619">
        <v>271353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349</v>
      </c>
      <c r="CG47" s="608"/>
      <c r="CH47" s="608"/>
      <c r="CI47" s="608"/>
      <c r="CJ47" s="608"/>
      <c r="CK47" s="608"/>
      <c r="CL47" s="608"/>
      <c r="CM47" s="608"/>
      <c r="CN47" s="608"/>
      <c r="CO47" s="608"/>
      <c r="CP47" s="608"/>
      <c r="CQ47" s="609"/>
      <c r="CR47" s="610" t="s">
        <v>122</v>
      </c>
      <c r="CS47" s="643"/>
      <c r="CT47" s="643"/>
      <c r="CU47" s="643"/>
      <c r="CV47" s="643"/>
      <c r="CW47" s="643"/>
      <c r="CX47" s="643"/>
      <c r="CY47" s="644"/>
      <c r="CZ47" s="615" t="s">
        <v>122</v>
      </c>
      <c r="DA47" s="640"/>
      <c r="DB47" s="640"/>
      <c r="DC47" s="645"/>
      <c r="DD47" s="619" t="s">
        <v>122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10502997</v>
      </c>
      <c r="CS49" s="669"/>
      <c r="CT49" s="669"/>
      <c r="CU49" s="669"/>
      <c r="CV49" s="669"/>
      <c r="CW49" s="669"/>
      <c r="CX49" s="669"/>
      <c r="CY49" s="698"/>
      <c r="CZ49" s="690">
        <v>100</v>
      </c>
      <c r="DA49" s="699"/>
      <c r="DB49" s="699"/>
      <c r="DC49" s="700"/>
      <c r="DD49" s="701">
        <v>8006295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HxZSIVVv7Q1ac2UHaxv5khcmKajzah/msmoIB5eOjB3WzGbLdB/wdNm/wwyulsa3Y1/Y8wmn/UlPcrQGCx4F4Q==" saltValue="noCgs/xWCAS6Zjpbvdbz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11274</v>
      </c>
      <c r="R7" s="740"/>
      <c r="S7" s="740"/>
      <c r="T7" s="740"/>
      <c r="U7" s="740"/>
      <c r="V7" s="740">
        <v>10521</v>
      </c>
      <c r="W7" s="740"/>
      <c r="X7" s="740"/>
      <c r="Y7" s="740"/>
      <c r="Z7" s="740"/>
      <c r="AA7" s="740">
        <v>753</v>
      </c>
      <c r="AB7" s="740"/>
      <c r="AC7" s="740"/>
      <c r="AD7" s="740"/>
      <c r="AE7" s="741"/>
      <c r="AF7" s="742">
        <v>658</v>
      </c>
      <c r="AG7" s="743"/>
      <c r="AH7" s="743"/>
      <c r="AI7" s="743"/>
      <c r="AJ7" s="744"/>
      <c r="AK7" s="745">
        <v>1029</v>
      </c>
      <c r="AL7" s="746"/>
      <c r="AM7" s="746"/>
      <c r="AN7" s="746"/>
      <c r="AO7" s="746"/>
      <c r="AP7" s="746">
        <v>6515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573</v>
      </c>
      <c r="BT7" s="734"/>
      <c r="BU7" s="734"/>
      <c r="BV7" s="734"/>
      <c r="BW7" s="734"/>
      <c r="BX7" s="734"/>
      <c r="BY7" s="734"/>
      <c r="BZ7" s="734"/>
      <c r="CA7" s="734"/>
      <c r="CB7" s="734"/>
      <c r="CC7" s="734"/>
      <c r="CD7" s="734"/>
      <c r="CE7" s="734"/>
      <c r="CF7" s="734"/>
      <c r="CG7" s="749"/>
      <c r="CH7" s="730">
        <v>0</v>
      </c>
      <c r="CI7" s="731"/>
      <c r="CJ7" s="731"/>
      <c r="CK7" s="731"/>
      <c r="CL7" s="732"/>
      <c r="CM7" s="730">
        <v>18</v>
      </c>
      <c r="CN7" s="731"/>
      <c r="CO7" s="731"/>
      <c r="CP7" s="731"/>
      <c r="CQ7" s="732"/>
      <c r="CR7" s="730">
        <v>2</v>
      </c>
      <c r="CS7" s="731"/>
      <c r="CT7" s="731"/>
      <c r="CU7" s="731"/>
      <c r="CV7" s="732"/>
      <c r="CW7" s="730" t="s">
        <v>574</v>
      </c>
      <c r="CX7" s="731"/>
      <c r="CY7" s="731"/>
      <c r="CZ7" s="731"/>
      <c r="DA7" s="732"/>
      <c r="DB7" s="730" t="s">
        <v>574</v>
      </c>
      <c r="DC7" s="731"/>
      <c r="DD7" s="731"/>
      <c r="DE7" s="731"/>
      <c r="DF7" s="732"/>
      <c r="DG7" s="730" t="s">
        <v>574</v>
      </c>
      <c r="DH7" s="731"/>
      <c r="DI7" s="731"/>
      <c r="DJ7" s="731"/>
      <c r="DK7" s="732"/>
      <c r="DL7" s="730" t="s">
        <v>574</v>
      </c>
      <c r="DM7" s="731"/>
      <c r="DN7" s="731"/>
      <c r="DO7" s="731"/>
      <c r="DP7" s="732"/>
      <c r="DQ7" s="730" t="s">
        <v>574</v>
      </c>
      <c r="DR7" s="731"/>
      <c r="DS7" s="731"/>
      <c r="DT7" s="731"/>
      <c r="DU7" s="732"/>
      <c r="DV7" s="733"/>
      <c r="DW7" s="734"/>
      <c r="DX7" s="734"/>
      <c r="DY7" s="734"/>
      <c r="DZ7" s="735"/>
      <c r="EA7" s="229"/>
    </row>
    <row r="8" spans="1:131" s="230" customFormat="1" ht="26.25" customHeight="1" x14ac:dyDescent="0.2">
      <c r="A8" s="233">
        <v>2</v>
      </c>
      <c r="B8" s="767" t="s">
        <v>375</v>
      </c>
      <c r="C8" s="768"/>
      <c r="D8" s="768"/>
      <c r="E8" s="768"/>
      <c r="F8" s="768"/>
      <c r="G8" s="768"/>
      <c r="H8" s="768"/>
      <c r="I8" s="768"/>
      <c r="J8" s="768"/>
      <c r="K8" s="768"/>
      <c r="L8" s="768"/>
      <c r="M8" s="768"/>
      <c r="N8" s="768"/>
      <c r="O8" s="768"/>
      <c r="P8" s="769"/>
      <c r="Q8" s="770">
        <v>60</v>
      </c>
      <c r="R8" s="771"/>
      <c r="S8" s="771"/>
      <c r="T8" s="771"/>
      <c r="U8" s="771"/>
      <c r="V8" s="771">
        <v>51</v>
      </c>
      <c r="W8" s="771"/>
      <c r="X8" s="771"/>
      <c r="Y8" s="771"/>
      <c r="Z8" s="771"/>
      <c r="AA8" s="771">
        <v>9</v>
      </c>
      <c r="AB8" s="771"/>
      <c r="AC8" s="771"/>
      <c r="AD8" s="771"/>
      <c r="AE8" s="772"/>
      <c r="AF8" s="773">
        <v>9</v>
      </c>
      <c r="AG8" s="774"/>
      <c r="AH8" s="774"/>
      <c r="AI8" s="774"/>
      <c r="AJ8" s="775"/>
      <c r="AK8" s="756">
        <v>13</v>
      </c>
      <c r="AL8" s="757"/>
      <c r="AM8" s="757"/>
      <c r="AN8" s="757"/>
      <c r="AO8" s="757"/>
      <c r="AP8" s="757" t="s">
        <v>555</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v>11215</v>
      </c>
      <c r="R23" s="780"/>
      <c r="S23" s="780"/>
      <c r="T23" s="780"/>
      <c r="U23" s="780"/>
      <c r="V23" s="780">
        <v>10503</v>
      </c>
      <c r="W23" s="780"/>
      <c r="X23" s="780"/>
      <c r="Y23" s="780"/>
      <c r="Z23" s="780"/>
      <c r="AA23" s="780">
        <v>762</v>
      </c>
      <c r="AB23" s="780"/>
      <c r="AC23" s="780"/>
      <c r="AD23" s="780"/>
      <c r="AE23" s="781"/>
      <c r="AF23" s="782">
        <v>667</v>
      </c>
      <c r="AG23" s="780"/>
      <c r="AH23" s="780"/>
      <c r="AI23" s="780"/>
      <c r="AJ23" s="783"/>
      <c r="AK23" s="784"/>
      <c r="AL23" s="785"/>
      <c r="AM23" s="785"/>
      <c r="AN23" s="785"/>
      <c r="AO23" s="785"/>
      <c r="AP23" s="780">
        <v>6515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1874</v>
      </c>
      <c r="R28" s="810"/>
      <c r="S28" s="810"/>
      <c r="T28" s="810"/>
      <c r="U28" s="810"/>
      <c r="V28" s="810">
        <v>1782</v>
      </c>
      <c r="W28" s="810"/>
      <c r="X28" s="810"/>
      <c r="Y28" s="810"/>
      <c r="Z28" s="810"/>
      <c r="AA28" s="810">
        <v>92</v>
      </c>
      <c r="AB28" s="810"/>
      <c r="AC28" s="810"/>
      <c r="AD28" s="810"/>
      <c r="AE28" s="811"/>
      <c r="AF28" s="812">
        <v>92</v>
      </c>
      <c r="AG28" s="810"/>
      <c r="AH28" s="810"/>
      <c r="AI28" s="810"/>
      <c r="AJ28" s="813"/>
      <c r="AK28" s="814">
        <v>109</v>
      </c>
      <c r="AL28" s="815"/>
      <c r="AM28" s="815"/>
      <c r="AN28" s="815"/>
      <c r="AO28" s="815"/>
      <c r="AP28" s="815" t="s">
        <v>567</v>
      </c>
      <c r="AQ28" s="815"/>
      <c r="AR28" s="815"/>
      <c r="AS28" s="815"/>
      <c r="AT28" s="815"/>
      <c r="AU28" s="815" t="s">
        <v>567</v>
      </c>
      <c r="AV28" s="815"/>
      <c r="AW28" s="815"/>
      <c r="AX28" s="815"/>
      <c r="AY28" s="815"/>
      <c r="AZ28" s="816" t="s">
        <v>567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267</v>
      </c>
      <c r="R29" s="771"/>
      <c r="S29" s="771"/>
      <c r="T29" s="771"/>
      <c r="U29" s="771"/>
      <c r="V29" s="771">
        <v>267</v>
      </c>
      <c r="W29" s="771"/>
      <c r="X29" s="771"/>
      <c r="Y29" s="771"/>
      <c r="Z29" s="771"/>
      <c r="AA29" s="771">
        <v>0</v>
      </c>
      <c r="AB29" s="771"/>
      <c r="AC29" s="771"/>
      <c r="AD29" s="771"/>
      <c r="AE29" s="772"/>
      <c r="AF29" s="773">
        <v>0</v>
      </c>
      <c r="AG29" s="774"/>
      <c r="AH29" s="774"/>
      <c r="AI29" s="774"/>
      <c r="AJ29" s="775"/>
      <c r="AK29" s="821">
        <v>66</v>
      </c>
      <c r="AL29" s="817"/>
      <c r="AM29" s="817"/>
      <c r="AN29" s="817"/>
      <c r="AO29" s="817"/>
      <c r="AP29" s="817" t="s">
        <v>567</v>
      </c>
      <c r="AQ29" s="817"/>
      <c r="AR29" s="817"/>
      <c r="AS29" s="817"/>
      <c r="AT29" s="817"/>
      <c r="AU29" s="817" t="s">
        <v>567</v>
      </c>
      <c r="AV29" s="817"/>
      <c r="AW29" s="817"/>
      <c r="AX29" s="817"/>
      <c r="AY29" s="817"/>
      <c r="AZ29" s="818" t="s">
        <v>567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2011</v>
      </c>
      <c r="R30" s="771"/>
      <c r="S30" s="771"/>
      <c r="T30" s="771"/>
      <c r="U30" s="771"/>
      <c r="V30" s="771">
        <v>1850</v>
      </c>
      <c r="W30" s="771"/>
      <c r="X30" s="771"/>
      <c r="Y30" s="771"/>
      <c r="Z30" s="771"/>
      <c r="AA30" s="771">
        <v>161</v>
      </c>
      <c r="AB30" s="771"/>
      <c r="AC30" s="771"/>
      <c r="AD30" s="771"/>
      <c r="AE30" s="772"/>
      <c r="AF30" s="773">
        <v>161</v>
      </c>
      <c r="AG30" s="774"/>
      <c r="AH30" s="774"/>
      <c r="AI30" s="774"/>
      <c r="AJ30" s="775"/>
      <c r="AK30" s="821">
        <v>267</v>
      </c>
      <c r="AL30" s="817"/>
      <c r="AM30" s="817"/>
      <c r="AN30" s="817"/>
      <c r="AO30" s="817"/>
      <c r="AP30" s="817" t="s">
        <v>567</v>
      </c>
      <c r="AQ30" s="817"/>
      <c r="AR30" s="817"/>
      <c r="AS30" s="817"/>
      <c r="AT30" s="817"/>
      <c r="AU30" s="817" t="s">
        <v>567</v>
      </c>
      <c r="AV30" s="817"/>
      <c r="AW30" s="817"/>
      <c r="AX30" s="817"/>
      <c r="AY30" s="817"/>
      <c r="AZ30" s="818" t="s">
        <v>567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661</v>
      </c>
      <c r="R31" s="771"/>
      <c r="S31" s="771"/>
      <c r="T31" s="771"/>
      <c r="U31" s="771"/>
      <c r="V31" s="771">
        <v>617</v>
      </c>
      <c r="W31" s="771"/>
      <c r="X31" s="771"/>
      <c r="Y31" s="771"/>
      <c r="Z31" s="771"/>
      <c r="AA31" s="771">
        <v>43</v>
      </c>
      <c r="AB31" s="771"/>
      <c r="AC31" s="771"/>
      <c r="AD31" s="771"/>
      <c r="AE31" s="772"/>
      <c r="AF31" s="773">
        <v>43</v>
      </c>
      <c r="AG31" s="774"/>
      <c r="AH31" s="774"/>
      <c r="AI31" s="774"/>
      <c r="AJ31" s="775"/>
      <c r="AK31" s="821">
        <v>239</v>
      </c>
      <c r="AL31" s="817"/>
      <c r="AM31" s="817"/>
      <c r="AN31" s="817"/>
      <c r="AO31" s="817"/>
      <c r="AP31" s="817">
        <v>263</v>
      </c>
      <c r="AQ31" s="817"/>
      <c r="AR31" s="817"/>
      <c r="AS31" s="817"/>
      <c r="AT31" s="817"/>
      <c r="AU31" s="817" t="s">
        <v>567</v>
      </c>
      <c r="AV31" s="817"/>
      <c r="AW31" s="817"/>
      <c r="AX31" s="817"/>
      <c r="AY31" s="817"/>
      <c r="AZ31" s="818" t="s">
        <v>567</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393</v>
      </c>
      <c r="C32" s="768"/>
      <c r="D32" s="768"/>
      <c r="E32" s="768"/>
      <c r="F32" s="768"/>
      <c r="G32" s="768"/>
      <c r="H32" s="768"/>
      <c r="I32" s="768"/>
      <c r="J32" s="768"/>
      <c r="K32" s="768"/>
      <c r="L32" s="768"/>
      <c r="M32" s="768"/>
      <c r="N32" s="768"/>
      <c r="O32" s="768"/>
      <c r="P32" s="769"/>
      <c r="Q32" s="770">
        <v>95</v>
      </c>
      <c r="R32" s="771"/>
      <c r="S32" s="771"/>
      <c r="T32" s="771"/>
      <c r="U32" s="771"/>
      <c r="V32" s="771">
        <v>90</v>
      </c>
      <c r="W32" s="771"/>
      <c r="X32" s="771"/>
      <c r="Y32" s="771"/>
      <c r="Z32" s="771"/>
      <c r="AA32" s="771">
        <v>6</v>
      </c>
      <c r="AB32" s="771"/>
      <c r="AC32" s="771"/>
      <c r="AD32" s="771"/>
      <c r="AE32" s="772"/>
      <c r="AF32" s="773">
        <v>125</v>
      </c>
      <c r="AG32" s="774"/>
      <c r="AH32" s="774"/>
      <c r="AI32" s="774"/>
      <c r="AJ32" s="775"/>
      <c r="AK32" s="821">
        <v>9</v>
      </c>
      <c r="AL32" s="817"/>
      <c r="AM32" s="817"/>
      <c r="AN32" s="817"/>
      <c r="AO32" s="817"/>
      <c r="AP32" s="817" t="s">
        <v>567</v>
      </c>
      <c r="AQ32" s="817"/>
      <c r="AR32" s="817"/>
      <c r="AS32" s="817"/>
      <c r="AT32" s="817"/>
      <c r="AU32" s="817" t="s">
        <v>567</v>
      </c>
      <c r="AV32" s="817"/>
      <c r="AW32" s="817"/>
      <c r="AX32" s="817"/>
      <c r="AY32" s="817"/>
      <c r="AZ32" s="818" t="s">
        <v>567</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395</v>
      </c>
      <c r="C33" s="768"/>
      <c r="D33" s="768"/>
      <c r="E33" s="768"/>
      <c r="F33" s="768"/>
      <c r="G33" s="768"/>
      <c r="H33" s="768"/>
      <c r="I33" s="768"/>
      <c r="J33" s="768"/>
      <c r="K33" s="768"/>
      <c r="L33" s="768"/>
      <c r="M33" s="768"/>
      <c r="N33" s="768"/>
      <c r="O33" s="768"/>
      <c r="P33" s="769"/>
      <c r="Q33" s="770">
        <v>239</v>
      </c>
      <c r="R33" s="771"/>
      <c r="S33" s="771"/>
      <c r="T33" s="771"/>
      <c r="U33" s="771"/>
      <c r="V33" s="771">
        <v>206</v>
      </c>
      <c r="W33" s="771"/>
      <c r="X33" s="771"/>
      <c r="Y33" s="771"/>
      <c r="Z33" s="771"/>
      <c r="AA33" s="771">
        <v>33</v>
      </c>
      <c r="AB33" s="771"/>
      <c r="AC33" s="771"/>
      <c r="AD33" s="771"/>
      <c r="AE33" s="772"/>
      <c r="AF33" s="773">
        <v>394</v>
      </c>
      <c r="AG33" s="774"/>
      <c r="AH33" s="774"/>
      <c r="AI33" s="774"/>
      <c r="AJ33" s="775"/>
      <c r="AK33" s="821">
        <v>6</v>
      </c>
      <c r="AL33" s="817"/>
      <c r="AM33" s="817"/>
      <c r="AN33" s="817"/>
      <c r="AO33" s="817"/>
      <c r="AP33" s="817">
        <v>170</v>
      </c>
      <c r="AQ33" s="817"/>
      <c r="AR33" s="817"/>
      <c r="AS33" s="817"/>
      <c r="AT33" s="817"/>
      <c r="AU33" s="817">
        <v>6</v>
      </c>
      <c r="AV33" s="817"/>
      <c r="AW33" s="817"/>
      <c r="AX33" s="817"/>
      <c r="AY33" s="817"/>
      <c r="AZ33" s="818" t="s">
        <v>567</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t="s">
        <v>396</v>
      </c>
      <c r="C34" s="768"/>
      <c r="D34" s="768"/>
      <c r="E34" s="768"/>
      <c r="F34" s="768"/>
      <c r="G34" s="768"/>
      <c r="H34" s="768"/>
      <c r="I34" s="768"/>
      <c r="J34" s="768"/>
      <c r="K34" s="768"/>
      <c r="L34" s="768"/>
      <c r="M34" s="768"/>
      <c r="N34" s="768"/>
      <c r="O34" s="768"/>
      <c r="P34" s="769"/>
      <c r="Q34" s="770">
        <v>111</v>
      </c>
      <c r="R34" s="771"/>
      <c r="S34" s="771"/>
      <c r="T34" s="771"/>
      <c r="U34" s="771"/>
      <c r="V34" s="771">
        <v>105</v>
      </c>
      <c r="W34" s="771"/>
      <c r="X34" s="771"/>
      <c r="Y34" s="771"/>
      <c r="Z34" s="771"/>
      <c r="AA34" s="771">
        <v>7</v>
      </c>
      <c r="AB34" s="771"/>
      <c r="AC34" s="771"/>
      <c r="AD34" s="771"/>
      <c r="AE34" s="772"/>
      <c r="AF34" s="773">
        <v>231</v>
      </c>
      <c r="AG34" s="774"/>
      <c r="AH34" s="774"/>
      <c r="AI34" s="774"/>
      <c r="AJ34" s="775"/>
      <c r="AK34" s="821">
        <v>5</v>
      </c>
      <c r="AL34" s="817"/>
      <c r="AM34" s="817"/>
      <c r="AN34" s="817"/>
      <c r="AO34" s="817"/>
      <c r="AP34" s="817">
        <v>158</v>
      </c>
      <c r="AQ34" s="817"/>
      <c r="AR34" s="817"/>
      <c r="AS34" s="817"/>
      <c r="AT34" s="817"/>
      <c r="AU34" s="817">
        <v>54</v>
      </c>
      <c r="AV34" s="817"/>
      <c r="AW34" s="817"/>
      <c r="AX34" s="817"/>
      <c r="AY34" s="817"/>
      <c r="AZ34" s="818" t="s">
        <v>567</v>
      </c>
      <c r="BA34" s="818"/>
      <c r="BB34" s="818"/>
      <c r="BC34" s="818"/>
      <c r="BD34" s="818"/>
      <c r="BE34" s="819" t="s">
        <v>394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t="s">
        <v>451</v>
      </c>
      <c r="C35" s="768"/>
      <c r="D35" s="768"/>
      <c r="E35" s="768"/>
      <c r="F35" s="768"/>
      <c r="G35" s="768"/>
      <c r="H35" s="768"/>
      <c r="I35" s="768"/>
      <c r="J35" s="768"/>
      <c r="K35" s="768"/>
      <c r="L35" s="768"/>
      <c r="M35" s="768"/>
      <c r="N35" s="768"/>
      <c r="O35" s="768"/>
      <c r="P35" s="769"/>
      <c r="Q35" s="770">
        <v>417</v>
      </c>
      <c r="R35" s="771"/>
      <c r="S35" s="771"/>
      <c r="T35" s="771"/>
      <c r="U35" s="771"/>
      <c r="V35" s="771">
        <v>426</v>
      </c>
      <c r="W35" s="771"/>
      <c r="X35" s="771"/>
      <c r="Y35" s="771"/>
      <c r="Z35" s="771"/>
      <c r="AA35" s="771">
        <v>-9</v>
      </c>
      <c r="AB35" s="771"/>
      <c r="AC35" s="771"/>
      <c r="AD35" s="771"/>
      <c r="AE35" s="772"/>
      <c r="AF35" s="773">
        <v>94</v>
      </c>
      <c r="AG35" s="774"/>
      <c r="AH35" s="774"/>
      <c r="AI35" s="774"/>
      <c r="AJ35" s="775"/>
      <c r="AK35" s="821">
        <v>151</v>
      </c>
      <c r="AL35" s="817"/>
      <c r="AM35" s="817"/>
      <c r="AN35" s="817"/>
      <c r="AO35" s="817"/>
      <c r="AP35" s="817">
        <v>3621</v>
      </c>
      <c r="AQ35" s="817"/>
      <c r="AR35" s="817"/>
      <c r="AS35" s="817"/>
      <c r="AT35" s="817"/>
      <c r="AU35" s="817">
        <v>2358</v>
      </c>
      <c r="AV35" s="817"/>
      <c r="AW35" s="817"/>
      <c r="AX35" s="817"/>
      <c r="AY35" s="817"/>
      <c r="AZ35" s="818" t="s">
        <v>567</v>
      </c>
      <c r="BA35" s="818"/>
      <c r="BB35" s="818"/>
      <c r="BC35" s="818"/>
      <c r="BD35" s="818"/>
      <c r="BE35" s="819" t="s">
        <v>394</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t="s">
        <v>454</v>
      </c>
      <c r="C36" s="768"/>
      <c r="D36" s="768"/>
      <c r="E36" s="768"/>
      <c r="F36" s="768"/>
      <c r="G36" s="768"/>
      <c r="H36" s="768"/>
      <c r="I36" s="768"/>
      <c r="J36" s="768"/>
      <c r="K36" s="768"/>
      <c r="L36" s="768"/>
      <c r="M36" s="768"/>
      <c r="N36" s="768"/>
      <c r="O36" s="768"/>
      <c r="P36" s="769"/>
      <c r="Q36" s="770">
        <v>214</v>
      </c>
      <c r="R36" s="771"/>
      <c r="S36" s="771"/>
      <c r="T36" s="771"/>
      <c r="U36" s="771"/>
      <c r="V36" s="771">
        <v>185</v>
      </c>
      <c r="W36" s="771"/>
      <c r="X36" s="771"/>
      <c r="Y36" s="771"/>
      <c r="Z36" s="771"/>
      <c r="AA36" s="771">
        <v>29</v>
      </c>
      <c r="AB36" s="771"/>
      <c r="AC36" s="771"/>
      <c r="AD36" s="771"/>
      <c r="AE36" s="772"/>
      <c r="AF36" s="773">
        <v>44</v>
      </c>
      <c r="AG36" s="774"/>
      <c r="AH36" s="774"/>
      <c r="AI36" s="774"/>
      <c r="AJ36" s="775"/>
      <c r="AK36" s="821">
        <v>143</v>
      </c>
      <c r="AL36" s="817"/>
      <c r="AM36" s="817"/>
      <c r="AN36" s="817"/>
      <c r="AO36" s="817"/>
      <c r="AP36" s="817">
        <v>1419</v>
      </c>
      <c r="AQ36" s="817"/>
      <c r="AR36" s="817"/>
      <c r="AS36" s="817"/>
      <c r="AT36" s="817"/>
      <c r="AU36" s="817">
        <v>1185</v>
      </c>
      <c r="AV36" s="817"/>
      <c r="AW36" s="817"/>
      <c r="AX36" s="817"/>
      <c r="AY36" s="817"/>
      <c r="AZ36" s="818" t="s">
        <v>567</v>
      </c>
      <c r="BA36" s="818"/>
      <c r="BB36" s="818"/>
      <c r="BC36" s="818"/>
      <c r="BD36" s="818"/>
      <c r="BE36" s="819" t="s">
        <v>394</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t="s">
        <v>397</v>
      </c>
      <c r="C37" s="768"/>
      <c r="D37" s="768"/>
      <c r="E37" s="768"/>
      <c r="F37" s="768"/>
      <c r="G37" s="768"/>
      <c r="H37" s="768"/>
      <c r="I37" s="768"/>
      <c r="J37" s="768"/>
      <c r="K37" s="768"/>
      <c r="L37" s="768"/>
      <c r="M37" s="768"/>
      <c r="N37" s="768"/>
      <c r="O37" s="768"/>
      <c r="P37" s="769"/>
      <c r="Q37" s="770">
        <v>75</v>
      </c>
      <c r="R37" s="771"/>
      <c r="S37" s="771"/>
      <c r="T37" s="771"/>
      <c r="U37" s="771"/>
      <c r="V37" s="771">
        <v>65</v>
      </c>
      <c r="W37" s="771"/>
      <c r="X37" s="771"/>
      <c r="Y37" s="771"/>
      <c r="Z37" s="771"/>
      <c r="AA37" s="771">
        <v>10</v>
      </c>
      <c r="AB37" s="771"/>
      <c r="AC37" s="771"/>
      <c r="AD37" s="771"/>
      <c r="AE37" s="772"/>
      <c r="AF37" s="773">
        <v>10</v>
      </c>
      <c r="AG37" s="774"/>
      <c r="AH37" s="774"/>
      <c r="AI37" s="774"/>
      <c r="AJ37" s="775"/>
      <c r="AK37" s="821">
        <v>41</v>
      </c>
      <c r="AL37" s="817"/>
      <c r="AM37" s="817"/>
      <c r="AN37" s="817"/>
      <c r="AO37" s="817"/>
      <c r="AP37" s="817">
        <v>43</v>
      </c>
      <c r="AQ37" s="817"/>
      <c r="AR37" s="817"/>
      <c r="AS37" s="817"/>
      <c r="AT37" s="817"/>
      <c r="AU37" s="817">
        <v>36</v>
      </c>
      <c r="AV37" s="817"/>
      <c r="AW37" s="817"/>
      <c r="AX37" s="817"/>
      <c r="AY37" s="817"/>
      <c r="AZ37" s="818" t="s">
        <v>567</v>
      </c>
      <c r="BA37" s="818"/>
      <c r="BB37" s="818"/>
      <c r="BC37" s="818"/>
      <c r="BD37" s="818"/>
      <c r="BE37" s="819" t="s">
        <v>398</v>
      </c>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t="s">
        <v>399</v>
      </c>
      <c r="C38" s="768"/>
      <c r="D38" s="768"/>
      <c r="E38" s="768"/>
      <c r="F38" s="768"/>
      <c r="G38" s="768"/>
      <c r="H38" s="768"/>
      <c r="I38" s="768"/>
      <c r="J38" s="768"/>
      <c r="K38" s="768"/>
      <c r="L38" s="768"/>
      <c r="M38" s="768"/>
      <c r="N38" s="768"/>
      <c r="O38" s="768"/>
      <c r="P38" s="769"/>
      <c r="Q38" s="770">
        <v>376</v>
      </c>
      <c r="R38" s="771"/>
      <c r="S38" s="771"/>
      <c r="T38" s="771"/>
      <c r="U38" s="771"/>
      <c r="V38" s="771">
        <v>348</v>
      </c>
      <c r="W38" s="771"/>
      <c r="X38" s="771"/>
      <c r="Y38" s="771"/>
      <c r="Z38" s="771"/>
      <c r="AA38" s="771">
        <v>29</v>
      </c>
      <c r="AB38" s="771"/>
      <c r="AC38" s="771"/>
      <c r="AD38" s="771"/>
      <c r="AE38" s="772"/>
      <c r="AF38" s="773">
        <v>29</v>
      </c>
      <c r="AG38" s="774"/>
      <c r="AH38" s="774"/>
      <c r="AI38" s="774"/>
      <c r="AJ38" s="775"/>
      <c r="AK38" s="821">
        <v>0</v>
      </c>
      <c r="AL38" s="817"/>
      <c r="AM38" s="817"/>
      <c r="AN38" s="817"/>
      <c r="AO38" s="817"/>
      <c r="AP38" s="818" t="s">
        <v>567</v>
      </c>
      <c r="AQ38" s="818"/>
      <c r="AR38" s="818"/>
      <c r="AS38" s="818"/>
      <c r="AT38" s="818"/>
      <c r="AU38" s="818" t="s">
        <v>567</v>
      </c>
      <c r="AV38" s="818"/>
      <c r="AW38" s="818"/>
      <c r="AX38" s="818"/>
      <c r="AY38" s="818"/>
      <c r="AZ38" s="818" t="s">
        <v>567</v>
      </c>
      <c r="BA38" s="818"/>
      <c r="BB38" s="818"/>
      <c r="BC38" s="818"/>
      <c r="BD38" s="818"/>
      <c r="BE38" s="819" t="s">
        <v>398</v>
      </c>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1223</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403</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404</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556</v>
      </c>
      <c r="C68" s="857"/>
      <c r="D68" s="857"/>
      <c r="E68" s="857"/>
      <c r="F68" s="857"/>
      <c r="G68" s="857"/>
      <c r="H68" s="857"/>
      <c r="I68" s="857"/>
      <c r="J68" s="857"/>
      <c r="K68" s="857"/>
      <c r="L68" s="857"/>
      <c r="M68" s="857"/>
      <c r="N68" s="857"/>
      <c r="O68" s="857"/>
      <c r="P68" s="858"/>
      <c r="Q68" s="859">
        <v>688</v>
      </c>
      <c r="R68" s="853"/>
      <c r="S68" s="853"/>
      <c r="T68" s="853"/>
      <c r="U68" s="853"/>
      <c r="V68" s="853">
        <v>651</v>
      </c>
      <c r="W68" s="853"/>
      <c r="X68" s="853"/>
      <c r="Y68" s="853"/>
      <c r="Z68" s="853"/>
      <c r="AA68" s="853">
        <v>37</v>
      </c>
      <c r="AB68" s="853"/>
      <c r="AC68" s="853"/>
      <c r="AD68" s="853"/>
      <c r="AE68" s="853"/>
      <c r="AF68" s="853">
        <v>37</v>
      </c>
      <c r="AG68" s="853"/>
      <c r="AH68" s="853"/>
      <c r="AI68" s="853"/>
      <c r="AJ68" s="853"/>
      <c r="AK68" s="853">
        <v>34</v>
      </c>
      <c r="AL68" s="853"/>
      <c r="AM68" s="853"/>
      <c r="AN68" s="853"/>
      <c r="AO68" s="853"/>
      <c r="AP68" s="853" t="s">
        <v>574</v>
      </c>
      <c r="AQ68" s="853"/>
      <c r="AR68" s="853"/>
      <c r="AS68" s="853"/>
      <c r="AT68" s="853"/>
      <c r="AU68" s="853" t="s">
        <v>574</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557</v>
      </c>
      <c r="C69" s="861"/>
      <c r="D69" s="861"/>
      <c r="E69" s="861"/>
      <c r="F69" s="861"/>
      <c r="G69" s="861"/>
      <c r="H69" s="861"/>
      <c r="I69" s="861"/>
      <c r="J69" s="861"/>
      <c r="K69" s="861"/>
      <c r="L69" s="861"/>
      <c r="M69" s="861"/>
      <c r="N69" s="861"/>
      <c r="O69" s="861"/>
      <c r="P69" s="862"/>
      <c r="Q69" s="863">
        <v>1787</v>
      </c>
      <c r="R69" s="817"/>
      <c r="S69" s="817"/>
      <c r="T69" s="817"/>
      <c r="U69" s="817"/>
      <c r="V69" s="817">
        <v>1723</v>
      </c>
      <c r="W69" s="817"/>
      <c r="X69" s="817"/>
      <c r="Y69" s="817"/>
      <c r="Z69" s="817"/>
      <c r="AA69" s="817">
        <v>64</v>
      </c>
      <c r="AB69" s="817"/>
      <c r="AC69" s="817"/>
      <c r="AD69" s="817"/>
      <c r="AE69" s="817"/>
      <c r="AF69" s="817">
        <v>64</v>
      </c>
      <c r="AG69" s="817"/>
      <c r="AH69" s="817"/>
      <c r="AI69" s="817"/>
      <c r="AJ69" s="817"/>
      <c r="AK69" s="817">
        <v>42</v>
      </c>
      <c r="AL69" s="817"/>
      <c r="AM69" s="817"/>
      <c r="AN69" s="817"/>
      <c r="AO69" s="817"/>
      <c r="AP69" s="817">
        <v>931</v>
      </c>
      <c r="AQ69" s="817"/>
      <c r="AR69" s="817"/>
      <c r="AS69" s="817"/>
      <c r="AT69" s="817"/>
      <c r="AU69" s="817">
        <v>176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558</v>
      </c>
      <c r="C70" s="861"/>
      <c r="D70" s="861"/>
      <c r="E70" s="861"/>
      <c r="F70" s="861"/>
      <c r="G70" s="861"/>
      <c r="H70" s="861"/>
      <c r="I70" s="861"/>
      <c r="J70" s="861"/>
      <c r="K70" s="861"/>
      <c r="L70" s="861"/>
      <c r="M70" s="861"/>
      <c r="N70" s="861"/>
      <c r="O70" s="861"/>
      <c r="P70" s="862"/>
      <c r="Q70" s="863">
        <v>63</v>
      </c>
      <c r="R70" s="817"/>
      <c r="S70" s="817"/>
      <c r="T70" s="817"/>
      <c r="U70" s="817"/>
      <c r="V70" s="817">
        <v>61</v>
      </c>
      <c r="W70" s="817"/>
      <c r="X70" s="817"/>
      <c r="Y70" s="817"/>
      <c r="Z70" s="817"/>
      <c r="AA70" s="817">
        <v>2</v>
      </c>
      <c r="AB70" s="817"/>
      <c r="AC70" s="817"/>
      <c r="AD70" s="817"/>
      <c r="AE70" s="817"/>
      <c r="AF70" s="817">
        <v>500</v>
      </c>
      <c r="AG70" s="817"/>
      <c r="AH70" s="817"/>
      <c r="AI70" s="817"/>
      <c r="AJ70" s="817"/>
      <c r="AK70" s="817">
        <v>63</v>
      </c>
      <c r="AL70" s="817"/>
      <c r="AM70" s="817"/>
      <c r="AN70" s="817"/>
      <c r="AO70" s="817"/>
      <c r="AP70" s="864" t="s">
        <v>574</v>
      </c>
      <c r="AQ70" s="865"/>
      <c r="AR70" s="865"/>
      <c r="AS70" s="865"/>
      <c r="AT70" s="821"/>
      <c r="AU70" s="864" t="s">
        <v>574</v>
      </c>
      <c r="AV70" s="865"/>
      <c r="AW70" s="865"/>
      <c r="AX70" s="865"/>
      <c r="AY70" s="821"/>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559</v>
      </c>
      <c r="C71" s="861"/>
      <c r="D71" s="861"/>
      <c r="E71" s="861"/>
      <c r="F71" s="861"/>
      <c r="G71" s="861"/>
      <c r="H71" s="861"/>
      <c r="I71" s="861"/>
      <c r="J71" s="861"/>
      <c r="K71" s="861"/>
      <c r="L71" s="861"/>
      <c r="M71" s="861"/>
      <c r="N71" s="861"/>
      <c r="O71" s="861"/>
      <c r="P71" s="862"/>
      <c r="Q71" s="863">
        <v>141</v>
      </c>
      <c r="R71" s="817"/>
      <c r="S71" s="817"/>
      <c r="T71" s="817"/>
      <c r="U71" s="817"/>
      <c r="V71" s="817">
        <v>131</v>
      </c>
      <c r="W71" s="817"/>
      <c r="X71" s="817"/>
      <c r="Y71" s="817"/>
      <c r="Z71" s="817"/>
      <c r="AA71" s="817">
        <v>10</v>
      </c>
      <c r="AB71" s="817"/>
      <c r="AC71" s="817"/>
      <c r="AD71" s="817"/>
      <c r="AE71" s="817"/>
      <c r="AF71" s="817">
        <v>10</v>
      </c>
      <c r="AG71" s="817"/>
      <c r="AH71" s="817"/>
      <c r="AI71" s="817"/>
      <c r="AJ71" s="817"/>
      <c r="AK71" s="817">
        <v>5</v>
      </c>
      <c r="AL71" s="817"/>
      <c r="AM71" s="817"/>
      <c r="AN71" s="817"/>
      <c r="AO71" s="817"/>
      <c r="AP71" s="864" t="s">
        <v>574</v>
      </c>
      <c r="AQ71" s="865"/>
      <c r="AR71" s="865"/>
      <c r="AS71" s="865"/>
      <c r="AT71" s="821"/>
      <c r="AU71" s="864" t="s">
        <v>574</v>
      </c>
      <c r="AV71" s="865"/>
      <c r="AW71" s="865"/>
      <c r="AX71" s="865"/>
      <c r="AY71" s="821"/>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560</v>
      </c>
      <c r="C72" s="861"/>
      <c r="D72" s="861"/>
      <c r="E72" s="861"/>
      <c r="F72" s="861"/>
      <c r="G72" s="861"/>
      <c r="H72" s="861"/>
      <c r="I72" s="861"/>
      <c r="J72" s="861"/>
      <c r="K72" s="861"/>
      <c r="L72" s="861"/>
      <c r="M72" s="861"/>
      <c r="N72" s="861"/>
      <c r="O72" s="861"/>
      <c r="P72" s="862"/>
      <c r="Q72" s="863">
        <v>265484</v>
      </c>
      <c r="R72" s="817"/>
      <c r="S72" s="817"/>
      <c r="T72" s="817"/>
      <c r="U72" s="817"/>
      <c r="V72" s="817">
        <v>260529</v>
      </c>
      <c r="W72" s="817"/>
      <c r="X72" s="817"/>
      <c r="Y72" s="817"/>
      <c r="Z72" s="817"/>
      <c r="AA72" s="817">
        <v>4955</v>
      </c>
      <c r="AB72" s="817"/>
      <c r="AC72" s="817"/>
      <c r="AD72" s="817"/>
      <c r="AE72" s="817"/>
      <c r="AF72" s="817">
        <v>4502</v>
      </c>
      <c r="AG72" s="817"/>
      <c r="AH72" s="817"/>
      <c r="AI72" s="817"/>
      <c r="AJ72" s="817"/>
      <c r="AK72" s="817">
        <v>2205</v>
      </c>
      <c r="AL72" s="817"/>
      <c r="AM72" s="817"/>
      <c r="AN72" s="817"/>
      <c r="AO72" s="817"/>
      <c r="AP72" s="864" t="s">
        <v>574</v>
      </c>
      <c r="AQ72" s="865"/>
      <c r="AR72" s="865"/>
      <c r="AS72" s="865"/>
      <c r="AT72" s="821"/>
      <c r="AU72" s="864" t="s">
        <v>574</v>
      </c>
      <c r="AV72" s="865"/>
      <c r="AW72" s="865"/>
      <c r="AX72" s="865"/>
      <c r="AY72" s="821"/>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561</v>
      </c>
      <c r="C73" s="861"/>
      <c r="D73" s="861"/>
      <c r="E73" s="861"/>
      <c r="F73" s="861"/>
      <c r="G73" s="861"/>
      <c r="H73" s="861"/>
      <c r="I73" s="861"/>
      <c r="J73" s="861"/>
      <c r="K73" s="861"/>
      <c r="L73" s="861"/>
      <c r="M73" s="861"/>
      <c r="N73" s="861"/>
      <c r="O73" s="861"/>
      <c r="P73" s="862"/>
      <c r="Q73" s="863">
        <v>4231</v>
      </c>
      <c r="R73" s="817"/>
      <c r="S73" s="817"/>
      <c r="T73" s="817"/>
      <c r="U73" s="817"/>
      <c r="V73" s="817">
        <v>3817</v>
      </c>
      <c r="W73" s="817"/>
      <c r="X73" s="817"/>
      <c r="Y73" s="817"/>
      <c r="Z73" s="817"/>
      <c r="AA73" s="817">
        <v>414</v>
      </c>
      <c r="AB73" s="817"/>
      <c r="AC73" s="817"/>
      <c r="AD73" s="817"/>
      <c r="AE73" s="817"/>
      <c r="AF73" s="817">
        <v>414</v>
      </c>
      <c r="AG73" s="817"/>
      <c r="AH73" s="817"/>
      <c r="AI73" s="817"/>
      <c r="AJ73" s="817"/>
      <c r="AK73" s="864" t="s">
        <v>574</v>
      </c>
      <c r="AL73" s="865"/>
      <c r="AM73" s="865"/>
      <c r="AN73" s="865"/>
      <c r="AO73" s="821"/>
      <c r="AP73" s="864" t="s">
        <v>574</v>
      </c>
      <c r="AQ73" s="865"/>
      <c r="AR73" s="865"/>
      <c r="AS73" s="865"/>
      <c r="AT73" s="821"/>
      <c r="AU73" s="864" t="s">
        <v>574</v>
      </c>
      <c r="AV73" s="865"/>
      <c r="AW73" s="865"/>
      <c r="AX73" s="865"/>
      <c r="AY73" s="821"/>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562</v>
      </c>
      <c r="C74" s="861"/>
      <c r="D74" s="861"/>
      <c r="E74" s="861"/>
      <c r="F74" s="861"/>
      <c r="G74" s="861"/>
      <c r="H74" s="861"/>
      <c r="I74" s="861"/>
      <c r="J74" s="861"/>
      <c r="K74" s="861"/>
      <c r="L74" s="861"/>
      <c r="M74" s="861"/>
      <c r="N74" s="861"/>
      <c r="O74" s="861"/>
      <c r="P74" s="862"/>
      <c r="Q74" s="863">
        <v>176</v>
      </c>
      <c r="R74" s="817"/>
      <c r="S74" s="817"/>
      <c r="T74" s="817"/>
      <c r="U74" s="817"/>
      <c r="V74" s="817">
        <v>142</v>
      </c>
      <c r="W74" s="817"/>
      <c r="X74" s="817"/>
      <c r="Y74" s="817"/>
      <c r="Z74" s="817"/>
      <c r="AA74" s="817">
        <v>34</v>
      </c>
      <c r="AB74" s="817"/>
      <c r="AC74" s="817"/>
      <c r="AD74" s="817"/>
      <c r="AE74" s="817"/>
      <c r="AF74" s="817">
        <v>34</v>
      </c>
      <c r="AG74" s="817"/>
      <c r="AH74" s="817"/>
      <c r="AI74" s="817"/>
      <c r="AJ74" s="817"/>
      <c r="AK74" s="864" t="s">
        <v>574</v>
      </c>
      <c r="AL74" s="865"/>
      <c r="AM74" s="865"/>
      <c r="AN74" s="865"/>
      <c r="AO74" s="821"/>
      <c r="AP74" s="864" t="s">
        <v>574</v>
      </c>
      <c r="AQ74" s="865"/>
      <c r="AR74" s="865"/>
      <c r="AS74" s="865"/>
      <c r="AT74" s="821"/>
      <c r="AU74" s="864" t="s">
        <v>574</v>
      </c>
      <c r="AV74" s="865"/>
      <c r="AW74" s="865"/>
      <c r="AX74" s="865"/>
      <c r="AY74" s="821"/>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563</v>
      </c>
      <c r="C75" s="861"/>
      <c r="D75" s="861"/>
      <c r="E75" s="861"/>
      <c r="F75" s="861"/>
      <c r="G75" s="861"/>
      <c r="H75" s="861"/>
      <c r="I75" s="861"/>
      <c r="J75" s="861"/>
      <c r="K75" s="861"/>
      <c r="L75" s="861"/>
      <c r="M75" s="861"/>
      <c r="N75" s="861"/>
      <c r="O75" s="861"/>
      <c r="P75" s="862"/>
      <c r="Q75" s="866">
        <v>1</v>
      </c>
      <c r="R75" s="865"/>
      <c r="S75" s="865"/>
      <c r="T75" s="865"/>
      <c r="U75" s="821"/>
      <c r="V75" s="864">
        <v>1</v>
      </c>
      <c r="W75" s="865"/>
      <c r="X75" s="865"/>
      <c r="Y75" s="865"/>
      <c r="Z75" s="821"/>
      <c r="AA75" s="864">
        <v>0</v>
      </c>
      <c r="AB75" s="865"/>
      <c r="AC75" s="865"/>
      <c r="AD75" s="865"/>
      <c r="AE75" s="821"/>
      <c r="AF75" s="864" t="s">
        <v>574</v>
      </c>
      <c r="AG75" s="865"/>
      <c r="AH75" s="865"/>
      <c r="AI75" s="865"/>
      <c r="AJ75" s="821"/>
      <c r="AK75" s="864" t="s">
        <v>574</v>
      </c>
      <c r="AL75" s="865"/>
      <c r="AM75" s="865"/>
      <c r="AN75" s="865"/>
      <c r="AO75" s="821"/>
      <c r="AP75" s="864" t="s">
        <v>574</v>
      </c>
      <c r="AQ75" s="865"/>
      <c r="AR75" s="865"/>
      <c r="AS75" s="865"/>
      <c r="AT75" s="821"/>
      <c r="AU75" s="864" t="s">
        <v>574</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564</v>
      </c>
      <c r="C76" s="861"/>
      <c r="D76" s="861"/>
      <c r="E76" s="861"/>
      <c r="F76" s="861"/>
      <c r="G76" s="861"/>
      <c r="H76" s="861"/>
      <c r="I76" s="861"/>
      <c r="J76" s="861"/>
      <c r="K76" s="861"/>
      <c r="L76" s="861"/>
      <c r="M76" s="861"/>
      <c r="N76" s="861"/>
      <c r="O76" s="861"/>
      <c r="P76" s="862"/>
      <c r="Q76" s="866">
        <v>366</v>
      </c>
      <c r="R76" s="865"/>
      <c r="S76" s="865"/>
      <c r="T76" s="865"/>
      <c r="U76" s="821"/>
      <c r="V76" s="864">
        <v>329</v>
      </c>
      <c r="W76" s="865"/>
      <c r="X76" s="865"/>
      <c r="Y76" s="865"/>
      <c r="Z76" s="821"/>
      <c r="AA76" s="864">
        <v>37</v>
      </c>
      <c r="AB76" s="865"/>
      <c r="AC76" s="865"/>
      <c r="AD76" s="865"/>
      <c r="AE76" s="821"/>
      <c r="AF76" s="864">
        <v>419</v>
      </c>
      <c r="AG76" s="865"/>
      <c r="AH76" s="865"/>
      <c r="AI76" s="865"/>
      <c r="AJ76" s="821"/>
      <c r="AK76" s="864">
        <v>246</v>
      </c>
      <c r="AL76" s="865"/>
      <c r="AM76" s="865"/>
      <c r="AN76" s="865"/>
      <c r="AO76" s="821"/>
      <c r="AP76" s="864">
        <v>1496</v>
      </c>
      <c r="AQ76" s="865"/>
      <c r="AR76" s="865"/>
      <c r="AS76" s="865"/>
      <c r="AT76" s="821"/>
      <c r="AU76" s="864">
        <v>129</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t="s">
        <v>565</v>
      </c>
      <c r="C77" s="861"/>
      <c r="D77" s="861"/>
      <c r="E77" s="861"/>
      <c r="F77" s="861"/>
      <c r="G77" s="861"/>
      <c r="H77" s="861"/>
      <c r="I77" s="861"/>
      <c r="J77" s="861"/>
      <c r="K77" s="861"/>
      <c r="L77" s="861"/>
      <c r="M77" s="861"/>
      <c r="N77" s="861"/>
      <c r="O77" s="861"/>
      <c r="P77" s="862"/>
      <c r="Q77" s="866">
        <v>540</v>
      </c>
      <c r="R77" s="865"/>
      <c r="S77" s="865"/>
      <c r="T77" s="865"/>
      <c r="U77" s="821"/>
      <c r="V77" s="864">
        <v>482</v>
      </c>
      <c r="W77" s="865"/>
      <c r="X77" s="865"/>
      <c r="Y77" s="865"/>
      <c r="Z77" s="821"/>
      <c r="AA77" s="864">
        <v>58</v>
      </c>
      <c r="AB77" s="865"/>
      <c r="AC77" s="865"/>
      <c r="AD77" s="865"/>
      <c r="AE77" s="821"/>
      <c r="AF77" s="864">
        <v>419</v>
      </c>
      <c r="AG77" s="865"/>
      <c r="AH77" s="865"/>
      <c r="AI77" s="865"/>
      <c r="AJ77" s="821"/>
      <c r="AK77" s="864" t="s">
        <v>574</v>
      </c>
      <c r="AL77" s="865"/>
      <c r="AM77" s="865"/>
      <c r="AN77" s="865"/>
      <c r="AO77" s="821"/>
      <c r="AP77" s="864" t="s">
        <v>574</v>
      </c>
      <c r="AQ77" s="865"/>
      <c r="AR77" s="865"/>
      <c r="AS77" s="865"/>
      <c r="AT77" s="821"/>
      <c r="AU77" s="864" t="s">
        <v>574</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t="s">
        <v>566</v>
      </c>
      <c r="C78" s="861"/>
      <c r="D78" s="861"/>
      <c r="E78" s="861"/>
      <c r="F78" s="861"/>
      <c r="G78" s="861"/>
      <c r="H78" s="861"/>
      <c r="I78" s="861"/>
      <c r="J78" s="861"/>
      <c r="K78" s="861"/>
      <c r="L78" s="861"/>
      <c r="M78" s="861"/>
      <c r="N78" s="861"/>
      <c r="O78" s="861"/>
      <c r="P78" s="862"/>
      <c r="Q78" s="863">
        <v>156</v>
      </c>
      <c r="R78" s="817"/>
      <c r="S78" s="817"/>
      <c r="T78" s="817"/>
      <c r="U78" s="817"/>
      <c r="V78" s="817">
        <v>37</v>
      </c>
      <c r="W78" s="817"/>
      <c r="X78" s="817"/>
      <c r="Y78" s="817"/>
      <c r="Z78" s="817"/>
      <c r="AA78" s="817">
        <v>119</v>
      </c>
      <c r="AB78" s="817"/>
      <c r="AC78" s="817"/>
      <c r="AD78" s="817"/>
      <c r="AE78" s="817"/>
      <c r="AF78" s="817">
        <v>4</v>
      </c>
      <c r="AG78" s="817"/>
      <c r="AH78" s="817"/>
      <c r="AI78" s="817"/>
      <c r="AJ78" s="817"/>
      <c r="AK78" s="864" t="s">
        <v>574</v>
      </c>
      <c r="AL78" s="865"/>
      <c r="AM78" s="865"/>
      <c r="AN78" s="865"/>
      <c r="AO78" s="821"/>
      <c r="AP78" s="864" t="s">
        <v>574</v>
      </c>
      <c r="AQ78" s="865"/>
      <c r="AR78" s="865"/>
      <c r="AS78" s="865"/>
      <c r="AT78" s="821"/>
      <c r="AU78" s="864" t="s">
        <v>574</v>
      </c>
      <c r="AV78" s="865"/>
      <c r="AW78" s="865"/>
      <c r="AX78" s="865"/>
      <c r="AY78" s="821"/>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294</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294</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294</v>
      </c>
      <c r="DR109" s="880"/>
      <c r="DS109" s="880"/>
      <c r="DT109" s="880"/>
      <c r="DU109" s="881"/>
      <c r="DV109" s="879" t="s">
        <v>416</v>
      </c>
      <c r="DW109" s="880"/>
      <c r="DX109" s="880"/>
      <c r="DY109" s="880"/>
      <c r="DZ109" s="882"/>
    </row>
    <row r="110" spans="1:131" s="224" customFormat="1" ht="26.25" customHeight="1" x14ac:dyDescent="0.2">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1155614</v>
      </c>
      <c r="AB110" s="887"/>
      <c r="AC110" s="887"/>
      <c r="AD110" s="887"/>
      <c r="AE110" s="888"/>
      <c r="AF110" s="889">
        <v>1178634</v>
      </c>
      <c r="AG110" s="887"/>
      <c r="AH110" s="887"/>
      <c r="AI110" s="887"/>
      <c r="AJ110" s="888"/>
      <c r="AK110" s="889">
        <v>1061572</v>
      </c>
      <c r="AL110" s="887"/>
      <c r="AM110" s="887"/>
      <c r="AN110" s="887"/>
      <c r="AO110" s="888"/>
      <c r="AP110" s="890">
        <v>18.899999999999999</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7401263</v>
      </c>
      <c r="BR110" s="918"/>
      <c r="BS110" s="918"/>
      <c r="BT110" s="918"/>
      <c r="BU110" s="918"/>
      <c r="BV110" s="918">
        <v>6915117</v>
      </c>
      <c r="BW110" s="918"/>
      <c r="BX110" s="918"/>
      <c r="BY110" s="918"/>
      <c r="BZ110" s="918"/>
      <c r="CA110" s="918">
        <v>6515208</v>
      </c>
      <c r="CB110" s="918"/>
      <c r="CC110" s="918"/>
      <c r="CD110" s="918"/>
      <c r="CE110" s="918"/>
      <c r="CF110" s="931">
        <v>116</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v>1046</v>
      </c>
      <c r="BR111" s="913"/>
      <c r="BS111" s="913"/>
      <c r="BT111" s="913"/>
      <c r="BU111" s="913"/>
      <c r="BV111" s="913">
        <v>785</v>
      </c>
      <c r="BW111" s="913"/>
      <c r="BX111" s="913"/>
      <c r="BY111" s="913"/>
      <c r="BZ111" s="913"/>
      <c r="CA111" s="913">
        <v>523</v>
      </c>
      <c r="CB111" s="913"/>
      <c r="CC111" s="913"/>
      <c r="CD111" s="913"/>
      <c r="CE111" s="913"/>
      <c r="CF111" s="907">
        <v>0</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4892679</v>
      </c>
      <c r="BR112" s="913"/>
      <c r="BS112" s="913"/>
      <c r="BT112" s="913"/>
      <c r="BU112" s="913"/>
      <c r="BV112" s="913">
        <v>4317029</v>
      </c>
      <c r="BW112" s="913"/>
      <c r="BX112" s="913"/>
      <c r="BY112" s="913"/>
      <c r="BZ112" s="913"/>
      <c r="CA112" s="913">
        <v>3637555</v>
      </c>
      <c r="CB112" s="913"/>
      <c r="CC112" s="913"/>
      <c r="CD112" s="913"/>
      <c r="CE112" s="913"/>
      <c r="CF112" s="907">
        <v>64.8</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482872</v>
      </c>
      <c r="AB113" s="925"/>
      <c r="AC113" s="925"/>
      <c r="AD113" s="925"/>
      <c r="AE113" s="926"/>
      <c r="AF113" s="927">
        <v>494590</v>
      </c>
      <c r="AG113" s="925"/>
      <c r="AH113" s="925"/>
      <c r="AI113" s="925"/>
      <c r="AJ113" s="926"/>
      <c r="AK113" s="927">
        <v>491582</v>
      </c>
      <c r="AL113" s="925"/>
      <c r="AM113" s="925"/>
      <c r="AN113" s="925"/>
      <c r="AO113" s="926"/>
      <c r="AP113" s="928">
        <v>8.8000000000000007</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v>469526</v>
      </c>
      <c r="BR113" s="913"/>
      <c r="BS113" s="913"/>
      <c r="BT113" s="913"/>
      <c r="BU113" s="913"/>
      <c r="BV113" s="913">
        <v>356124</v>
      </c>
      <c r="BW113" s="913"/>
      <c r="BX113" s="913"/>
      <c r="BY113" s="913"/>
      <c r="BZ113" s="913"/>
      <c r="CA113" s="913">
        <v>304277</v>
      </c>
      <c r="CB113" s="913"/>
      <c r="CC113" s="913"/>
      <c r="CD113" s="913"/>
      <c r="CE113" s="913"/>
      <c r="CF113" s="907">
        <v>5.4</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110354</v>
      </c>
      <c r="AB114" s="946"/>
      <c r="AC114" s="946"/>
      <c r="AD114" s="946"/>
      <c r="AE114" s="947"/>
      <c r="AF114" s="948">
        <v>105045</v>
      </c>
      <c r="AG114" s="946"/>
      <c r="AH114" s="946"/>
      <c r="AI114" s="946"/>
      <c r="AJ114" s="947"/>
      <c r="AK114" s="948">
        <v>56230</v>
      </c>
      <c r="AL114" s="946"/>
      <c r="AM114" s="946"/>
      <c r="AN114" s="946"/>
      <c r="AO114" s="947"/>
      <c r="AP114" s="949">
        <v>1</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2551847</v>
      </c>
      <c r="BR114" s="913"/>
      <c r="BS114" s="913"/>
      <c r="BT114" s="913"/>
      <c r="BU114" s="913"/>
      <c r="BV114" s="913">
        <v>2449714</v>
      </c>
      <c r="BW114" s="913"/>
      <c r="BX114" s="913"/>
      <c r="BY114" s="913"/>
      <c r="BZ114" s="913"/>
      <c r="CA114" s="913">
        <v>2460257</v>
      </c>
      <c r="CB114" s="913"/>
      <c r="CC114" s="913"/>
      <c r="CD114" s="913"/>
      <c r="CE114" s="913"/>
      <c r="CF114" s="907">
        <v>43.8</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275</v>
      </c>
      <c r="AB115" s="925"/>
      <c r="AC115" s="925"/>
      <c r="AD115" s="925"/>
      <c r="AE115" s="926"/>
      <c r="AF115" s="927">
        <v>272</v>
      </c>
      <c r="AG115" s="925"/>
      <c r="AH115" s="925"/>
      <c r="AI115" s="925"/>
      <c r="AJ115" s="926"/>
      <c r="AK115" s="927">
        <v>269</v>
      </c>
      <c r="AL115" s="925"/>
      <c r="AM115" s="925"/>
      <c r="AN115" s="925"/>
      <c r="AO115" s="926"/>
      <c r="AP115" s="928">
        <v>0</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v>934</v>
      </c>
      <c r="CB115" s="913"/>
      <c r="CC115" s="913"/>
      <c r="CD115" s="913"/>
      <c r="CE115" s="913"/>
      <c r="CF115" s="907">
        <v>0</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1046</v>
      </c>
      <c r="DH116" s="946"/>
      <c r="DI116" s="946"/>
      <c r="DJ116" s="946"/>
      <c r="DK116" s="947"/>
      <c r="DL116" s="948">
        <v>785</v>
      </c>
      <c r="DM116" s="946"/>
      <c r="DN116" s="946"/>
      <c r="DO116" s="946"/>
      <c r="DP116" s="947"/>
      <c r="DQ116" s="948">
        <v>523</v>
      </c>
      <c r="DR116" s="946"/>
      <c r="DS116" s="946"/>
      <c r="DT116" s="946"/>
      <c r="DU116" s="947"/>
      <c r="DV116" s="949">
        <v>0</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1749115</v>
      </c>
      <c r="AB117" s="966"/>
      <c r="AC117" s="966"/>
      <c r="AD117" s="966"/>
      <c r="AE117" s="967"/>
      <c r="AF117" s="968">
        <v>1778541</v>
      </c>
      <c r="AG117" s="966"/>
      <c r="AH117" s="966"/>
      <c r="AI117" s="966"/>
      <c r="AJ117" s="967"/>
      <c r="AK117" s="968">
        <v>1609653</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294</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446</v>
      </c>
      <c r="BP119" s="992"/>
      <c r="BQ119" s="986">
        <v>15316361</v>
      </c>
      <c r="BR119" s="987"/>
      <c r="BS119" s="987"/>
      <c r="BT119" s="987"/>
      <c r="BU119" s="987"/>
      <c r="BV119" s="987">
        <v>14038769</v>
      </c>
      <c r="BW119" s="987"/>
      <c r="BX119" s="987"/>
      <c r="BY119" s="987"/>
      <c r="BZ119" s="987"/>
      <c r="CA119" s="987">
        <v>12918754</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11067144</v>
      </c>
      <c r="BR120" s="918"/>
      <c r="BS120" s="918"/>
      <c r="BT120" s="918"/>
      <c r="BU120" s="918"/>
      <c r="BV120" s="918">
        <v>11136397</v>
      </c>
      <c r="BW120" s="918"/>
      <c r="BX120" s="918"/>
      <c r="BY120" s="918"/>
      <c r="BZ120" s="918"/>
      <c r="CA120" s="918">
        <v>10738215</v>
      </c>
      <c r="CB120" s="918"/>
      <c r="CC120" s="918"/>
      <c r="CD120" s="918"/>
      <c r="CE120" s="918"/>
      <c r="CF120" s="931">
        <v>191.3</v>
      </c>
      <c r="CG120" s="932"/>
      <c r="CH120" s="932"/>
      <c r="CI120" s="932"/>
      <c r="CJ120" s="932"/>
      <c r="CK120" s="993" t="s">
        <v>450</v>
      </c>
      <c r="CL120" s="994"/>
      <c r="CM120" s="994"/>
      <c r="CN120" s="994"/>
      <c r="CO120" s="995"/>
      <c r="CP120" s="1001" t="s">
        <v>451</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v>2357656</v>
      </c>
      <c r="DR120" s="918"/>
      <c r="DS120" s="918"/>
      <c r="DT120" s="918"/>
      <c r="DU120" s="918"/>
      <c r="DV120" s="919">
        <v>42</v>
      </c>
      <c r="DW120" s="919"/>
      <c r="DX120" s="919"/>
      <c r="DY120" s="919"/>
      <c r="DZ120" s="920"/>
    </row>
    <row r="121" spans="1:130" s="224" customFormat="1" ht="26.25" customHeight="1" x14ac:dyDescent="0.2">
      <c r="A121" s="1044"/>
      <c r="B121" s="936"/>
      <c r="C121" s="961" t="s">
        <v>452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453</v>
      </c>
      <c r="BA121" s="910"/>
      <c r="BB121" s="910"/>
      <c r="BC121" s="910"/>
      <c r="BD121" s="910"/>
      <c r="BE121" s="910"/>
      <c r="BF121" s="910"/>
      <c r="BG121" s="910"/>
      <c r="BH121" s="910"/>
      <c r="BI121" s="910"/>
      <c r="BJ121" s="910"/>
      <c r="BK121" s="910"/>
      <c r="BL121" s="910"/>
      <c r="BM121" s="910"/>
      <c r="BN121" s="910"/>
      <c r="BO121" s="910"/>
      <c r="BP121" s="911"/>
      <c r="BQ121" s="912">
        <v>293141</v>
      </c>
      <c r="BR121" s="913"/>
      <c r="BS121" s="913"/>
      <c r="BT121" s="913"/>
      <c r="BU121" s="913"/>
      <c r="BV121" s="913">
        <v>259891</v>
      </c>
      <c r="BW121" s="913"/>
      <c r="BX121" s="913"/>
      <c r="BY121" s="913"/>
      <c r="BZ121" s="913"/>
      <c r="CA121" s="913">
        <v>248976</v>
      </c>
      <c r="CB121" s="913"/>
      <c r="CC121" s="913"/>
      <c r="CD121" s="913"/>
      <c r="CE121" s="913"/>
      <c r="CF121" s="907">
        <v>4.4000000000000004</v>
      </c>
      <c r="CG121" s="908"/>
      <c r="CH121" s="908"/>
      <c r="CI121" s="908"/>
      <c r="CJ121" s="908"/>
      <c r="CK121" s="996"/>
      <c r="CL121" s="997"/>
      <c r="CM121" s="997"/>
      <c r="CN121" s="997"/>
      <c r="CO121" s="998"/>
      <c r="CP121" s="1006" t="s">
        <v>454</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v>1184541</v>
      </c>
      <c r="DR121" s="913"/>
      <c r="DS121" s="913"/>
      <c r="DT121" s="913"/>
      <c r="DU121" s="913"/>
      <c r="DV121" s="914">
        <v>21.1</v>
      </c>
      <c r="DW121" s="914"/>
      <c r="DX121" s="914"/>
      <c r="DY121" s="914"/>
      <c r="DZ121" s="915"/>
    </row>
    <row r="122" spans="1:130" s="224" customFormat="1" ht="26.25" customHeight="1" x14ac:dyDescent="0.2">
      <c r="A122" s="1044"/>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455</v>
      </c>
      <c r="BA122" s="952"/>
      <c r="BB122" s="952"/>
      <c r="BC122" s="952"/>
      <c r="BD122" s="952"/>
      <c r="BE122" s="952"/>
      <c r="BF122" s="952"/>
      <c r="BG122" s="952"/>
      <c r="BH122" s="952"/>
      <c r="BI122" s="952"/>
      <c r="BJ122" s="952"/>
      <c r="BK122" s="952"/>
      <c r="BL122" s="952"/>
      <c r="BM122" s="952"/>
      <c r="BN122" s="952"/>
      <c r="BO122" s="952"/>
      <c r="BP122" s="953"/>
      <c r="BQ122" s="986">
        <v>9697251</v>
      </c>
      <c r="BR122" s="987"/>
      <c r="BS122" s="987"/>
      <c r="BT122" s="987"/>
      <c r="BU122" s="987"/>
      <c r="BV122" s="987">
        <v>8825668</v>
      </c>
      <c r="BW122" s="987"/>
      <c r="BX122" s="987"/>
      <c r="BY122" s="987"/>
      <c r="BZ122" s="987"/>
      <c r="CA122" s="987">
        <v>9124228</v>
      </c>
      <c r="CB122" s="987"/>
      <c r="CC122" s="987"/>
      <c r="CD122" s="987"/>
      <c r="CE122" s="987"/>
      <c r="CF122" s="1004">
        <v>162.5</v>
      </c>
      <c r="CG122" s="1005"/>
      <c r="CH122" s="1005"/>
      <c r="CI122" s="1005"/>
      <c r="CJ122" s="1005"/>
      <c r="CK122" s="996"/>
      <c r="CL122" s="997"/>
      <c r="CM122" s="997"/>
      <c r="CN122" s="997"/>
      <c r="CO122" s="998"/>
      <c r="CP122" s="1006" t="s">
        <v>396</v>
      </c>
      <c r="CQ122" s="1007"/>
      <c r="CR122" s="1007"/>
      <c r="CS122" s="1007"/>
      <c r="CT122" s="1007"/>
      <c r="CU122" s="1007"/>
      <c r="CV122" s="1007"/>
      <c r="CW122" s="1007"/>
      <c r="CX122" s="1007"/>
      <c r="CY122" s="1007"/>
      <c r="CZ122" s="1007"/>
      <c r="DA122" s="1007"/>
      <c r="DB122" s="1007"/>
      <c r="DC122" s="1007"/>
      <c r="DD122" s="1007"/>
      <c r="DE122" s="1007"/>
      <c r="DF122" s="1008"/>
      <c r="DG122" s="912">
        <v>73767</v>
      </c>
      <c r="DH122" s="913"/>
      <c r="DI122" s="913"/>
      <c r="DJ122" s="913"/>
      <c r="DK122" s="913"/>
      <c r="DL122" s="913">
        <v>75113</v>
      </c>
      <c r="DM122" s="913"/>
      <c r="DN122" s="913"/>
      <c r="DO122" s="913"/>
      <c r="DP122" s="913"/>
      <c r="DQ122" s="913">
        <v>53661</v>
      </c>
      <c r="DR122" s="913"/>
      <c r="DS122" s="913"/>
      <c r="DT122" s="913"/>
      <c r="DU122" s="913"/>
      <c r="DV122" s="914">
        <v>1</v>
      </c>
      <c r="DW122" s="914"/>
      <c r="DX122" s="914"/>
      <c r="DY122" s="914"/>
      <c r="DZ122" s="915"/>
    </row>
    <row r="123" spans="1:130" s="224" customFormat="1" ht="26.25" customHeight="1" x14ac:dyDescent="0.2">
      <c r="A123" s="1044"/>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275</v>
      </c>
      <c r="AB123" s="946"/>
      <c r="AC123" s="946"/>
      <c r="AD123" s="946"/>
      <c r="AE123" s="947"/>
      <c r="AF123" s="948">
        <v>272</v>
      </c>
      <c r="AG123" s="946"/>
      <c r="AH123" s="946"/>
      <c r="AI123" s="946"/>
      <c r="AJ123" s="947"/>
      <c r="AK123" s="948">
        <v>269</v>
      </c>
      <c r="AL123" s="946"/>
      <c r="AM123" s="946"/>
      <c r="AN123" s="946"/>
      <c r="AO123" s="947"/>
      <c r="AP123" s="949">
        <v>0</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456</v>
      </c>
      <c r="BP123" s="992"/>
      <c r="BQ123" s="1050">
        <v>21057536</v>
      </c>
      <c r="BR123" s="1051"/>
      <c r="BS123" s="1051"/>
      <c r="BT123" s="1051"/>
      <c r="BU123" s="1051"/>
      <c r="BV123" s="1051">
        <v>20221956</v>
      </c>
      <c r="BW123" s="1051"/>
      <c r="BX123" s="1051"/>
      <c r="BY123" s="1051"/>
      <c r="BZ123" s="1051"/>
      <c r="CA123" s="1051">
        <v>20111419</v>
      </c>
      <c r="CB123" s="1051"/>
      <c r="CC123" s="1051"/>
      <c r="CD123" s="1051"/>
      <c r="CE123" s="1051"/>
      <c r="CF123" s="988"/>
      <c r="CG123" s="989"/>
      <c r="CH123" s="989"/>
      <c r="CI123" s="989"/>
      <c r="CJ123" s="990"/>
      <c r="CK123" s="996"/>
      <c r="CL123" s="997"/>
      <c r="CM123" s="997"/>
      <c r="CN123" s="997"/>
      <c r="CO123" s="998"/>
      <c r="CP123" s="1006" t="s">
        <v>397</v>
      </c>
      <c r="CQ123" s="1007"/>
      <c r="CR123" s="1007"/>
      <c r="CS123" s="1007"/>
      <c r="CT123" s="1007"/>
      <c r="CU123" s="1007"/>
      <c r="CV123" s="1007"/>
      <c r="CW123" s="1007"/>
      <c r="CX123" s="1007"/>
      <c r="CY123" s="1007"/>
      <c r="CZ123" s="1007"/>
      <c r="DA123" s="1007"/>
      <c r="DB123" s="1007"/>
      <c r="DC123" s="1007"/>
      <c r="DD123" s="1007"/>
      <c r="DE123" s="1007"/>
      <c r="DF123" s="1008"/>
      <c r="DG123" s="945">
        <v>56657</v>
      </c>
      <c r="DH123" s="946"/>
      <c r="DI123" s="946"/>
      <c r="DJ123" s="946"/>
      <c r="DK123" s="947"/>
      <c r="DL123" s="948">
        <v>38076</v>
      </c>
      <c r="DM123" s="946"/>
      <c r="DN123" s="946"/>
      <c r="DO123" s="946"/>
      <c r="DP123" s="947"/>
      <c r="DQ123" s="948">
        <v>36072</v>
      </c>
      <c r="DR123" s="946"/>
      <c r="DS123" s="946"/>
      <c r="DT123" s="946"/>
      <c r="DU123" s="947"/>
      <c r="DV123" s="949">
        <v>0.6</v>
      </c>
      <c r="DW123" s="950"/>
      <c r="DX123" s="950"/>
      <c r="DY123" s="950"/>
      <c r="DZ123" s="951"/>
    </row>
    <row r="124" spans="1:130" s="224" customFormat="1" ht="26.25" customHeight="1" thickBot="1" x14ac:dyDescent="0.25">
      <c r="A124" s="1044"/>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457</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458</v>
      </c>
      <c r="CQ124" s="1007"/>
      <c r="CR124" s="1007"/>
      <c r="CS124" s="1007"/>
      <c r="CT124" s="1007"/>
      <c r="CU124" s="1007"/>
      <c r="CV124" s="1007"/>
      <c r="CW124" s="1007"/>
      <c r="CX124" s="1007"/>
      <c r="CY124" s="1007"/>
      <c r="CZ124" s="1007"/>
      <c r="DA124" s="1007"/>
      <c r="DB124" s="1007"/>
      <c r="DC124" s="1007"/>
      <c r="DD124" s="1007"/>
      <c r="DE124" s="1007"/>
      <c r="DF124" s="1008"/>
      <c r="DG124" s="991">
        <v>4762255</v>
      </c>
      <c r="DH124" s="973"/>
      <c r="DI124" s="973"/>
      <c r="DJ124" s="973"/>
      <c r="DK124" s="974"/>
      <c r="DL124" s="972">
        <v>4203840</v>
      </c>
      <c r="DM124" s="973"/>
      <c r="DN124" s="973"/>
      <c r="DO124" s="973"/>
      <c r="DP124" s="974"/>
      <c r="DQ124" s="972">
        <v>5625</v>
      </c>
      <c r="DR124" s="973"/>
      <c r="DS124" s="973"/>
      <c r="DT124" s="973"/>
      <c r="DU124" s="974"/>
      <c r="DV124" s="975">
        <v>0.1</v>
      </c>
      <c r="DW124" s="976"/>
      <c r="DX124" s="976"/>
      <c r="DY124" s="976"/>
      <c r="DZ124" s="977"/>
    </row>
    <row r="125" spans="1:130" s="224" customFormat="1" ht="26.25" customHeight="1" x14ac:dyDescent="0.2">
      <c r="A125" s="1044"/>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459</v>
      </c>
      <c r="CL125" s="994"/>
      <c r="CM125" s="994"/>
      <c r="CN125" s="994"/>
      <c r="CO125" s="995"/>
      <c r="CP125" s="916" t="s">
        <v>460</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461</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462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463</v>
      </c>
      <c r="AY127" s="1019"/>
      <c r="AZ127" s="1019"/>
      <c r="BA127" s="1019"/>
      <c r="BB127" s="1019"/>
      <c r="BC127" s="1019"/>
      <c r="BD127" s="1019"/>
      <c r="BE127" s="1020"/>
      <c r="BF127" s="1021" t="s">
        <v>464</v>
      </c>
      <c r="BG127" s="1019"/>
      <c r="BH127" s="1019"/>
      <c r="BI127" s="1019"/>
      <c r="BJ127" s="1019"/>
      <c r="BK127" s="1019"/>
      <c r="BL127" s="1020"/>
      <c r="BM127" s="1021" t="s">
        <v>465</v>
      </c>
      <c r="BN127" s="1019"/>
      <c r="BO127" s="1019"/>
      <c r="BP127" s="1019"/>
      <c r="BQ127" s="1019"/>
      <c r="BR127" s="1019"/>
      <c r="BS127" s="1020"/>
      <c r="BT127" s="1021" t="s">
        <v>466</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467</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468</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469</v>
      </c>
      <c r="X128" s="1030"/>
      <c r="Y128" s="1030"/>
      <c r="Z128" s="1031"/>
      <c r="AA128" s="1032">
        <v>26940</v>
      </c>
      <c r="AB128" s="1033"/>
      <c r="AC128" s="1033"/>
      <c r="AD128" s="1033"/>
      <c r="AE128" s="1034"/>
      <c r="AF128" s="1035">
        <v>27556</v>
      </c>
      <c r="AG128" s="1033"/>
      <c r="AH128" s="1033"/>
      <c r="AI128" s="1033"/>
      <c r="AJ128" s="1034"/>
      <c r="AK128" s="1035">
        <v>24888</v>
      </c>
      <c r="AL128" s="1033"/>
      <c r="AM128" s="1033"/>
      <c r="AN128" s="1033"/>
      <c r="AO128" s="1034"/>
      <c r="AP128" s="1036"/>
      <c r="AQ128" s="1037"/>
      <c r="AR128" s="1037"/>
      <c r="AS128" s="1037"/>
      <c r="AT128" s="1038"/>
      <c r="AU128" s="226"/>
      <c r="AV128" s="226"/>
      <c r="AW128" s="226"/>
      <c r="AX128" s="883" t="s">
        <v>470</v>
      </c>
      <c r="AY128" s="884"/>
      <c r="AZ128" s="884"/>
      <c r="BA128" s="884"/>
      <c r="BB128" s="884"/>
      <c r="BC128" s="884"/>
      <c r="BD128" s="884"/>
      <c r="BE128" s="885"/>
      <c r="BF128" s="1039" t="s">
        <v>122</v>
      </c>
      <c r="BG128" s="1040"/>
      <c r="BH128" s="1040"/>
      <c r="BI128" s="1040"/>
      <c r="BJ128" s="1040"/>
      <c r="BK128" s="1040"/>
      <c r="BL128" s="1041"/>
      <c r="BM128" s="1039">
        <v>14.18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471</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v>934</v>
      </c>
      <c r="DR128" s="1025"/>
      <c r="DS128" s="1025"/>
      <c r="DT128" s="1025"/>
      <c r="DU128" s="1025"/>
      <c r="DV128" s="1026">
        <v>0</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472</v>
      </c>
      <c r="X129" s="1058"/>
      <c r="Y129" s="1058"/>
      <c r="Z129" s="1059"/>
      <c r="AA129" s="945">
        <v>6937344</v>
      </c>
      <c r="AB129" s="946"/>
      <c r="AC129" s="946"/>
      <c r="AD129" s="946"/>
      <c r="AE129" s="947"/>
      <c r="AF129" s="948">
        <v>6675102</v>
      </c>
      <c r="AG129" s="946"/>
      <c r="AH129" s="946"/>
      <c r="AI129" s="946"/>
      <c r="AJ129" s="947"/>
      <c r="AK129" s="948">
        <v>6642596</v>
      </c>
      <c r="AL129" s="946"/>
      <c r="AM129" s="946"/>
      <c r="AN129" s="946"/>
      <c r="AO129" s="947"/>
      <c r="AP129" s="1060"/>
      <c r="AQ129" s="1061"/>
      <c r="AR129" s="1061"/>
      <c r="AS129" s="1061"/>
      <c r="AT129" s="1062"/>
      <c r="AU129" s="227"/>
      <c r="AV129" s="227"/>
      <c r="AW129" s="227"/>
      <c r="AX129" s="1052" t="s">
        <v>473</v>
      </c>
      <c r="AY129" s="910"/>
      <c r="AZ129" s="910"/>
      <c r="BA129" s="910"/>
      <c r="BB129" s="910"/>
      <c r="BC129" s="910"/>
      <c r="BD129" s="910"/>
      <c r="BE129" s="911"/>
      <c r="BF129" s="1053" t="s">
        <v>122</v>
      </c>
      <c r="BG129" s="1054"/>
      <c r="BH129" s="1054"/>
      <c r="BI129" s="1054"/>
      <c r="BJ129" s="1054"/>
      <c r="BK129" s="1054"/>
      <c r="BL129" s="1055"/>
      <c r="BM129" s="1053">
        <v>19.18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474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475</v>
      </c>
      <c r="X130" s="1058"/>
      <c r="Y130" s="1058"/>
      <c r="Z130" s="1059"/>
      <c r="AA130" s="945">
        <v>1095910</v>
      </c>
      <c r="AB130" s="946"/>
      <c r="AC130" s="946"/>
      <c r="AD130" s="946"/>
      <c r="AE130" s="947"/>
      <c r="AF130" s="948">
        <v>1065764</v>
      </c>
      <c r="AG130" s="946"/>
      <c r="AH130" s="946"/>
      <c r="AI130" s="946"/>
      <c r="AJ130" s="947"/>
      <c r="AK130" s="948">
        <v>1028446</v>
      </c>
      <c r="AL130" s="946"/>
      <c r="AM130" s="946"/>
      <c r="AN130" s="946"/>
      <c r="AO130" s="947"/>
      <c r="AP130" s="1060"/>
      <c r="AQ130" s="1061"/>
      <c r="AR130" s="1061"/>
      <c r="AS130" s="1061"/>
      <c r="AT130" s="1062"/>
      <c r="AU130" s="227"/>
      <c r="AV130" s="227"/>
      <c r="AW130" s="227"/>
      <c r="AX130" s="1052" t="s">
        <v>476</v>
      </c>
      <c r="AY130" s="910"/>
      <c r="AZ130" s="910"/>
      <c r="BA130" s="910"/>
      <c r="BB130" s="910"/>
      <c r="BC130" s="910"/>
      <c r="BD130" s="910"/>
      <c r="BE130" s="911"/>
      <c r="BF130" s="1088">
        <v>10.9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477</v>
      </c>
      <c r="X131" s="1095"/>
      <c r="Y131" s="1095"/>
      <c r="Z131" s="1096"/>
      <c r="AA131" s="991">
        <v>5841434</v>
      </c>
      <c r="AB131" s="973"/>
      <c r="AC131" s="973"/>
      <c r="AD131" s="973"/>
      <c r="AE131" s="974"/>
      <c r="AF131" s="972">
        <v>5609338</v>
      </c>
      <c r="AG131" s="973"/>
      <c r="AH131" s="973"/>
      <c r="AI131" s="973"/>
      <c r="AJ131" s="974"/>
      <c r="AK131" s="972">
        <v>5614150</v>
      </c>
      <c r="AL131" s="973"/>
      <c r="AM131" s="973"/>
      <c r="AN131" s="973"/>
      <c r="AO131" s="974"/>
      <c r="AP131" s="1097"/>
      <c r="AQ131" s="1098"/>
      <c r="AR131" s="1098"/>
      <c r="AS131" s="1098"/>
      <c r="AT131" s="1099"/>
      <c r="AU131" s="227"/>
      <c r="AV131" s="227"/>
      <c r="AW131" s="227"/>
      <c r="AX131" s="1070" t="s">
        <v>478</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480</v>
      </c>
      <c r="W132" s="1081"/>
      <c r="X132" s="1081"/>
      <c r="Y132" s="1081"/>
      <c r="Z132" s="1082"/>
      <c r="AA132" s="1083">
        <v>10.72108321</v>
      </c>
      <c r="AB132" s="1084"/>
      <c r="AC132" s="1084"/>
      <c r="AD132" s="1084"/>
      <c r="AE132" s="1085"/>
      <c r="AF132" s="1086">
        <v>12.215719569999999</v>
      </c>
      <c r="AG132" s="1084"/>
      <c r="AH132" s="1084"/>
      <c r="AI132" s="1084"/>
      <c r="AJ132" s="1085"/>
      <c r="AK132" s="1086">
        <v>9.9092267930000002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481</v>
      </c>
      <c r="W133" s="1064"/>
      <c r="X133" s="1064"/>
      <c r="Y133" s="1064"/>
      <c r="Z133" s="1065"/>
      <c r="AA133" s="1066">
        <v>10.5</v>
      </c>
      <c r="AB133" s="1067"/>
      <c r="AC133" s="1067"/>
      <c r="AD133" s="1067"/>
      <c r="AE133" s="1068"/>
      <c r="AF133" s="1066">
        <v>11.2</v>
      </c>
      <c r="AG133" s="1067"/>
      <c r="AH133" s="1067"/>
      <c r="AI133" s="1067"/>
      <c r="AJ133" s="1068"/>
      <c r="AK133" s="1066">
        <v>10.9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l5LvnmuI2Qa3ARMEiT+8o7HeQDXNtdrQOD7a8S0P15TzGwrVktboL7IXR4nZCxNX7fz72im8R3ohVhivK45KQ==" saltValue="0BsBAl/qYbM84Y0j7c/6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18"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482</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2Wk2mDEsidgyZZatUu/+uG6WvXWPLhw3Z6milbxUDMjUylGxW8Rl8d/m0zzaLD/nj+h0Iyt2NKx+lj/8AMKm0w==" saltValue="+40Hfg8LP+j+E/dRIJqr6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X6iNGDMp04KAZCEppzUATjjrq7ykwZTTzTh1sgIVXA5hkJ3DKRVuhmZhIFl0tIE+nVaxU3eBCJhD1y+9GIaqw==" saltValue="FqW0KO8Q9IfhBPby7rtBh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484</v>
      </c>
      <c r="AL6" s="260"/>
      <c r="AM6" s="260"/>
      <c r="AN6" s="260"/>
    </row>
    <row r="7" spans="1:46" ht="13.5" customHeight="1" x14ac:dyDescent="0.2">
      <c r="A7" s="259"/>
      <c r="AK7" s="262"/>
      <c r="AL7" s="263"/>
      <c r="AM7" s="263"/>
      <c r="AN7" s="264"/>
      <c r="AO7" s="1101" t="s">
        <v>485</v>
      </c>
      <c r="AP7" s="265"/>
      <c r="AQ7" s="266" t="s">
        <v>486</v>
      </c>
      <c r="AR7" s="267"/>
    </row>
    <row r="8" spans="1:46" ht="13" x14ac:dyDescent="0.2">
      <c r="A8" s="259"/>
      <c r="AK8" s="268"/>
      <c r="AL8" s="269"/>
      <c r="AM8" s="269"/>
      <c r="AN8" s="270"/>
      <c r="AO8" s="1102"/>
      <c r="AP8" s="271" t="s">
        <v>487</v>
      </c>
      <c r="AQ8" s="272" t="s">
        <v>488</v>
      </c>
      <c r="AR8" s="273" t="s">
        <v>489</v>
      </c>
    </row>
    <row r="9" spans="1:46" ht="13" x14ac:dyDescent="0.2">
      <c r="A9" s="259"/>
      <c r="AK9" s="1103" t="s">
        <v>490</v>
      </c>
      <c r="AL9" s="1104"/>
      <c r="AM9" s="1104"/>
      <c r="AN9" s="1105"/>
      <c r="AO9" s="274">
        <v>2026470</v>
      </c>
      <c r="AP9" s="274">
        <v>139028</v>
      </c>
      <c r="AQ9" s="275">
        <v>93942</v>
      </c>
      <c r="AR9" s="276">
        <v>48</v>
      </c>
    </row>
    <row r="10" spans="1:46" ht="13.5" customHeight="1" x14ac:dyDescent="0.2">
      <c r="A10" s="259"/>
      <c r="AK10" s="1103" t="s">
        <v>491</v>
      </c>
      <c r="AL10" s="1104"/>
      <c r="AM10" s="1104"/>
      <c r="AN10" s="1105"/>
      <c r="AO10" s="277">
        <v>329622</v>
      </c>
      <c r="AP10" s="277">
        <v>22614</v>
      </c>
      <c r="AQ10" s="278">
        <v>12590</v>
      </c>
      <c r="AR10" s="279">
        <v>79.599999999999994</v>
      </c>
    </row>
    <row r="11" spans="1:46" ht="13.5" customHeight="1" x14ac:dyDescent="0.2">
      <c r="A11" s="259"/>
      <c r="AK11" s="1103" t="s">
        <v>492</v>
      </c>
      <c r="AL11" s="1104"/>
      <c r="AM11" s="1104"/>
      <c r="AN11" s="1105"/>
      <c r="AO11" s="277">
        <v>2308</v>
      </c>
      <c r="AP11" s="277">
        <v>158</v>
      </c>
      <c r="AQ11" s="278">
        <v>461</v>
      </c>
      <c r="AR11" s="279">
        <v>-65.7</v>
      </c>
    </row>
    <row r="12" spans="1:46" ht="13.5" customHeight="1" x14ac:dyDescent="0.2">
      <c r="A12" s="259"/>
      <c r="AK12" s="1103" t="s">
        <v>493</v>
      </c>
      <c r="AL12" s="1104"/>
      <c r="AM12" s="1104"/>
      <c r="AN12" s="1105"/>
      <c r="AO12" s="277" t="s">
        <v>494</v>
      </c>
      <c r="AP12" s="277" t="s">
        <v>494</v>
      </c>
      <c r="AQ12" s="278">
        <v>24</v>
      </c>
      <c r="AR12" s="279" t="s">
        <v>494</v>
      </c>
    </row>
    <row r="13" spans="1:46" ht="13.5" customHeight="1" x14ac:dyDescent="0.2">
      <c r="A13" s="259"/>
      <c r="AK13" s="1103" t="s">
        <v>495</v>
      </c>
      <c r="AL13" s="1104"/>
      <c r="AM13" s="1104"/>
      <c r="AN13" s="1105"/>
      <c r="AO13" s="277">
        <v>73525</v>
      </c>
      <c r="AP13" s="277">
        <v>5044</v>
      </c>
      <c r="AQ13" s="278">
        <v>3962</v>
      </c>
      <c r="AR13" s="279">
        <v>27.3</v>
      </c>
    </row>
    <row r="14" spans="1:46" ht="13.5" customHeight="1" x14ac:dyDescent="0.2">
      <c r="A14" s="259"/>
      <c r="AK14" s="1103" t="s">
        <v>496</v>
      </c>
      <c r="AL14" s="1104"/>
      <c r="AM14" s="1104"/>
      <c r="AN14" s="1105"/>
      <c r="AO14" s="277">
        <v>50311</v>
      </c>
      <c r="AP14" s="277">
        <v>3452</v>
      </c>
      <c r="AQ14" s="278">
        <v>1657</v>
      </c>
      <c r="AR14" s="279">
        <v>108.3</v>
      </c>
    </row>
    <row r="15" spans="1:46" ht="13.5" customHeight="1" x14ac:dyDescent="0.2">
      <c r="A15" s="259"/>
      <c r="AK15" s="1106" t="s">
        <v>497</v>
      </c>
      <c r="AL15" s="1107"/>
      <c r="AM15" s="1107"/>
      <c r="AN15" s="1108"/>
      <c r="AO15" s="277">
        <v>-134137</v>
      </c>
      <c r="AP15" s="277">
        <v>-9203</v>
      </c>
      <c r="AQ15" s="278">
        <v>-5526</v>
      </c>
      <c r="AR15" s="279">
        <v>66.5</v>
      </c>
    </row>
    <row r="16" spans="1:46" ht="13" x14ac:dyDescent="0.2">
      <c r="A16" s="259"/>
      <c r="AK16" s="1106" t="s">
        <v>177</v>
      </c>
      <c r="AL16" s="1107"/>
      <c r="AM16" s="1107"/>
      <c r="AN16" s="1108"/>
      <c r="AO16" s="277">
        <v>2348099</v>
      </c>
      <c r="AP16" s="277">
        <v>161094</v>
      </c>
      <c r="AQ16" s="278">
        <v>107111</v>
      </c>
      <c r="AR16" s="279">
        <v>50.4</v>
      </c>
    </row>
    <row r="17" spans="1:46" ht="13" x14ac:dyDescent="0.2">
      <c r="A17" s="259"/>
    </row>
    <row r="18" spans="1:46" ht="13" x14ac:dyDescent="0.2">
      <c r="A18" s="259"/>
      <c r="AQ18" s="280"/>
      <c r="AR18" s="280"/>
    </row>
    <row r="19" spans="1:46" ht="13" x14ac:dyDescent="0.2">
      <c r="A19" s="259"/>
      <c r="AK19" s="255" t="s">
        <v>498</v>
      </c>
    </row>
    <row r="20" spans="1:46" ht="13" x14ac:dyDescent="0.2">
      <c r="A20" s="259"/>
      <c r="AK20" s="281"/>
      <c r="AL20" s="282"/>
      <c r="AM20" s="282"/>
      <c r="AN20" s="283"/>
      <c r="AO20" s="284" t="s">
        <v>499</v>
      </c>
      <c r="AP20" s="285" t="s">
        <v>500</v>
      </c>
      <c r="AQ20" s="286" t="s">
        <v>501</v>
      </c>
      <c r="AR20" s="287"/>
    </row>
    <row r="21" spans="1:46" s="260" customFormat="1" ht="13" x14ac:dyDescent="0.2">
      <c r="A21" s="288"/>
      <c r="AK21" s="1109" t="s">
        <v>502</v>
      </c>
      <c r="AL21" s="1110"/>
      <c r="AM21" s="1110"/>
      <c r="AN21" s="1111"/>
      <c r="AO21" s="289">
        <v>12.62</v>
      </c>
      <c r="AP21" s="290">
        <v>9.3000000000000007</v>
      </c>
      <c r="AQ21" s="291">
        <v>3.32</v>
      </c>
      <c r="AS21" s="292"/>
      <c r="AT21" s="288"/>
    </row>
    <row r="22" spans="1:46" s="260" customFormat="1" ht="13" x14ac:dyDescent="0.2">
      <c r="A22" s="288"/>
      <c r="AK22" s="1109" t="s">
        <v>503</v>
      </c>
      <c r="AL22" s="1110"/>
      <c r="AM22" s="1110"/>
      <c r="AN22" s="1111"/>
      <c r="AO22" s="293">
        <v>96.4</v>
      </c>
      <c r="AP22" s="294">
        <v>96.8</v>
      </c>
      <c r="AQ22" s="295">
        <v>-0.4</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504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506</v>
      </c>
      <c r="AL29" s="260"/>
      <c r="AM29" s="260"/>
      <c r="AN29" s="260"/>
      <c r="AS29" s="302"/>
    </row>
    <row r="30" spans="1:46" ht="13.5" customHeight="1" x14ac:dyDescent="0.2">
      <c r="A30" s="259"/>
      <c r="AK30" s="262"/>
      <c r="AL30" s="263"/>
      <c r="AM30" s="263"/>
      <c r="AN30" s="264"/>
      <c r="AO30" s="1101" t="s">
        <v>485</v>
      </c>
      <c r="AP30" s="265"/>
      <c r="AQ30" s="266" t="s">
        <v>486</v>
      </c>
      <c r="AR30" s="267"/>
    </row>
    <row r="31" spans="1:46" ht="13" x14ac:dyDescent="0.2">
      <c r="A31" s="259"/>
      <c r="AK31" s="268"/>
      <c r="AL31" s="269"/>
      <c r="AM31" s="269"/>
      <c r="AN31" s="270"/>
      <c r="AO31" s="1102"/>
      <c r="AP31" s="271" t="s">
        <v>487</v>
      </c>
      <c r="AQ31" s="272" t="s">
        <v>488</v>
      </c>
      <c r="AR31" s="273" t="s">
        <v>489</v>
      </c>
    </row>
    <row r="32" spans="1:46" ht="27" customHeight="1" x14ac:dyDescent="0.2">
      <c r="A32" s="259"/>
      <c r="AK32" s="1117" t="s">
        <v>507</v>
      </c>
      <c r="AL32" s="1118"/>
      <c r="AM32" s="1118"/>
      <c r="AN32" s="1119"/>
      <c r="AO32" s="303">
        <v>1061572</v>
      </c>
      <c r="AP32" s="303">
        <v>72830</v>
      </c>
      <c r="AQ32" s="304">
        <v>49869</v>
      </c>
      <c r="AR32" s="305">
        <v>46</v>
      </c>
    </row>
    <row r="33" spans="1:46" ht="13.5" customHeight="1" x14ac:dyDescent="0.2">
      <c r="A33" s="259"/>
      <c r="AK33" s="1117" t="s">
        <v>508</v>
      </c>
      <c r="AL33" s="1118"/>
      <c r="AM33" s="1118"/>
      <c r="AN33" s="1119"/>
      <c r="AO33" s="303" t="s">
        <v>494</v>
      </c>
      <c r="AP33" s="303" t="s">
        <v>494</v>
      </c>
      <c r="AQ33" s="304" t="s">
        <v>494</v>
      </c>
      <c r="AR33" s="305" t="s">
        <v>494</v>
      </c>
    </row>
    <row r="34" spans="1:46" ht="27" customHeight="1" x14ac:dyDescent="0.2">
      <c r="A34" s="259"/>
      <c r="AK34" s="1117" t="s">
        <v>509</v>
      </c>
      <c r="AL34" s="1118"/>
      <c r="AM34" s="1118"/>
      <c r="AN34" s="1119"/>
      <c r="AO34" s="303" t="s">
        <v>494</v>
      </c>
      <c r="AP34" s="303" t="s">
        <v>494</v>
      </c>
      <c r="AQ34" s="304" t="s">
        <v>494</v>
      </c>
      <c r="AR34" s="305" t="s">
        <v>494</v>
      </c>
    </row>
    <row r="35" spans="1:46" ht="27" customHeight="1" x14ac:dyDescent="0.2">
      <c r="A35" s="259"/>
      <c r="AK35" s="1117" t="s">
        <v>510</v>
      </c>
      <c r="AL35" s="1118"/>
      <c r="AM35" s="1118"/>
      <c r="AN35" s="1119"/>
      <c r="AO35" s="303">
        <v>491582</v>
      </c>
      <c r="AP35" s="303">
        <v>33725</v>
      </c>
      <c r="AQ35" s="304">
        <v>14647</v>
      </c>
      <c r="AR35" s="305">
        <v>130.30000000000001</v>
      </c>
    </row>
    <row r="36" spans="1:46" ht="27" customHeight="1" x14ac:dyDescent="0.2">
      <c r="A36" s="259"/>
      <c r="AK36" s="1117" t="s">
        <v>511</v>
      </c>
      <c r="AL36" s="1118"/>
      <c r="AM36" s="1118"/>
      <c r="AN36" s="1119"/>
      <c r="AO36" s="303">
        <v>56230</v>
      </c>
      <c r="AP36" s="303">
        <v>3858</v>
      </c>
      <c r="AQ36" s="304">
        <v>2417</v>
      </c>
      <c r="AR36" s="305">
        <v>59.6</v>
      </c>
    </row>
    <row r="37" spans="1:46" ht="13.5" customHeight="1" x14ac:dyDescent="0.2">
      <c r="A37" s="259"/>
      <c r="AK37" s="1117" t="s">
        <v>512</v>
      </c>
      <c r="AL37" s="1118"/>
      <c r="AM37" s="1118"/>
      <c r="AN37" s="1119"/>
      <c r="AO37" s="303">
        <v>269</v>
      </c>
      <c r="AP37" s="303">
        <v>18</v>
      </c>
      <c r="AQ37" s="304">
        <v>490</v>
      </c>
      <c r="AR37" s="305">
        <v>-96.3</v>
      </c>
    </row>
    <row r="38" spans="1:46" ht="27" customHeight="1" x14ac:dyDescent="0.2">
      <c r="A38" s="259"/>
      <c r="AK38" s="1120" t="s">
        <v>513</v>
      </c>
      <c r="AL38" s="1121"/>
      <c r="AM38" s="1121"/>
      <c r="AN38" s="1122"/>
      <c r="AO38" s="306" t="s">
        <v>494</v>
      </c>
      <c r="AP38" s="306" t="s">
        <v>494</v>
      </c>
      <c r="AQ38" s="307">
        <v>2</v>
      </c>
      <c r="AR38" s="295" t="s">
        <v>494</v>
      </c>
      <c r="AS38" s="302"/>
    </row>
    <row r="39" spans="1:46" ht="13" x14ac:dyDescent="0.2">
      <c r="A39" s="259"/>
      <c r="AK39" s="1120" t="s">
        <v>514</v>
      </c>
      <c r="AL39" s="1121"/>
      <c r="AM39" s="1121"/>
      <c r="AN39" s="1122"/>
      <c r="AO39" s="303">
        <v>-24888</v>
      </c>
      <c r="AP39" s="303">
        <v>-1707</v>
      </c>
      <c r="AQ39" s="304">
        <v>-2755</v>
      </c>
      <c r="AR39" s="305">
        <v>-38</v>
      </c>
      <c r="AS39" s="302"/>
    </row>
    <row r="40" spans="1:46" ht="27" customHeight="1" x14ac:dyDescent="0.2">
      <c r="A40" s="259"/>
      <c r="AK40" s="1117" t="s">
        <v>515</v>
      </c>
      <c r="AL40" s="1118"/>
      <c r="AM40" s="1118"/>
      <c r="AN40" s="1119"/>
      <c r="AO40" s="303">
        <v>-1028446</v>
      </c>
      <c r="AP40" s="303">
        <v>-70557</v>
      </c>
      <c r="AQ40" s="304">
        <v>-44075</v>
      </c>
      <c r="AR40" s="305">
        <v>60.1</v>
      </c>
      <c r="AS40" s="302"/>
    </row>
    <row r="41" spans="1:46" ht="13" x14ac:dyDescent="0.2">
      <c r="A41" s="259"/>
      <c r="AK41" s="1123" t="s">
        <v>287</v>
      </c>
      <c r="AL41" s="1124"/>
      <c r="AM41" s="1124"/>
      <c r="AN41" s="1125"/>
      <c r="AO41" s="303">
        <v>556319</v>
      </c>
      <c r="AP41" s="303">
        <v>38167</v>
      </c>
      <c r="AQ41" s="304">
        <v>20595</v>
      </c>
      <c r="AR41" s="305">
        <v>85.3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516</v>
      </c>
    </row>
    <row r="48" spans="1:46" ht="13" x14ac:dyDescent="0.2">
      <c r="A48" s="259"/>
      <c r="AK48" s="313" t="s">
        <v>517</v>
      </c>
      <c r="AL48" s="313"/>
      <c r="AM48" s="313"/>
      <c r="AN48" s="313"/>
      <c r="AO48" s="313"/>
      <c r="AP48" s="313"/>
      <c r="AQ48" s="314"/>
      <c r="AR48" s="313"/>
    </row>
    <row r="49" spans="1:44" ht="13.5" customHeight="1" x14ac:dyDescent="0.2">
      <c r="A49" s="259"/>
      <c r="AK49" s="315"/>
      <c r="AL49" s="316"/>
      <c r="AM49" s="1112" t="s">
        <v>485</v>
      </c>
      <c r="AN49" s="1114" t="s">
        <v>518</v>
      </c>
      <c r="AO49" s="1115"/>
      <c r="AP49" s="1115"/>
      <c r="AQ49" s="1115"/>
      <c r="AR49" s="1116"/>
    </row>
    <row r="50" spans="1:44" ht="13" x14ac:dyDescent="0.2">
      <c r="A50" s="259"/>
      <c r="AK50" s="317"/>
      <c r="AL50" s="318"/>
      <c r="AM50" s="1113"/>
      <c r="AN50" s="319" t="s">
        <v>519</v>
      </c>
      <c r="AO50" s="320" t="s">
        <v>520</v>
      </c>
      <c r="AP50" s="321" t="s">
        <v>521</v>
      </c>
      <c r="AQ50" s="322" t="s">
        <v>522</v>
      </c>
      <c r="AR50" s="323" t="s">
        <v>523</v>
      </c>
    </row>
    <row r="51" spans="1:44" ht="13" x14ac:dyDescent="0.2">
      <c r="A51" s="259"/>
      <c r="AK51" s="315" t="s">
        <v>524</v>
      </c>
      <c r="AL51" s="316"/>
      <c r="AM51" s="324">
        <v>1748323</v>
      </c>
      <c r="AN51" s="325">
        <v>110780</v>
      </c>
      <c r="AO51" s="326">
        <v>-4.5999999999999996</v>
      </c>
      <c r="AP51" s="327">
        <v>87464</v>
      </c>
      <c r="AQ51" s="328">
        <v>19</v>
      </c>
      <c r="AR51" s="329">
        <v>-23.6</v>
      </c>
    </row>
    <row r="52" spans="1:44" ht="13" x14ac:dyDescent="0.2">
      <c r="A52" s="259"/>
      <c r="AK52" s="330"/>
      <c r="AL52" s="331" t="s">
        <v>525</v>
      </c>
      <c r="AM52" s="332">
        <v>1479913</v>
      </c>
      <c r="AN52" s="333">
        <v>93772</v>
      </c>
      <c r="AO52" s="334">
        <v>-3.4</v>
      </c>
      <c r="AP52" s="335">
        <v>47479</v>
      </c>
      <c r="AQ52" s="336">
        <v>10.199999999999999</v>
      </c>
      <c r="AR52" s="337">
        <v>-13.6</v>
      </c>
    </row>
    <row r="53" spans="1:44" ht="13" x14ac:dyDescent="0.2">
      <c r="A53" s="259"/>
      <c r="AK53" s="315" t="s">
        <v>526</v>
      </c>
      <c r="AL53" s="316"/>
      <c r="AM53" s="324">
        <v>1388040</v>
      </c>
      <c r="AN53" s="325">
        <v>89246</v>
      </c>
      <c r="AO53" s="326">
        <v>-19.399999999999999</v>
      </c>
      <c r="AP53" s="327">
        <v>96248</v>
      </c>
      <c r="AQ53" s="328">
        <v>10</v>
      </c>
      <c r="AR53" s="329">
        <v>-29.4</v>
      </c>
    </row>
    <row r="54" spans="1:44" ht="13" x14ac:dyDescent="0.2">
      <c r="A54" s="259"/>
      <c r="AK54" s="330"/>
      <c r="AL54" s="331" t="s">
        <v>525</v>
      </c>
      <c r="AM54" s="332">
        <v>1174152</v>
      </c>
      <c r="AN54" s="333">
        <v>75494</v>
      </c>
      <c r="AO54" s="334">
        <v>-19.5</v>
      </c>
      <c r="AP54" s="335">
        <v>55768</v>
      </c>
      <c r="AQ54" s="336">
        <v>17.5</v>
      </c>
      <c r="AR54" s="337">
        <v>-37</v>
      </c>
    </row>
    <row r="55" spans="1:44" ht="13" x14ac:dyDescent="0.2">
      <c r="A55" s="259"/>
      <c r="AK55" s="315" t="s">
        <v>527</v>
      </c>
      <c r="AL55" s="316"/>
      <c r="AM55" s="324">
        <v>797682</v>
      </c>
      <c r="AN55" s="325">
        <v>52403</v>
      </c>
      <c r="AO55" s="326">
        <v>-41.3</v>
      </c>
      <c r="AP55" s="327">
        <v>76413</v>
      </c>
      <c r="AQ55" s="328">
        <v>-20.6</v>
      </c>
      <c r="AR55" s="329">
        <v>-20.7</v>
      </c>
    </row>
    <row r="56" spans="1:44" ht="13" x14ac:dyDescent="0.2">
      <c r="A56" s="259"/>
      <c r="AK56" s="330"/>
      <c r="AL56" s="331" t="s">
        <v>525</v>
      </c>
      <c r="AM56" s="332">
        <v>685697</v>
      </c>
      <c r="AN56" s="333">
        <v>45046</v>
      </c>
      <c r="AO56" s="334">
        <v>-40.299999999999997</v>
      </c>
      <c r="AP56" s="335">
        <v>39658</v>
      </c>
      <c r="AQ56" s="336">
        <v>-28.9</v>
      </c>
      <c r="AR56" s="337">
        <v>-11.4</v>
      </c>
    </row>
    <row r="57" spans="1:44" ht="13" x14ac:dyDescent="0.2">
      <c r="A57" s="259"/>
      <c r="AK57" s="315" t="s">
        <v>528</v>
      </c>
      <c r="AL57" s="316"/>
      <c r="AM57" s="324">
        <v>1062004</v>
      </c>
      <c r="AN57" s="325">
        <v>71094</v>
      </c>
      <c r="AO57" s="326">
        <v>35.700000000000003</v>
      </c>
      <c r="AP57" s="327">
        <v>66481</v>
      </c>
      <c r="AQ57" s="328">
        <v>-13</v>
      </c>
      <c r="AR57" s="329">
        <v>48.7</v>
      </c>
    </row>
    <row r="58" spans="1:44" ht="13" x14ac:dyDescent="0.2">
      <c r="A58" s="259"/>
      <c r="AK58" s="330"/>
      <c r="AL58" s="331" t="s">
        <v>525</v>
      </c>
      <c r="AM58" s="332">
        <v>841560</v>
      </c>
      <c r="AN58" s="333">
        <v>56337</v>
      </c>
      <c r="AO58" s="334">
        <v>25.1</v>
      </c>
      <c r="AP58" s="335">
        <v>36120</v>
      </c>
      <c r="AQ58" s="336">
        <v>-8.9</v>
      </c>
      <c r="AR58" s="337">
        <v>34</v>
      </c>
    </row>
    <row r="59" spans="1:44" ht="13" x14ac:dyDescent="0.2">
      <c r="A59" s="259"/>
      <c r="AK59" s="315" t="s">
        <v>529</v>
      </c>
      <c r="AL59" s="316"/>
      <c r="AM59" s="324">
        <v>1150043</v>
      </c>
      <c r="AN59" s="325">
        <v>78900</v>
      </c>
      <c r="AO59" s="326">
        <v>11</v>
      </c>
      <c r="AP59" s="327">
        <v>67825</v>
      </c>
      <c r="AQ59" s="328">
        <v>2</v>
      </c>
      <c r="AR59" s="329">
        <v>9</v>
      </c>
    </row>
    <row r="60" spans="1:44" ht="13" x14ac:dyDescent="0.2">
      <c r="A60" s="259"/>
      <c r="AK60" s="330"/>
      <c r="AL60" s="331" t="s">
        <v>525</v>
      </c>
      <c r="AM60" s="332">
        <v>710044</v>
      </c>
      <c r="AN60" s="333">
        <v>48713</v>
      </c>
      <c r="AO60" s="334">
        <v>-13.5</v>
      </c>
      <c r="AP60" s="335">
        <v>39417</v>
      </c>
      <c r="AQ60" s="336">
        <v>9.1</v>
      </c>
      <c r="AR60" s="337">
        <v>-22.6</v>
      </c>
    </row>
    <row r="61" spans="1:44" ht="13" x14ac:dyDescent="0.2">
      <c r="A61" s="259"/>
      <c r="AK61" s="315" t="s">
        <v>530</v>
      </c>
      <c r="AL61" s="338"/>
      <c r="AM61" s="324">
        <v>1229218</v>
      </c>
      <c r="AN61" s="325">
        <v>80485</v>
      </c>
      <c r="AO61" s="326">
        <v>-3.7</v>
      </c>
      <c r="AP61" s="327">
        <v>78886</v>
      </c>
      <c r="AQ61" s="339">
        <v>-0.5</v>
      </c>
      <c r="AR61" s="329">
        <v>-3.2</v>
      </c>
    </row>
    <row r="62" spans="1:44" ht="13" x14ac:dyDescent="0.2">
      <c r="A62" s="259"/>
      <c r="AK62" s="330"/>
      <c r="AL62" s="331" t="s">
        <v>525</v>
      </c>
      <c r="AM62" s="332">
        <v>978273</v>
      </c>
      <c r="AN62" s="333">
        <v>63872</v>
      </c>
      <c r="AO62" s="334">
        <v>-10.3</v>
      </c>
      <c r="AP62" s="335">
        <v>43688</v>
      </c>
      <c r="AQ62" s="336">
        <v>-0.2</v>
      </c>
      <c r="AR62" s="337">
        <v>-10.1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wmPxBhdqDW8+JR/ogp07o/7nUYy1YnppCUi4vHsS0KdtITZLJwHm3d4IZHAr5ofgy1VqEOF48soOXv9Y2JLp7A==" saltValue="zc1wQPr9wKEn1JJPOadK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482</v>
      </c>
    </row>
    <row r="121" spans="125:125" ht="13.5" hidden="1" customHeight="1" x14ac:dyDescent="0.2">
      <c r="DU121" s="253"/>
    </row>
  </sheetData>
  <sheetProtection algorithmName="SHA-512" hashValue="L3bgWlss7Aj1+Zl1eyoT0mbH3u4j/T7UsnoiwyQIp6gJan01LaS+DJ08JUP9NYkNXh42TY4lUSKBp8sVT4MtJA==" saltValue="S95QyP/DYZktKmJJ+NPC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L91"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482</v>
      </c>
    </row>
  </sheetData>
  <sheetProtection algorithmName="SHA-512" hashValue="zxaCTf/O7q2sJ7P9p8TSLvCs2n6ABGwKkZRKGSPqTta+gBkbm74heu+XLTy25aLkp2TvZe4Xaqci/HSWqjNCTw==" saltValue="Pr2oe/POjFjQuUUIPlm5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532</v>
      </c>
      <c r="G46" s="8" t="s">
        <v>533</v>
      </c>
      <c r="H46" s="8" t="s">
        <v>534</v>
      </c>
      <c r="I46" s="8" t="s">
        <v>535</v>
      </c>
      <c r="J46" s="9" t="s">
        <v>536</v>
      </c>
    </row>
    <row r="47" spans="2:10" ht="57.75" customHeight="1" x14ac:dyDescent="0.2">
      <c r="B47" s="10"/>
      <c r="C47" s="1126" t="s">
        <v>3</v>
      </c>
      <c r="D47" s="1126"/>
      <c r="E47" s="1127"/>
      <c r="F47" s="11">
        <v>126.81</v>
      </c>
      <c r="G47" s="12">
        <v>118.76</v>
      </c>
      <c r="H47" s="12">
        <v>121.21</v>
      </c>
      <c r="I47" s="12">
        <v>127.05</v>
      </c>
      <c r="J47" s="13">
        <v>121.53</v>
      </c>
    </row>
    <row r="48" spans="2:10" ht="57.75" customHeight="1" x14ac:dyDescent="0.2">
      <c r="B48" s="14"/>
      <c r="C48" s="1128" t="s">
        <v>4</v>
      </c>
      <c r="D48" s="1128"/>
      <c r="E48" s="1129"/>
      <c r="F48" s="15">
        <v>8.43</v>
      </c>
      <c r="G48" s="16">
        <v>11.92</v>
      </c>
      <c r="H48" s="16">
        <v>10.95</v>
      </c>
      <c r="I48" s="16">
        <v>8.11</v>
      </c>
      <c r="J48" s="17">
        <v>10.029999999999999</v>
      </c>
    </row>
    <row r="49" spans="2:10" ht="57.75" customHeight="1" thickBot="1" x14ac:dyDescent="0.25">
      <c r="B49" s="18"/>
      <c r="C49" s="1130" t="s">
        <v>5</v>
      </c>
      <c r="D49" s="1130"/>
      <c r="E49" s="1131"/>
      <c r="F49" s="19" t="s">
        <v>537</v>
      </c>
      <c r="G49" s="20">
        <v>1.93</v>
      </c>
      <c r="H49" s="20">
        <v>4.18</v>
      </c>
      <c r="I49" s="20" t="s">
        <v>538</v>
      </c>
      <c r="J49" s="21" t="s">
        <v>539</v>
      </c>
    </row>
    <row r="50" spans="2:10" ht="13" x14ac:dyDescent="0.2"/>
  </sheetData>
  <sheetProtection algorithmName="SHA-512" hashValue="5d2zO94FGeXNvcVsRcvsqQ9IfP4tMl62J2ioJNxsvnEJMbZa9Ef1cPMbS0X/0y9SdoE7Q9RTLHKSNufIPJ02ag==" saltValue="D7NeYubNrcGN6otzukhL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36" t="s">
        <v>540</v>
      </c>
      <c r="D34" s="1136"/>
      <c r="E34" s="1137"/>
      <c r="F34" s="32">
        <v>8.27</v>
      </c>
      <c r="G34" s="33">
        <v>11.78</v>
      </c>
      <c r="H34" s="33">
        <v>10.72</v>
      </c>
      <c r="I34" s="33">
        <v>7.87</v>
      </c>
      <c r="J34" s="34">
        <v>9.9</v>
      </c>
      <c r="K34" s="22"/>
      <c r="L34" s="22"/>
      <c r="M34" s="22"/>
      <c r="N34" s="22"/>
      <c r="O34" s="22"/>
      <c r="P34" s="22"/>
    </row>
    <row r="35" spans="1:16" ht="39" customHeight="1" x14ac:dyDescent="0.2">
      <c r="A35" s="22"/>
      <c r="B35" s="35"/>
      <c r="C35" s="1132" t="s">
        <v>541</v>
      </c>
      <c r="D35" s="1132"/>
      <c r="E35" s="1133"/>
      <c r="F35" s="36">
        <v>5.52</v>
      </c>
      <c r="G35" s="37">
        <v>5.55</v>
      </c>
      <c r="H35" s="37">
        <v>5.53</v>
      </c>
      <c r="I35" s="37">
        <v>5.76</v>
      </c>
      <c r="J35" s="38">
        <v>5.92</v>
      </c>
      <c r="K35" s="22"/>
      <c r="L35" s="22"/>
      <c r="M35" s="22"/>
      <c r="N35" s="22"/>
      <c r="O35" s="22"/>
      <c r="P35" s="22"/>
    </row>
    <row r="36" spans="1:16" ht="39" customHeight="1" x14ac:dyDescent="0.2">
      <c r="A36" s="22"/>
      <c r="B36" s="35"/>
      <c r="C36" s="1132" t="s">
        <v>542</v>
      </c>
      <c r="D36" s="1132"/>
      <c r="E36" s="1133"/>
      <c r="F36" s="36">
        <v>5.03</v>
      </c>
      <c r="G36" s="37">
        <v>4.22</v>
      </c>
      <c r="H36" s="37">
        <v>3.64</v>
      </c>
      <c r="I36" s="37">
        <v>3.48</v>
      </c>
      <c r="J36" s="38">
        <v>3.47</v>
      </c>
      <c r="K36" s="22"/>
      <c r="L36" s="22"/>
      <c r="M36" s="22"/>
      <c r="N36" s="22"/>
      <c r="O36" s="22"/>
      <c r="P36" s="22"/>
    </row>
    <row r="37" spans="1:16" ht="39" customHeight="1" x14ac:dyDescent="0.2">
      <c r="A37" s="22"/>
      <c r="B37" s="35"/>
      <c r="C37" s="1132" t="s">
        <v>543</v>
      </c>
      <c r="D37" s="1132"/>
      <c r="E37" s="1133"/>
      <c r="F37" s="36">
        <v>1.44</v>
      </c>
      <c r="G37" s="37">
        <v>1.93</v>
      </c>
      <c r="H37" s="37">
        <v>2.58</v>
      </c>
      <c r="I37" s="37">
        <v>2.15</v>
      </c>
      <c r="J37" s="38">
        <v>2.42</v>
      </c>
      <c r="K37" s="22"/>
      <c r="L37" s="22"/>
      <c r="M37" s="22"/>
      <c r="N37" s="22"/>
      <c r="O37" s="22"/>
      <c r="P37" s="22"/>
    </row>
    <row r="38" spans="1:16" ht="39" customHeight="1" x14ac:dyDescent="0.2">
      <c r="A38" s="22"/>
      <c r="B38" s="35"/>
      <c r="C38" s="1132" t="s">
        <v>544</v>
      </c>
      <c r="D38" s="1132"/>
      <c r="E38" s="1133"/>
      <c r="F38" s="36">
        <v>1.68</v>
      </c>
      <c r="G38" s="37">
        <v>1.7</v>
      </c>
      <c r="H38" s="37">
        <v>1.64</v>
      </c>
      <c r="I38" s="37">
        <v>1.71</v>
      </c>
      <c r="J38" s="38">
        <v>1.88</v>
      </c>
      <c r="K38" s="22"/>
      <c r="L38" s="22"/>
      <c r="M38" s="22"/>
      <c r="N38" s="22"/>
      <c r="O38" s="22"/>
      <c r="P38" s="22"/>
    </row>
    <row r="39" spans="1:16" ht="39" customHeight="1" x14ac:dyDescent="0.2">
      <c r="A39" s="22"/>
      <c r="B39" s="35"/>
      <c r="C39" s="1132" t="s">
        <v>545</v>
      </c>
      <c r="D39" s="1132"/>
      <c r="E39" s="1133"/>
      <c r="F39" s="36">
        <v>0.89</v>
      </c>
      <c r="G39" s="37">
        <v>0.85</v>
      </c>
      <c r="H39" s="37">
        <v>0.85</v>
      </c>
      <c r="I39" s="37">
        <v>0.4</v>
      </c>
      <c r="J39" s="38">
        <v>1.41</v>
      </c>
      <c r="K39" s="22"/>
      <c r="L39" s="22"/>
      <c r="M39" s="22"/>
      <c r="N39" s="22"/>
      <c r="O39" s="22"/>
      <c r="P39" s="22"/>
    </row>
    <row r="40" spans="1:16" ht="39" customHeight="1" x14ac:dyDescent="0.2">
      <c r="A40" s="22"/>
      <c r="B40" s="35"/>
      <c r="C40" s="1132" t="s">
        <v>546</v>
      </c>
      <c r="D40" s="1132"/>
      <c r="E40" s="1133"/>
      <c r="F40" s="36">
        <v>0.57999999999999996</v>
      </c>
      <c r="G40" s="37">
        <v>0.88</v>
      </c>
      <c r="H40" s="37">
        <v>1.18</v>
      </c>
      <c r="I40" s="37">
        <v>1.67</v>
      </c>
      <c r="J40" s="38">
        <v>1.38</v>
      </c>
      <c r="K40" s="22"/>
      <c r="L40" s="22"/>
      <c r="M40" s="22"/>
      <c r="N40" s="22"/>
      <c r="O40" s="22"/>
      <c r="P40" s="22"/>
    </row>
    <row r="41" spans="1:16" ht="39" customHeight="1" x14ac:dyDescent="0.2">
      <c r="A41" s="22"/>
      <c r="B41" s="35"/>
      <c r="C41" s="1132" t="s">
        <v>547</v>
      </c>
      <c r="D41" s="1132"/>
      <c r="E41" s="1133"/>
      <c r="F41" s="36">
        <v>0.31</v>
      </c>
      <c r="G41" s="37">
        <v>0.28999999999999998</v>
      </c>
      <c r="H41" s="37">
        <v>0.17</v>
      </c>
      <c r="I41" s="37">
        <v>0.12</v>
      </c>
      <c r="J41" s="38">
        <v>0.66</v>
      </c>
      <c r="K41" s="22"/>
      <c r="L41" s="22"/>
      <c r="M41" s="22"/>
      <c r="N41" s="22"/>
      <c r="O41" s="22"/>
      <c r="P41" s="22"/>
    </row>
    <row r="42" spans="1:16" ht="39" customHeight="1" x14ac:dyDescent="0.2">
      <c r="A42" s="22"/>
      <c r="B42" s="39"/>
      <c r="C42" s="1132" t="s">
        <v>548</v>
      </c>
      <c r="D42" s="1132"/>
      <c r="E42" s="1133"/>
      <c r="F42" s="36" t="s">
        <v>494</v>
      </c>
      <c r="G42" s="37" t="s">
        <v>494</v>
      </c>
      <c r="H42" s="37" t="s">
        <v>494</v>
      </c>
      <c r="I42" s="37" t="s">
        <v>494</v>
      </c>
      <c r="J42" s="38" t="s">
        <v>494</v>
      </c>
      <c r="K42" s="22"/>
      <c r="L42" s="22"/>
      <c r="M42" s="22"/>
      <c r="N42" s="22"/>
      <c r="O42" s="22"/>
      <c r="P42" s="22"/>
    </row>
    <row r="43" spans="1:16" ht="39" customHeight="1" thickBot="1" x14ac:dyDescent="0.25">
      <c r="A43" s="22"/>
      <c r="B43" s="40"/>
      <c r="C43" s="1134" t="s">
        <v>549</v>
      </c>
      <c r="D43" s="1134"/>
      <c r="E43" s="1135"/>
      <c r="F43" s="41">
        <v>1.43</v>
      </c>
      <c r="G43" s="42">
        <v>1.29</v>
      </c>
      <c r="H43" s="42">
        <v>1.17</v>
      </c>
      <c r="I43" s="42">
        <v>1.03</v>
      </c>
      <c r="J43" s="43">
        <v>1.36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7kcaO6ciANaqWbKyGYGk1+QJus9aK0TeAkAO/H3fUK+BBd9E1TYpY/bSjO4Kd3byfhn6P11zvBPGETOvMYPdOw==" saltValue="nr0lVN84m95+IE1DO9Iy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956</v>
      </c>
      <c r="L45" s="58">
        <v>1060</v>
      </c>
      <c r="M45" s="58">
        <v>1156</v>
      </c>
      <c r="N45" s="58">
        <v>1179</v>
      </c>
      <c r="O45" s="59">
        <v>1062</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494</v>
      </c>
      <c r="L46" s="62" t="s">
        <v>494</v>
      </c>
      <c r="M46" s="62" t="s">
        <v>494</v>
      </c>
      <c r="N46" s="62" t="s">
        <v>494</v>
      </c>
      <c r="O46" s="63" t="s">
        <v>494</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494</v>
      </c>
      <c r="L47" s="62" t="s">
        <v>494</v>
      </c>
      <c r="M47" s="62" t="s">
        <v>494</v>
      </c>
      <c r="N47" s="62" t="s">
        <v>494</v>
      </c>
      <c r="O47" s="63" t="s">
        <v>494</v>
      </c>
      <c r="P47" s="46"/>
      <c r="Q47" s="46"/>
      <c r="R47" s="46"/>
      <c r="S47" s="46"/>
      <c r="T47" s="46"/>
      <c r="U47" s="46"/>
    </row>
    <row r="48" spans="1:21" ht="30.75" customHeight="1" x14ac:dyDescent="0.2">
      <c r="A48" s="46"/>
      <c r="B48" s="1140"/>
      <c r="C48" s="1141"/>
      <c r="D48" s="60"/>
      <c r="E48" s="1146" t="s">
        <v>13</v>
      </c>
      <c r="F48" s="1146"/>
      <c r="G48" s="1146"/>
      <c r="H48" s="1146"/>
      <c r="I48" s="1146"/>
      <c r="J48" s="1147"/>
      <c r="K48" s="61">
        <v>460</v>
      </c>
      <c r="L48" s="62">
        <v>470</v>
      </c>
      <c r="M48" s="62">
        <v>483</v>
      </c>
      <c r="N48" s="62">
        <v>495</v>
      </c>
      <c r="O48" s="63">
        <v>492</v>
      </c>
      <c r="P48" s="46"/>
      <c r="Q48" s="46"/>
      <c r="R48" s="46"/>
      <c r="S48" s="46"/>
      <c r="T48" s="46"/>
      <c r="U48" s="46"/>
    </row>
    <row r="49" spans="1:21" ht="30.75" customHeight="1" x14ac:dyDescent="0.2">
      <c r="A49" s="46"/>
      <c r="B49" s="1140"/>
      <c r="C49" s="1141"/>
      <c r="D49" s="60"/>
      <c r="E49" s="1146" t="s">
        <v>14</v>
      </c>
      <c r="F49" s="1146"/>
      <c r="G49" s="1146"/>
      <c r="H49" s="1146"/>
      <c r="I49" s="1146"/>
      <c r="J49" s="1147"/>
      <c r="K49" s="61">
        <v>99</v>
      </c>
      <c r="L49" s="62">
        <v>100</v>
      </c>
      <c r="M49" s="62">
        <v>110</v>
      </c>
      <c r="N49" s="62">
        <v>105</v>
      </c>
      <c r="O49" s="63">
        <v>56</v>
      </c>
      <c r="P49" s="46"/>
      <c r="Q49" s="46"/>
      <c r="R49" s="46"/>
      <c r="S49" s="46"/>
      <c r="T49" s="46"/>
      <c r="U49" s="46"/>
    </row>
    <row r="50" spans="1:21" ht="30.75" customHeight="1" x14ac:dyDescent="0.2">
      <c r="A50" s="46"/>
      <c r="B50" s="1140"/>
      <c r="C50" s="1141"/>
      <c r="D50" s="60"/>
      <c r="E50" s="1146" t="s">
        <v>15</v>
      </c>
      <c r="F50" s="1146"/>
      <c r="G50" s="1146"/>
      <c r="H50" s="1146"/>
      <c r="I50" s="1146"/>
      <c r="J50" s="1147"/>
      <c r="K50" s="61">
        <v>33</v>
      </c>
      <c r="L50" s="62">
        <v>0</v>
      </c>
      <c r="M50" s="62">
        <v>0</v>
      </c>
      <c r="N50" s="62">
        <v>0</v>
      </c>
      <c r="O50" s="63">
        <v>0</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494</v>
      </c>
      <c r="L51" s="62" t="s">
        <v>494</v>
      </c>
      <c r="M51" s="62" t="s">
        <v>494</v>
      </c>
      <c r="N51" s="62" t="s">
        <v>494</v>
      </c>
      <c r="O51" s="63" t="s">
        <v>494</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1010</v>
      </c>
      <c r="L52" s="62">
        <v>1044</v>
      </c>
      <c r="M52" s="62">
        <v>1123</v>
      </c>
      <c r="N52" s="62">
        <v>1094</v>
      </c>
      <c r="O52" s="63">
        <v>1054</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538</v>
      </c>
      <c r="L53" s="67">
        <v>586</v>
      </c>
      <c r="M53" s="67">
        <v>626</v>
      </c>
      <c r="N53" s="67">
        <v>685</v>
      </c>
      <c r="O53" s="68">
        <v>556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idbc2TdZ/znqzw5+fRIog0xeO33/gjMuHivPRMU+zuKsX25ka1iO9k3MYIzbHGwYipVA4Qp40Z2OO8LCwCyFw==" saltValue="dKBGNEsi1EGbDvNWOP28h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532</v>
      </c>
      <c r="J40" s="101" t="s">
        <v>533</v>
      </c>
      <c r="K40" s="101" t="s">
        <v>534</v>
      </c>
      <c r="L40" s="101" t="s">
        <v>535</v>
      </c>
      <c r="M40" s="102" t="s">
        <v>536</v>
      </c>
    </row>
    <row r="41" spans="2:13" ht="27.75" customHeight="1" x14ac:dyDescent="0.2">
      <c r="B41" s="1169" t="s">
        <v>30</v>
      </c>
      <c r="C41" s="1170"/>
      <c r="D41" s="103"/>
      <c r="E41" s="1175" t="s">
        <v>31</v>
      </c>
      <c r="F41" s="1175"/>
      <c r="G41" s="1175"/>
      <c r="H41" s="1176"/>
      <c r="I41" s="342">
        <v>7765</v>
      </c>
      <c r="J41" s="343">
        <v>7783</v>
      </c>
      <c r="K41" s="343">
        <v>7401</v>
      </c>
      <c r="L41" s="343">
        <v>6915</v>
      </c>
      <c r="M41" s="344">
        <v>6515</v>
      </c>
    </row>
    <row r="42" spans="2:13" ht="27.75" customHeight="1" x14ac:dyDescent="0.2">
      <c r="B42" s="1171"/>
      <c r="C42" s="1172"/>
      <c r="D42" s="104"/>
      <c r="E42" s="1177" t="s">
        <v>32</v>
      </c>
      <c r="F42" s="1177"/>
      <c r="G42" s="1177"/>
      <c r="H42" s="1178"/>
      <c r="I42" s="345">
        <v>2</v>
      </c>
      <c r="J42" s="346">
        <v>1</v>
      </c>
      <c r="K42" s="346">
        <v>1</v>
      </c>
      <c r="L42" s="346">
        <v>1</v>
      </c>
      <c r="M42" s="347">
        <v>1</v>
      </c>
    </row>
    <row r="43" spans="2:13" ht="27.75" customHeight="1" x14ac:dyDescent="0.2">
      <c r="B43" s="1171"/>
      <c r="C43" s="1172"/>
      <c r="D43" s="104"/>
      <c r="E43" s="1177" t="s">
        <v>33</v>
      </c>
      <c r="F43" s="1177"/>
      <c r="G43" s="1177"/>
      <c r="H43" s="1178"/>
      <c r="I43" s="345">
        <v>5584</v>
      </c>
      <c r="J43" s="346">
        <v>5225</v>
      </c>
      <c r="K43" s="346">
        <v>4893</v>
      </c>
      <c r="L43" s="346">
        <v>4317</v>
      </c>
      <c r="M43" s="347">
        <v>3638</v>
      </c>
    </row>
    <row r="44" spans="2:13" ht="27.75" customHeight="1" x14ac:dyDescent="0.2">
      <c r="B44" s="1171"/>
      <c r="C44" s="1172"/>
      <c r="D44" s="104"/>
      <c r="E44" s="1177" t="s">
        <v>34</v>
      </c>
      <c r="F44" s="1177"/>
      <c r="G44" s="1177"/>
      <c r="H44" s="1178"/>
      <c r="I44" s="345">
        <v>539</v>
      </c>
      <c r="J44" s="346">
        <v>562</v>
      </c>
      <c r="K44" s="346">
        <v>470</v>
      </c>
      <c r="L44" s="346">
        <v>356</v>
      </c>
      <c r="M44" s="347">
        <v>304</v>
      </c>
    </row>
    <row r="45" spans="2:13" ht="27.75" customHeight="1" x14ac:dyDescent="0.2">
      <c r="B45" s="1171"/>
      <c r="C45" s="1172"/>
      <c r="D45" s="104"/>
      <c r="E45" s="1177" t="s">
        <v>35</v>
      </c>
      <c r="F45" s="1177"/>
      <c r="G45" s="1177"/>
      <c r="H45" s="1178"/>
      <c r="I45" s="345">
        <v>2478</v>
      </c>
      <c r="J45" s="346">
        <v>2502</v>
      </c>
      <c r="K45" s="346">
        <v>2552</v>
      </c>
      <c r="L45" s="346">
        <v>2450</v>
      </c>
      <c r="M45" s="347">
        <v>2460</v>
      </c>
    </row>
    <row r="46" spans="2:13" ht="27.75" customHeight="1" x14ac:dyDescent="0.2">
      <c r="B46" s="1171"/>
      <c r="C46" s="1172"/>
      <c r="D46" s="105"/>
      <c r="E46" s="1177" t="s">
        <v>36</v>
      </c>
      <c r="F46" s="1177"/>
      <c r="G46" s="1177"/>
      <c r="H46" s="1178"/>
      <c r="I46" s="345">
        <v>8</v>
      </c>
      <c r="J46" s="346" t="s">
        <v>494</v>
      </c>
      <c r="K46" s="346" t="s">
        <v>494</v>
      </c>
      <c r="L46" s="346" t="s">
        <v>494</v>
      </c>
      <c r="M46" s="347">
        <v>1</v>
      </c>
    </row>
    <row r="47" spans="2:13" ht="27.75" customHeight="1" x14ac:dyDescent="0.2">
      <c r="B47" s="1171"/>
      <c r="C47" s="1172"/>
      <c r="D47" s="106"/>
      <c r="E47" s="1179" t="s">
        <v>37</v>
      </c>
      <c r="F47" s="1180"/>
      <c r="G47" s="1180"/>
      <c r="H47" s="1181"/>
      <c r="I47" s="345" t="s">
        <v>494</v>
      </c>
      <c r="J47" s="346" t="s">
        <v>494</v>
      </c>
      <c r="K47" s="346" t="s">
        <v>494</v>
      </c>
      <c r="L47" s="346" t="s">
        <v>494</v>
      </c>
      <c r="M47" s="347" t="s">
        <v>494</v>
      </c>
    </row>
    <row r="48" spans="2:13" ht="27.75" customHeight="1" x14ac:dyDescent="0.2">
      <c r="B48" s="1171"/>
      <c r="C48" s="1172"/>
      <c r="D48" s="104"/>
      <c r="E48" s="1177" t="s">
        <v>38</v>
      </c>
      <c r="F48" s="1177"/>
      <c r="G48" s="1177"/>
      <c r="H48" s="1178"/>
      <c r="I48" s="345" t="s">
        <v>494</v>
      </c>
      <c r="J48" s="346" t="s">
        <v>494</v>
      </c>
      <c r="K48" s="346" t="s">
        <v>494</v>
      </c>
      <c r="L48" s="346" t="s">
        <v>494</v>
      </c>
      <c r="M48" s="347" t="s">
        <v>494</v>
      </c>
    </row>
    <row r="49" spans="2:13" ht="27.75" customHeight="1" x14ac:dyDescent="0.2">
      <c r="B49" s="1173"/>
      <c r="C49" s="1174"/>
      <c r="D49" s="104"/>
      <c r="E49" s="1177" t="s">
        <v>39</v>
      </c>
      <c r="F49" s="1177"/>
      <c r="G49" s="1177"/>
      <c r="H49" s="1178"/>
      <c r="I49" s="345" t="s">
        <v>494</v>
      </c>
      <c r="J49" s="346" t="s">
        <v>494</v>
      </c>
      <c r="K49" s="346" t="s">
        <v>494</v>
      </c>
      <c r="L49" s="346" t="s">
        <v>494</v>
      </c>
      <c r="M49" s="347" t="s">
        <v>494</v>
      </c>
    </row>
    <row r="50" spans="2:13" ht="27.75" customHeight="1" x14ac:dyDescent="0.2">
      <c r="B50" s="1182" t="s">
        <v>40</v>
      </c>
      <c r="C50" s="1183"/>
      <c r="D50" s="107"/>
      <c r="E50" s="1177" t="s">
        <v>41</v>
      </c>
      <c r="F50" s="1177"/>
      <c r="G50" s="1177"/>
      <c r="H50" s="1178"/>
      <c r="I50" s="345">
        <v>10893</v>
      </c>
      <c r="J50" s="346">
        <v>10361</v>
      </c>
      <c r="K50" s="346">
        <v>11067</v>
      </c>
      <c r="L50" s="346">
        <v>11136</v>
      </c>
      <c r="M50" s="347">
        <v>10738</v>
      </c>
    </row>
    <row r="51" spans="2:13" ht="27.75" customHeight="1" x14ac:dyDescent="0.2">
      <c r="B51" s="1171"/>
      <c r="C51" s="1172"/>
      <c r="D51" s="104"/>
      <c r="E51" s="1177" t="s">
        <v>42</v>
      </c>
      <c r="F51" s="1177"/>
      <c r="G51" s="1177"/>
      <c r="H51" s="1178"/>
      <c r="I51" s="345">
        <v>348</v>
      </c>
      <c r="J51" s="346">
        <v>326</v>
      </c>
      <c r="K51" s="346">
        <v>293</v>
      </c>
      <c r="L51" s="346">
        <v>260</v>
      </c>
      <c r="M51" s="347">
        <v>249</v>
      </c>
    </row>
    <row r="52" spans="2:13" ht="27.75" customHeight="1" x14ac:dyDescent="0.2">
      <c r="B52" s="1173"/>
      <c r="C52" s="1174"/>
      <c r="D52" s="104"/>
      <c r="E52" s="1177" t="s">
        <v>43</v>
      </c>
      <c r="F52" s="1177"/>
      <c r="G52" s="1177"/>
      <c r="H52" s="1178"/>
      <c r="I52" s="345">
        <v>10449</v>
      </c>
      <c r="J52" s="346">
        <v>10418</v>
      </c>
      <c r="K52" s="346">
        <v>9697</v>
      </c>
      <c r="L52" s="346">
        <v>8826</v>
      </c>
      <c r="M52" s="347">
        <v>9124</v>
      </c>
    </row>
    <row r="53" spans="2:13" ht="27.75" customHeight="1" thickBot="1" x14ac:dyDescent="0.25">
      <c r="B53" s="1184" t="s">
        <v>19</v>
      </c>
      <c r="C53" s="1185"/>
      <c r="D53" s="108"/>
      <c r="E53" s="1186" t="s">
        <v>44</v>
      </c>
      <c r="F53" s="1186"/>
      <c r="G53" s="1186"/>
      <c r="H53" s="1187"/>
      <c r="I53" s="348">
        <v>-5315</v>
      </c>
      <c r="J53" s="349">
        <v>-5031</v>
      </c>
      <c r="K53" s="349">
        <v>-5741</v>
      </c>
      <c r="L53" s="349">
        <v>-6183</v>
      </c>
      <c r="M53" s="350">
        <v>-7193</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EIUitlzBLx4BZfmDK7N7BoC7opL7yAJ7uH1ckUBbQkK8ATpLbw8L564wd0kdFabsNN6i83GHbxtN9lRulbB/Bw==" saltValue="rqtWp7lEuaoSdUs9XhMf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534</v>
      </c>
      <c r="G54" s="117" t="s">
        <v>535</v>
      </c>
      <c r="H54" s="118" t="s">
        <v>536</v>
      </c>
    </row>
    <row r="55" spans="2:8" ht="52.5" customHeight="1" x14ac:dyDescent="0.2">
      <c r="B55" s="119"/>
      <c r="C55" s="1196" t="s">
        <v>46</v>
      </c>
      <c r="D55" s="1196"/>
      <c r="E55" s="1197"/>
      <c r="F55" s="120">
        <v>8409</v>
      </c>
      <c r="G55" s="120">
        <v>8480</v>
      </c>
      <c r="H55" s="121">
        <v>8073</v>
      </c>
    </row>
    <row r="56" spans="2:8" ht="52.5" customHeight="1" x14ac:dyDescent="0.2">
      <c r="B56" s="122"/>
      <c r="C56" s="1198" t="s">
        <v>47</v>
      </c>
      <c r="D56" s="1198"/>
      <c r="E56" s="1199"/>
      <c r="F56" s="123">
        <v>601</v>
      </c>
      <c r="G56" s="123">
        <v>528</v>
      </c>
      <c r="H56" s="124">
        <v>519</v>
      </c>
    </row>
    <row r="57" spans="2:8" ht="53.25" customHeight="1" x14ac:dyDescent="0.2">
      <c r="B57" s="122"/>
      <c r="C57" s="1200" t="s">
        <v>48</v>
      </c>
      <c r="D57" s="1200"/>
      <c r="E57" s="1201"/>
      <c r="F57" s="125">
        <v>1363</v>
      </c>
      <c r="G57" s="125">
        <v>1357</v>
      </c>
      <c r="H57" s="126">
        <v>1354</v>
      </c>
    </row>
    <row r="58" spans="2:8" ht="45.75" customHeight="1" x14ac:dyDescent="0.2">
      <c r="B58" s="127"/>
      <c r="C58" s="1188" t="s">
        <v>568</v>
      </c>
      <c r="D58" s="1189"/>
      <c r="E58" s="1190"/>
      <c r="F58" s="128">
        <v>242</v>
      </c>
      <c r="G58" s="128">
        <v>232</v>
      </c>
      <c r="H58" s="129">
        <v>235</v>
      </c>
    </row>
    <row r="59" spans="2:8" ht="45.75" customHeight="1" x14ac:dyDescent="0.2">
      <c r="B59" s="127"/>
      <c r="C59" s="1188" t="s">
        <v>569</v>
      </c>
      <c r="D59" s="1189"/>
      <c r="E59" s="1190"/>
      <c r="F59" s="128">
        <v>456</v>
      </c>
      <c r="G59" s="128">
        <v>472</v>
      </c>
      <c r="H59" s="129">
        <v>511</v>
      </c>
    </row>
    <row r="60" spans="2:8" ht="45.75" customHeight="1" x14ac:dyDescent="0.2">
      <c r="B60" s="127"/>
      <c r="C60" s="1188" t="s">
        <v>570</v>
      </c>
      <c r="D60" s="1189"/>
      <c r="E60" s="1190"/>
      <c r="F60" s="128">
        <v>407</v>
      </c>
      <c r="G60" s="128">
        <v>407</v>
      </c>
      <c r="H60" s="129">
        <v>407</v>
      </c>
    </row>
    <row r="61" spans="2:8" ht="45.75" customHeight="1" x14ac:dyDescent="0.2">
      <c r="B61" s="127"/>
      <c r="C61" s="1188" t="s">
        <v>571</v>
      </c>
      <c r="D61" s="1189"/>
      <c r="E61" s="1190"/>
      <c r="F61" s="128">
        <v>47</v>
      </c>
      <c r="G61" s="128">
        <v>45</v>
      </c>
      <c r="H61" s="129">
        <v>45</v>
      </c>
    </row>
    <row r="62" spans="2:8" ht="45.75" customHeight="1" thickBot="1" x14ac:dyDescent="0.25">
      <c r="B62" s="130"/>
      <c r="C62" s="1191" t="s">
        <v>572</v>
      </c>
      <c r="D62" s="1192"/>
      <c r="E62" s="1193"/>
      <c r="F62" s="131">
        <v>30</v>
      </c>
      <c r="G62" s="131">
        <v>26</v>
      </c>
      <c r="H62" s="132">
        <v>25</v>
      </c>
    </row>
    <row r="63" spans="2:8" ht="52.5" customHeight="1" thickBot="1" x14ac:dyDescent="0.25">
      <c r="B63" s="133"/>
      <c r="C63" s="1194" t="s">
        <v>49</v>
      </c>
      <c r="D63" s="1194"/>
      <c r="E63" s="1195"/>
      <c r="F63" s="134">
        <v>10373</v>
      </c>
      <c r="G63" s="134">
        <v>10366</v>
      </c>
      <c r="H63" s="135">
        <v>9946</v>
      </c>
    </row>
    <row r="64" spans="2:8" ht="13" x14ac:dyDescent="0.2"/>
  </sheetData>
  <sheetProtection algorithmName="SHA-512" hashValue="i1jj87uvykiM3AOZZUk8r5zqqfYg2DmYEZ5KDCbpNRntwtuZqjk19vmUGz7HyZ95WatCBPu/KtHIafu1Vqw/Pw==" saltValue="HRS7Bqwgod90e2IQLWj8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531</v>
      </c>
      <c r="G2" s="149"/>
      <c r="H2" s="150"/>
    </row>
    <row r="3" spans="1:8" x14ac:dyDescent="0.2">
      <c r="A3" s="146" t="s">
        <v>524</v>
      </c>
      <c r="B3" s="151"/>
      <c r="C3" s="152"/>
      <c r="D3" s="153">
        <v>110780</v>
      </c>
      <c r="E3" s="154"/>
      <c r="F3" s="155">
        <v>87464</v>
      </c>
      <c r="G3" s="156"/>
      <c r="H3" s="157"/>
    </row>
    <row r="4" spans="1:8" x14ac:dyDescent="0.2">
      <c r="A4" s="158"/>
      <c r="B4" s="159"/>
      <c r="C4" s="160"/>
      <c r="D4" s="161">
        <v>93772</v>
      </c>
      <c r="E4" s="162"/>
      <c r="F4" s="163">
        <v>47479</v>
      </c>
      <c r="G4" s="164"/>
      <c r="H4" s="165"/>
    </row>
    <row r="5" spans="1:8" x14ac:dyDescent="0.2">
      <c r="A5" s="146" t="s">
        <v>526</v>
      </c>
      <c r="B5" s="151"/>
      <c r="C5" s="152"/>
      <c r="D5" s="153">
        <v>89246</v>
      </c>
      <c r="E5" s="154"/>
      <c r="F5" s="155">
        <v>96248</v>
      </c>
      <c r="G5" s="156"/>
      <c r="H5" s="157"/>
    </row>
    <row r="6" spans="1:8" x14ac:dyDescent="0.2">
      <c r="A6" s="158"/>
      <c r="B6" s="159"/>
      <c r="C6" s="160"/>
      <c r="D6" s="161">
        <v>75494</v>
      </c>
      <c r="E6" s="162"/>
      <c r="F6" s="163">
        <v>55768</v>
      </c>
      <c r="G6" s="164"/>
      <c r="H6" s="165"/>
    </row>
    <row r="7" spans="1:8" x14ac:dyDescent="0.2">
      <c r="A7" s="146" t="s">
        <v>527</v>
      </c>
      <c r="B7" s="151"/>
      <c r="C7" s="152"/>
      <c r="D7" s="153">
        <v>52403</v>
      </c>
      <c r="E7" s="154"/>
      <c r="F7" s="155">
        <v>76413</v>
      </c>
      <c r="G7" s="156"/>
      <c r="H7" s="157"/>
    </row>
    <row r="8" spans="1:8" x14ac:dyDescent="0.2">
      <c r="A8" s="158"/>
      <c r="B8" s="159"/>
      <c r="C8" s="160"/>
      <c r="D8" s="161">
        <v>45046</v>
      </c>
      <c r="E8" s="162"/>
      <c r="F8" s="163">
        <v>39658</v>
      </c>
      <c r="G8" s="164"/>
      <c r="H8" s="165"/>
    </row>
    <row r="9" spans="1:8" x14ac:dyDescent="0.2">
      <c r="A9" s="146" t="s">
        <v>528</v>
      </c>
      <c r="B9" s="151"/>
      <c r="C9" s="152"/>
      <c r="D9" s="153">
        <v>71094</v>
      </c>
      <c r="E9" s="154"/>
      <c r="F9" s="155">
        <v>66481</v>
      </c>
      <c r="G9" s="156"/>
      <c r="H9" s="157"/>
    </row>
    <row r="10" spans="1:8" x14ac:dyDescent="0.2">
      <c r="A10" s="158"/>
      <c r="B10" s="159"/>
      <c r="C10" s="160"/>
      <c r="D10" s="161">
        <v>56337</v>
      </c>
      <c r="E10" s="162"/>
      <c r="F10" s="163">
        <v>36120</v>
      </c>
      <c r="G10" s="164"/>
      <c r="H10" s="165"/>
    </row>
    <row r="11" spans="1:8" x14ac:dyDescent="0.2">
      <c r="A11" s="146" t="s">
        <v>529</v>
      </c>
      <c r="B11" s="151"/>
      <c r="C11" s="152"/>
      <c r="D11" s="153">
        <v>78900</v>
      </c>
      <c r="E11" s="154"/>
      <c r="F11" s="155">
        <v>67825</v>
      </c>
      <c r="G11" s="156"/>
      <c r="H11" s="157"/>
    </row>
    <row r="12" spans="1:8" x14ac:dyDescent="0.2">
      <c r="A12" s="158"/>
      <c r="B12" s="159"/>
      <c r="C12" s="166"/>
      <c r="D12" s="161">
        <v>48713</v>
      </c>
      <c r="E12" s="162"/>
      <c r="F12" s="163">
        <v>39417</v>
      </c>
      <c r="G12" s="164"/>
      <c r="H12" s="165"/>
    </row>
    <row r="13" spans="1:8" x14ac:dyDescent="0.2">
      <c r="A13" s="146"/>
      <c r="B13" s="151"/>
      <c r="C13" s="152"/>
      <c r="D13" s="153">
        <v>80485</v>
      </c>
      <c r="E13" s="154"/>
      <c r="F13" s="155">
        <v>78886</v>
      </c>
      <c r="G13" s="167"/>
      <c r="H13" s="157"/>
    </row>
    <row r="14" spans="1:8" x14ac:dyDescent="0.2">
      <c r="A14" s="158"/>
      <c r="B14" s="159"/>
      <c r="C14" s="160"/>
      <c r="D14" s="161">
        <v>63872</v>
      </c>
      <c r="E14" s="162"/>
      <c r="F14" s="163">
        <v>43688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8.43</v>
      </c>
      <c r="C19" s="168">
        <f>ROUND(VALUE(SUBSTITUTE(実質収支比率等に係る経年分析!G$48,"▲","-")),2)</f>
        <v>11.92</v>
      </c>
      <c r="D19" s="168">
        <f>ROUND(VALUE(SUBSTITUTE(実質収支比率等に係る経年分析!H$48,"▲","-")),2)</f>
        <v>10.95</v>
      </c>
      <c r="E19" s="168">
        <f>ROUND(VALUE(SUBSTITUTE(実質収支比率等に係る経年分析!I$48,"▲","-")),2)</f>
        <v>8.11</v>
      </c>
      <c r="F19" s="168">
        <f>ROUND(VALUE(SUBSTITUTE(実質収支比率等に係る経年分析!J$48,"▲","-")),2)</f>
        <v>10.029999999999999</v>
      </c>
    </row>
    <row r="20" spans="1:11" x14ac:dyDescent="0.2">
      <c r="A20" s="168" t="s">
        <v>53</v>
      </c>
      <c r="B20" s="168">
        <f>ROUND(VALUE(SUBSTITUTE(実質収支比率等に係る経年分析!F$47,"▲","-")),2)</f>
        <v>126.81</v>
      </c>
      <c r="C20" s="168">
        <f>ROUND(VALUE(SUBSTITUTE(実質収支比率等に係る経年分析!G$47,"▲","-")),2)</f>
        <v>118.76</v>
      </c>
      <c r="D20" s="168">
        <f>ROUND(VALUE(SUBSTITUTE(実質収支比率等に係る経年分析!H$47,"▲","-")),2)</f>
        <v>121.21</v>
      </c>
      <c r="E20" s="168">
        <f>ROUND(VALUE(SUBSTITUTE(実質収支比率等に係る経年分析!I$47,"▲","-")),2)</f>
        <v>127.05</v>
      </c>
      <c r="F20" s="168">
        <f>ROUND(VALUE(SUBSTITUTE(実質収支比率等に係る経年分析!J$47,"▲","-")),2)</f>
        <v>121.53</v>
      </c>
    </row>
    <row r="21" spans="1:11" x14ac:dyDescent="0.2">
      <c r="A21" s="168" t="s">
        <v>54</v>
      </c>
      <c r="B21" s="168">
        <f>IF(ISNUMBER(VALUE(SUBSTITUTE(実質収支比率等に係る経年分析!F$49,"▲","-"))),ROUND(VALUE(SUBSTITUTE(実質収支比率等に係る経年分析!F$49,"▲","-")),2),NA())</f>
        <v>-7.46</v>
      </c>
      <c r="C21" s="168">
        <f>IF(ISNUMBER(VALUE(SUBSTITUTE(実質収支比率等に係る経年分析!G$49,"▲","-"))),ROUND(VALUE(SUBSTITUTE(実質収支比率等に係る経年分析!G$49,"▲","-")),2),NA())</f>
        <v>1.93</v>
      </c>
      <c r="D21" s="168">
        <f>IF(ISNUMBER(VALUE(SUBSTITUTE(実質収支比率等に係る経年分析!H$49,"▲","-"))),ROUND(VALUE(SUBSTITUTE(実質収支比率等に係る経年分析!H$49,"▲","-")),2),NA())</f>
        <v>4.18</v>
      </c>
      <c r="E21" s="168">
        <f>IF(ISNUMBER(VALUE(SUBSTITUTE(実質収支比率等に係る経年分析!I$49,"▲","-"))),ROUND(VALUE(SUBSTITUTE(実質収支比率等に係る経年分析!I$49,"▲","-")),2),NA())</f>
        <v>-8.19</v>
      </c>
      <c r="F21" s="168">
        <f>IF(ISNUMBER(VALUE(SUBSTITUTE(実質収支比率等に係る経年分析!J$49,"▲","-"))),ROUND(VALUE(SUBSTITUTE(実質収支比率等に係る経年分析!J$49,"▲","-")),2),NA())</f>
        <v>-8.2100000000000009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1.43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1.29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1.17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1.03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1.36</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農業集落排水事業特別会計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0.31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0.28999999999999998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0.17</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0.66</v>
      </c>
    </row>
    <row r="30" spans="1:11" x14ac:dyDescent="0.2">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0.57999999999999996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0.88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1.18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1.67</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1.38</v>
      </c>
    </row>
    <row r="31" spans="1:11" x14ac:dyDescent="0.2">
      <c r="A31" s="169" t="str">
        <f>IF(連結実質赤字比率に係る赤字・黒字の構成分析!C$39="",NA(),連結実質赤字比率に係る赤字・黒字の構成分析!C$39)</f>
        <v>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0.85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0.85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1.41</v>
      </c>
    </row>
    <row r="32" spans="1:11" x14ac:dyDescent="0.2">
      <c r="A32" s="169" t="str">
        <f>IF(連結実質赤字比率に係る赤字・黒字の構成分析!C$38="",NA(),連結実質赤字比率に係る赤字・黒字の構成分析!C$38)</f>
        <v>自動車教習所事業会計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1.68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1.64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1.71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1.88</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1.44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2.58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2.42</v>
      </c>
    </row>
    <row r="34" spans="1:16" x14ac:dyDescent="0.2">
      <c r="A34" s="169" t="str">
        <f>IF(連結実質赤字比率に係る赤字・黒字の構成分析!C$36="",NA(),連結実質赤字比率に係る赤字・黒字の構成分析!C$36)</f>
        <v>簡易水道事業会計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4.22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3.64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3.48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3.47</v>
      </c>
    </row>
    <row r="35" spans="1:16" x14ac:dyDescent="0.2">
      <c r="A35" s="169" t="str">
        <f>IF(連結実質赤字比率に係る赤字・黒字の構成分析!C$35="",NA(),連結実質赤字比率に係る赤字・黒字の構成分析!C$35)</f>
        <v>上水道事業会計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5.52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5.55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5.53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5.92</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8.27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11.78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10.72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7.87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1010</v>
      </c>
      <c r="E42" s="170"/>
      <c r="F42" s="170"/>
      <c r="G42" s="170">
        <f>'実質公債費比率（分子）の構造'!L$52</f>
        <v>1044</v>
      </c>
      <c r="H42" s="170"/>
      <c r="I42" s="170"/>
      <c r="J42" s="170">
        <f>'実質公債費比率（分子）の構造'!M$52</f>
        <v>1123</v>
      </c>
      <c r="K42" s="170"/>
      <c r="L42" s="170"/>
      <c r="M42" s="170">
        <f>'実質公債費比率（分子）の構造'!N$52</f>
        <v>1094</v>
      </c>
      <c r="N42" s="170"/>
      <c r="O42" s="170"/>
      <c r="P42" s="170">
        <f>'実質公債費比率（分子）の構造'!O$52</f>
        <v>1054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33</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f>'実質公債費比率（分子）の構造'!K$49</f>
        <v>99</v>
      </c>
      <c r="C45" s="170"/>
      <c r="D45" s="170"/>
      <c r="E45" s="170">
        <f>'実質公債費比率（分子）の構造'!L$49</f>
        <v>100</v>
      </c>
      <c r="F45" s="170"/>
      <c r="G45" s="170"/>
      <c r="H45" s="170">
        <f>'実質公債費比率（分子）の構造'!M$49</f>
        <v>110</v>
      </c>
      <c r="I45" s="170"/>
      <c r="J45" s="170"/>
      <c r="K45" s="170">
        <f>'実質公債費比率（分子）の構造'!N$49</f>
        <v>105</v>
      </c>
      <c r="L45" s="170"/>
      <c r="M45" s="170"/>
      <c r="N45" s="170">
        <f>'実質公債費比率（分子）の構造'!O$49</f>
        <v>56</v>
      </c>
      <c r="O45" s="170"/>
      <c r="P45" s="170"/>
    </row>
    <row r="46" spans="1:16" x14ac:dyDescent="0.2">
      <c r="A46" s="170" t="s">
        <v>64</v>
      </c>
      <c r="B46" s="170">
        <f>'実質公債費比率（分子）の構造'!K$48</f>
        <v>460</v>
      </c>
      <c r="C46" s="170"/>
      <c r="D46" s="170"/>
      <c r="E46" s="170">
        <f>'実質公債費比率（分子）の構造'!L$48</f>
        <v>470</v>
      </c>
      <c r="F46" s="170"/>
      <c r="G46" s="170"/>
      <c r="H46" s="170">
        <f>'実質公債費比率（分子）の構造'!M$48</f>
        <v>483</v>
      </c>
      <c r="I46" s="170"/>
      <c r="J46" s="170"/>
      <c r="K46" s="170">
        <f>'実質公債費比率（分子）の構造'!N$48</f>
        <v>495</v>
      </c>
      <c r="L46" s="170"/>
      <c r="M46" s="170"/>
      <c r="N46" s="170">
        <f>'実質公債費比率（分子）の構造'!O$48</f>
        <v>492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956</v>
      </c>
      <c r="C49" s="170"/>
      <c r="D49" s="170"/>
      <c r="E49" s="170">
        <f>'実質公債費比率（分子）の構造'!L$45</f>
        <v>1060</v>
      </c>
      <c r="F49" s="170"/>
      <c r="G49" s="170"/>
      <c r="H49" s="170">
        <f>'実質公債費比率（分子）の構造'!M$45</f>
        <v>1156</v>
      </c>
      <c r="I49" s="170"/>
      <c r="J49" s="170"/>
      <c r="K49" s="170">
        <f>'実質公債費比率（分子）の構造'!N$45</f>
        <v>1179</v>
      </c>
      <c r="L49" s="170"/>
      <c r="M49" s="170"/>
      <c r="N49" s="170">
        <f>'実質公債費比率（分子）の構造'!O$45</f>
        <v>1062</v>
      </c>
      <c r="O49" s="170"/>
      <c r="P49" s="170"/>
    </row>
    <row r="50" spans="1:16" x14ac:dyDescent="0.2">
      <c r="A50" s="170" t="s">
        <v>67</v>
      </c>
      <c r="B50" s="170" t="e">
        <f>NA()</f>
        <v>#N/A</v>
      </c>
      <c r="C50" s="170">
        <f>IF(ISNUMBER('実質公債費比率（分子）の構造'!K$53),'実質公債費比率（分子）の構造'!K$53,NA())</f>
        <v>538</v>
      </c>
      <c r="D50" s="170" t="e">
        <f>NA()</f>
        <v>#N/A</v>
      </c>
      <c r="E50" s="170" t="e">
        <f>NA()</f>
        <v>#N/A</v>
      </c>
      <c r="F50" s="170">
        <f>IF(ISNUMBER('実質公債費比率（分子）の構造'!L$53),'実質公債費比率（分子）の構造'!L$53,NA())</f>
        <v>586</v>
      </c>
      <c r="G50" s="170" t="e">
        <f>NA()</f>
        <v>#N/A</v>
      </c>
      <c r="H50" s="170" t="e">
        <f>NA()</f>
        <v>#N/A</v>
      </c>
      <c r="I50" s="170">
        <f>IF(ISNUMBER('実質公債費比率（分子）の構造'!M$53),'実質公債費比率（分子）の構造'!M$53,NA())</f>
        <v>626</v>
      </c>
      <c r="J50" s="170" t="e">
        <f>NA()</f>
        <v>#N/A</v>
      </c>
      <c r="K50" s="170" t="e">
        <f>NA()</f>
        <v>#N/A</v>
      </c>
      <c r="L50" s="170">
        <f>IF(ISNUMBER('実質公債費比率（分子）の構造'!N$53),'実質公債費比率（分子）の構造'!N$53,NA())</f>
        <v>685</v>
      </c>
      <c r="M50" s="170" t="e">
        <f>NA()</f>
        <v>#N/A</v>
      </c>
      <c r="N50" s="170" t="e">
        <f>NA()</f>
        <v>#N/A</v>
      </c>
      <c r="O50" s="170">
        <f>IF(ISNUMBER('実質公債費比率（分子）の構造'!O$53),'実質公債費比率（分子）の構造'!O$53,NA())</f>
        <v>556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10449</v>
      </c>
      <c r="E56" s="169"/>
      <c r="F56" s="169"/>
      <c r="G56" s="169">
        <f>'将来負担比率（分子）の構造'!J$52</f>
        <v>10418</v>
      </c>
      <c r="H56" s="169"/>
      <c r="I56" s="169"/>
      <c r="J56" s="169">
        <f>'将来負担比率（分子）の構造'!K$52</f>
        <v>9697</v>
      </c>
      <c r="K56" s="169"/>
      <c r="L56" s="169"/>
      <c r="M56" s="169">
        <f>'将来負担比率（分子）の構造'!L$52</f>
        <v>8826</v>
      </c>
      <c r="N56" s="169"/>
      <c r="O56" s="169"/>
      <c r="P56" s="169">
        <f>'将来負担比率（分子）の構造'!M$52</f>
        <v>9124</v>
      </c>
    </row>
    <row r="57" spans="1:16" x14ac:dyDescent="0.2">
      <c r="A57" s="169" t="s">
        <v>42</v>
      </c>
      <c r="B57" s="169"/>
      <c r="C57" s="169"/>
      <c r="D57" s="169">
        <f>'将来負担比率（分子）の構造'!I$51</f>
        <v>348</v>
      </c>
      <c r="E57" s="169"/>
      <c r="F57" s="169"/>
      <c r="G57" s="169">
        <f>'将来負担比率（分子）の構造'!J$51</f>
        <v>326</v>
      </c>
      <c r="H57" s="169"/>
      <c r="I57" s="169"/>
      <c r="J57" s="169">
        <f>'将来負担比率（分子）の構造'!K$51</f>
        <v>293</v>
      </c>
      <c r="K57" s="169"/>
      <c r="L57" s="169"/>
      <c r="M57" s="169">
        <f>'将来負担比率（分子）の構造'!L$51</f>
        <v>260</v>
      </c>
      <c r="N57" s="169"/>
      <c r="O57" s="169"/>
      <c r="P57" s="169">
        <f>'将来負担比率（分子）の構造'!M$51</f>
        <v>249</v>
      </c>
    </row>
    <row r="58" spans="1:16" x14ac:dyDescent="0.2">
      <c r="A58" s="169" t="s">
        <v>41</v>
      </c>
      <c r="B58" s="169"/>
      <c r="C58" s="169"/>
      <c r="D58" s="169">
        <f>'将来負担比率（分子）の構造'!I$50</f>
        <v>10893</v>
      </c>
      <c r="E58" s="169"/>
      <c r="F58" s="169"/>
      <c r="G58" s="169">
        <f>'将来負担比率（分子）の構造'!J$50</f>
        <v>10361</v>
      </c>
      <c r="H58" s="169"/>
      <c r="I58" s="169"/>
      <c r="J58" s="169">
        <f>'将来負担比率（分子）の構造'!K$50</f>
        <v>11067</v>
      </c>
      <c r="K58" s="169"/>
      <c r="L58" s="169"/>
      <c r="M58" s="169">
        <f>'将来負担比率（分子）の構造'!L$50</f>
        <v>11136</v>
      </c>
      <c r="N58" s="169"/>
      <c r="O58" s="169"/>
      <c r="P58" s="169">
        <f>'将来負担比率（分子）の構造'!M$50</f>
        <v>10738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8</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f>'将来負担比率（分子）の構造'!M$46</f>
        <v>1</v>
      </c>
      <c r="O61" s="169"/>
      <c r="P61" s="169"/>
    </row>
    <row r="62" spans="1:16" x14ac:dyDescent="0.2">
      <c r="A62" s="169" t="s">
        <v>35</v>
      </c>
      <c r="B62" s="169">
        <f>'将来負担比率（分子）の構造'!I$45</f>
        <v>2478</v>
      </c>
      <c r="C62" s="169"/>
      <c r="D62" s="169"/>
      <c r="E62" s="169">
        <f>'将来負担比率（分子）の構造'!J$45</f>
        <v>2502</v>
      </c>
      <c r="F62" s="169"/>
      <c r="G62" s="169"/>
      <c r="H62" s="169">
        <f>'将来負担比率（分子）の構造'!K$45</f>
        <v>2552</v>
      </c>
      <c r="I62" s="169"/>
      <c r="J62" s="169"/>
      <c r="K62" s="169">
        <f>'将来負担比率（分子）の構造'!L$45</f>
        <v>2450</v>
      </c>
      <c r="L62" s="169"/>
      <c r="M62" s="169"/>
      <c r="N62" s="169">
        <f>'将来負担比率（分子）の構造'!M$45</f>
        <v>2460</v>
      </c>
      <c r="O62" s="169"/>
      <c r="P62" s="169"/>
    </row>
    <row r="63" spans="1:16" x14ac:dyDescent="0.2">
      <c r="A63" s="169" t="s">
        <v>34</v>
      </c>
      <c r="B63" s="169">
        <f>'将来負担比率（分子）の構造'!I$44</f>
        <v>539</v>
      </c>
      <c r="C63" s="169"/>
      <c r="D63" s="169"/>
      <c r="E63" s="169">
        <f>'将来負担比率（分子）の構造'!J$44</f>
        <v>562</v>
      </c>
      <c r="F63" s="169"/>
      <c r="G63" s="169"/>
      <c r="H63" s="169">
        <f>'将来負担比率（分子）の構造'!K$44</f>
        <v>470</v>
      </c>
      <c r="I63" s="169"/>
      <c r="J63" s="169"/>
      <c r="K63" s="169">
        <f>'将来負担比率（分子）の構造'!L$44</f>
        <v>356</v>
      </c>
      <c r="L63" s="169"/>
      <c r="M63" s="169"/>
      <c r="N63" s="169">
        <f>'将来負担比率（分子）の構造'!M$44</f>
        <v>304</v>
      </c>
      <c r="O63" s="169"/>
      <c r="P63" s="169"/>
    </row>
    <row r="64" spans="1:16" x14ac:dyDescent="0.2">
      <c r="A64" s="169" t="s">
        <v>33</v>
      </c>
      <c r="B64" s="169">
        <f>'将来負担比率（分子）の構造'!I$43</f>
        <v>5584</v>
      </c>
      <c r="C64" s="169"/>
      <c r="D64" s="169"/>
      <c r="E64" s="169">
        <f>'将来負担比率（分子）の構造'!J$43</f>
        <v>5225</v>
      </c>
      <c r="F64" s="169"/>
      <c r="G64" s="169"/>
      <c r="H64" s="169">
        <f>'将来負担比率（分子）の構造'!K$43</f>
        <v>4893</v>
      </c>
      <c r="I64" s="169"/>
      <c r="J64" s="169"/>
      <c r="K64" s="169">
        <f>'将来負担比率（分子）の構造'!L$43</f>
        <v>4317</v>
      </c>
      <c r="L64" s="169"/>
      <c r="M64" s="169"/>
      <c r="N64" s="169">
        <f>'将来負担比率（分子）の構造'!M$43</f>
        <v>3638</v>
      </c>
      <c r="O64" s="169"/>
      <c r="P64" s="169"/>
    </row>
    <row r="65" spans="1:16" x14ac:dyDescent="0.2">
      <c r="A65" s="169" t="s">
        <v>32</v>
      </c>
      <c r="B65" s="169">
        <f>'将来負担比率（分子）の構造'!I$42</f>
        <v>2</v>
      </c>
      <c r="C65" s="169"/>
      <c r="D65" s="169"/>
      <c r="E65" s="169">
        <f>'将来負担比率（分子）の構造'!J$42</f>
        <v>1</v>
      </c>
      <c r="F65" s="169"/>
      <c r="G65" s="169"/>
      <c r="H65" s="169">
        <f>'将来負担比率（分子）の構造'!K$42</f>
        <v>1</v>
      </c>
      <c r="I65" s="169"/>
      <c r="J65" s="169"/>
      <c r="K65" s="169">
        <f>'将来負担比率（分子）の構造'!L$42</f>
        <v>1</v>
      </c>
      <c r="L65" s="169"/>
      <c r="M65" s="169"/>
      <c r="N65" s="169">
        <f>'将来負担比率（分子）の構造'!M$42</f>
        <v>1</v>
      </c>
      <c r="O65" s="169"/>
      <c r="P65" s="169"/>
    </row>
    <row r="66" spans="1:16" x14ac:dyDescent="0.2">
      <c r="A66" s="169" t="s">
        <v>31</v>
      </c>
      <c r="B66" s="169">
        <f>'将来負担比率（分子）の構造'!I$41</f>
        <v>7765</v>
      </c>
      <c r="C66" s="169"/>
      <c r="D66" s="169"/>
      <c r="E66" s="169">
        <f>'将来負担比率（分子）の構造'!J$41</f>
        <v>7783</v>
      </c>
      <c r="F66" s="169"/>
      <c r="G66" s="169"/>
      <c r="H66" s="169">
        <f>'将来負担比率（分子）の構造'!K$41</f>
        <v>7401</v>
      </c>
      <c r="I66" s="169"/>
      <c r="J66" s="169"/>
      <c r="K66" s="169">
        <f>'将来負担比率（分子）の構造'!L$41</f>
        <v>6915</v>
      </c>
      <c r="L66" s="169"/>
      <c r="M66" s="169"/>
      <c r="N66" s="169">
        <f>'将来負担比率（分子）の構造'!M$41</f>
        <v>6515</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8409</v>
      </c>
      <c r="C72" s="173">
        <f>基金残高に係る経年分析!G55</f>
        <v>8480</v>
      </c>
      <c r="D72" s="173">
        <f>基金残高に係る経年分析!H55</f>
        <v>8073</v>
      </c>
    </row>
    <row r="73" spans="1:16" x14ac:dyDescent="0.2">
      <c r="A73" s="172" t="s">
        <v>74</v>
      </c>
      <c r="B73" s="173">
        <f>基金残高に係る経年分析!F56</f>
        <v>601</v>
      </c>
      <c r="C73" s="173">
        <f>基金残高に係る経年分析!G56</f>
        <v>528</v>
      </c>
      <c r="D73" s="173">
        <f>基金残高に係る経年分析!H56</f>
        <v>519</v>
      </c>
    </row>
    <row r="74" spans="1:16" x14ac:dyDescent="0.2">
      <c r="A74" s="172" t="s">
        <v>75</v>
      </c>
      <c r="B74" s="173">
        <f>基金残高に係る経年分析!F57</f>
        <v>1363</v>
      </c>
      <c r="C74" s="173">
        <f>基金残高に係る経年分析!G57</f>
        <v>1357</v>
      </c>
      <c r="D74" s="173">
        <f>基金残高に係る経年分析!H57</f>
        <v>1354</v>
      </c>
    </row>
  </sheetData>
  <sheetProtection algorithmName="SHA-512" hashValue="ufR33NxYeUJ7b0VlXAC92lCUIem32nYbcTqAWUUUrnqFllox/LrZ5CMoz/UUlp1UGH+e4E4dwHnEee4+nTNy+Q==" saltValue="+2EBeVhzXHtNUlNVHUUz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BEF429-0D75-432B-A535-575A62F9F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CC7C65-CFF0-4FC1-9570-E0B0E6BE18E2}">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3.xml><?xml version="1.0" encoding="utf-8"?>
<ds:datastoreItem xmlns:ds="http://schemas.openxmlformats.org/officeDocument/2006/customXml" ds:itemID="{99A44AD9-4396-4D69-AC27-789BAC4A9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（市）髙瀬 孔明</cp:lastModifiedBy>
  <cp:lastPrinted>2025-03-12T02:30:59Z</cp:lastPrinted>
  <dcterms:created xsi:type="dcterms:W3CDTF">2025-02-19T01:21:29Z</dcterms:created>
  <dcterms:modified xsi:type="dcterms:W3CDTF">2025-03-18T07:49:17Z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