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53F9FD19-81A7-43D3-A94C-AC26C4ECD4F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O34" i="10"/>
  <c r="BW34" i="10"/>
  <c r="BW35" i="10" s="1"/>
  <c r="BW36" i="10" s="1"/>
  <c r="BW37" i="10" s="1"/>
  <c r="BW38" i="10" s="1"/>
  <c r="BW39" i="10" s="1"/>
  <c r="BW40" i="10" s="1"/>
  <c r="BW41" i="10" s="1"/>
  <c r="BW42" i="10" s="1"/>
  <c r="BW43" i="10" s="1"/>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<sst xmlns="http://schemas.openxmlformats.org/spreadsheetml/2006/main" count="1057" uniqueCount="569">
  <si>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</si>
  <si>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</si>
  <si>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</si>
  <si>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</si>
  <si>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</si>
  <si>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</si>
  <si>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</si>
  <si>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</si>
  <si>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</si>
  <si>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</si>
  <si>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</si>
  <si>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</si>
  <si>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</si>
  <si>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</si>
  <si>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</si>
  <si>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</si>
  <si>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</si>
  <si>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</si>
  <si>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</si>
  <si>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</si>
  <si>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</si>
  <si>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</si>
  <si>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</si>
  <si>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</si>
  <si>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</si>
  <si>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</si>
  <si>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</si>
  <si>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</si>
  <si>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</si>
  <si>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</si>
  <si>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</si>
  <si>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</si>
  <si>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</si>
  <si>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</si>
  <si>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</si>
  <si>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</si>
  <si>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</si>
  <si>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</si>
  <si>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</si>
  <si>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</si>
  <si>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</si>
  <si>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</si>
  <si>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</si>
  <si>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</si>
  <si>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</si>
  <si>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</si>
  <si>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</si>
  <si>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</si>
  <si>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</si>
  <si>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</si>
  <si>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</si>
  <si>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</si>
  <si>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</si>
  <si>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</si>
  <si>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</si>
  <si>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</si>
  <si>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</si>
  <si>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</si>
  <si>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</si>
  <si>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</si>
  <si>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</si>
  <si>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</si>
  <si>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</si>
  <si>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</si>
  <si>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</si>
  <si>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</si>
  <si>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</si>
  <si>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</si>
  <si>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</si>
  <si>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</si>
  <si>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</si>
  <si>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</si>
  <si>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</si>
  <si>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</si>
  <si>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</si>
  <si>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</si>
  <si>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</si>
  <si>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</si>
  <si>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</si>
  <si>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</si>
  <si>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</si>
  <si>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</si>
  <si>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</si>
  <si>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</si>
  <si>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</si>
  <si>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</si>
  <si>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</si>
  <si>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</si>
  <si>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</si>
  <si>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</si>
  <si>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</si>
  <si>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</si>
  <si>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</si>
  <si>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</si>
  <si>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</si>
  <si>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</si>
  <si>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</si>
  <si>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</si>
  <si>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</si>
  <si>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</si>
  <si>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</si>
  <si>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</si>
  <si>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</si>
  <si>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</si>
  <si>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</si>
  <si>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</si>
  <si>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</si>
  <si>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</si>
  <si>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</si>
  <si>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</si>
  <si>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</si>
  <si>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</si>
  <si>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</si>
  <si>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</si>
  <si>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</si>
  <si>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</si>
  <si>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</si>
  <si>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</si>
  <si>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</si>
  <si>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</si>
  <si>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</si>
  <si>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</si>
  <si>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</si>
  <si>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</si>
  <si>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</si>
  <si>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</si>
  <si>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</si>
  <si>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</si>
  <si>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</si>
  <si>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</si>
  <si>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</si>
  <si>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</si>
  <si>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</si>
  <si>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</si>
  <si>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</si>
  <si>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</si>
  <si>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</si>
  <si>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</si>
  <si>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</si>
  <si>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</si>
  <si>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</si>
  <si>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</si>
  <si>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</si>
  <si>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</si>
  <si>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</si>
  <si>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</si>
  <si>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</si>
  <si>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</si>
  <si>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</si>
  <si>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</si>
  <si>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</si>
  <si>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</si>
  <si>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</si>
  <si>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</si>
  <si>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</si>
  <si>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</si>
  <si>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</si>
  <si>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</si>
  <si>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</si>
  <si>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</si>
  <si>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</si>
  <si>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</si>
  <si>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</si>
  <si>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</si>
  <si>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</si>
  <si>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</si>
  <si>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</si>
  <si>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</si>
  <si>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</si>
  <si>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</si>
  <si>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</si>
  <si>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</si>
  <si>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</si>
  <si>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</si>
  <si>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</si>
  <si>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</si>
  <si>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</si>
  <si>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</si>
  <si>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</si>
  <si>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</si>
  <si>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</si>
  <si>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</si>
  <si>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</si>
  <si>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</si>
  <si>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</si>
  <si>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</si>
  <si>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</si>
  <si>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</si>
  <si>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</si>
  <si>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</si>
  <si>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</si>
  <si>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</si>
  <si>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</si>
  <si>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</si>
  <si>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</si>
  <si>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</si>
  <si>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</si>
  <si>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</si>
  <si>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</si>
  <si>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</si>
  <si>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</si>
  <si>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</si>
  <si>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</si>
  <si>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群馬県長野原町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</si>
  <si>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</si>
  <si>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</si>
  <si>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</si>
  <si>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</si>
  <si>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</si>
  <si>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</si>
  <si>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</si>
  <si>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</si>
  <si>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</si>
  <si>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</si>
  <si>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</si>
  <si>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</si>
  <si>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</si>
  <si>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</si>
  <si>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</si>
  <si>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</si>
  <si>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</si>
  <si>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</si>
  <si>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</si>
  <si>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</si>
  <si>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</si>
  <si>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</si>
  <si>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</si>
  <si>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</si>
  <si>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</si>
  <si>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</si>
  <si>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</si>
  <si>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</si>
  <si>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</si>
  <si>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</si>
  <si>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</si>
  <si>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</si>
  <si>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</si>
  <si>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</si>
  <si>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</si>
  <si>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</si>
  <si>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</si>
  <si>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</si>
  <si>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</si>
  <si>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</si>
  <si>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</si>
  <si>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</si>
  <si>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</si>
  <si>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</si>
  <si>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</si>
  <si>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</si>
  <si>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</si>
  <si>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</si>
  <si>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</si>
  <si>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</si>
  <si>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</si>
  <si>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</si>
  <si>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</si>
  <si>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</si>
  <si>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</si>
  <si>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</si>
  <si>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</si>
  <si>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</si>
  <si>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</si>
  <si>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</si>
  <si>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</si>
  <si>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</si>
  <si>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</si>
  <si>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</si>
  <si>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</si>
  <si>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</si>
  <si>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</si>
  <si>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</si>
  <si>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</si>
  <si>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</si>
  <si>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</si>
  <si>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</si>
  <si>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</si>
  <si>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</si>
  <si>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</si>
  <si>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</si>
  <si>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</si>
  <si>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</si>
  <si>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</si>
  <si>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</si>
  <si>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</si>
  <si>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</si>
  <si>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</si>
  <si>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</si>
  <si>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</si>
  <si>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</si>
  <si>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</si>
  <si>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</si>
  <si>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</si>
  <si>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</si>
  <si>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</si>
  <si>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</si>
  <si>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</si>
  <si>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</si>
  <si>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</si>
  <si>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</si>
  <si>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</si>
  <si>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</si>
  <si>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</si>
  <si>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</si>
  <si>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</si>
  <si>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</si>
  <si>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</si>
  <si>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</si>
  <si>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</si>
  <si>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</si>
  <si>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</si>
  <si>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</si>
  <si>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</si>
  <si>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</si>
  <si>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</si>
  <si>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</si>
  <si>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</si>
  <si>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</si>
  <si>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</si>
  <si>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</si>
  <si>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</si>
  <si>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</si>
  <si>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</si>
  <si>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</si>
  <si>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</si>
  <si>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</si>
  <si>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</si>
  <si>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</si>
  <si>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</si>
  <si>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</si>
  <si>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</si>
  <si>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</si>
  <si>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</si>
  <si>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</si>
  <si>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</si>
  <si>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</si>
  <si>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</si>
  <si>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</si>
  <si>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</si>
  <si>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</si>
  <si>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</si>
  <si>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</si>
  <si>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</si>
  <si>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</si>
  <si>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</si>
  <si>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</si>
  <si>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</si>
  <si>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</si>
  <si>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</si>
  <si>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</si>
  <si>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</si>
  <si>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</si>
  <si>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</si>
  <si>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</si>
  <si>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群馬県長野原町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</si>
  <si>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</si>
  <si>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</si>
  <si>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</si>
  <si>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</si>
  <si>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</si>
  <si>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</si>
  <si>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</si>
  <si>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</si>
  <si>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</si>
  <si>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</si>
  <si>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</si>
  <si>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</si>
  <si>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</si>
  <si>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</si>
  <si>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</si>
  <si>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</si>
  <si>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</si>
  <si>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</si>
  <si>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</si>
  <si>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</si>
  <si>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</si>
  <si>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</si>
  <si>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</si>
  <si>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</si>
  <si>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</si>
  <si>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</si>
  <si>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</si>
  <si>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</si>
  <si>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</si>
  <si>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</si>
  <si>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</si>
  <si>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</si>
  <si>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</si>
  <si>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</si>
  <si>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</si>
  <si>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</si>
  <si>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</si>
  <si>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北軽井沢簡易水道事業会計</t>
    <phoneticPr fontId="5"/>
  </si>
  <si>
    <t>法適用企業</t>
    <phoneticPr fontId="5"/>
  </si>
  <si>
    <t>浅間高原水道事業会計</t>
    <phoneticPr fontId="5"/>
  </si>
  <si>
    <t>簡易水道事業特別会計</t>
    <phoneticPr fontId="5"/>
  </si>
  <si>
    <t>法非適用企業</t>
    <phoneticPr fontId="5"/>
  </si>
  <si>
    <t>農業集落排水事業特別会計</t>
    <phoneticPr fontId="5"/>
  </si>
  <si>
    <t>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</si>
  <si>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</si>
  <si>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</si>
  <si>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</si>
  <si>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</si>
  <si>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</si>
  <si>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</si>
  <si>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</si>
  <si>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</si>
  <si>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</si>
  <si>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</si>
  <si>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</si>
  <si>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</si>
  <si>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</si>
  <si>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</si>
  <si>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</si>
  <si>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</si>
  <si>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</si>
  <si>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</si>
  <si>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</si>
  <si>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</si>
  <si>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</si>
  <si>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</si>
  <si>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</si>
  <si>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</si>
  <si>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</si>
  <si>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</si>
  <si>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</si>
  <si>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</si>
  <si>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</si>
  <si>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</si>
  <si>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</si>
  <si>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</si>
  <si>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</si>
  <si>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</si>
  <si>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</si>
  <si>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</si>
  <si>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</si>
  <si>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</si>
  <si>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</si>
  <si>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</si>
  <si>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</si>
  <si>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</si>
  <si>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</si>
  <si>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</si>
  <si>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</si>
  <si>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</si>
  <si>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</si>
  <si>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</si>
  <si>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</si>
  <si>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</si>
  <si>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</si>
  <si>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</si>
  <si>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</si>
  <si>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</si>
  <si>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</si>
  <si>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</si>
  <si>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</si>
  <si>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</si>
  <si>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</si>
  <si>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</si>
  <si>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</si>
  <si>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</si>
  <si>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</si>
  <si>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</si>
  <si>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</si>
  <si>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</si>
  <si>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</si>
  <si>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</si>
  <si>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</si>
  <si>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</si>
  <si>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</si>
  <si>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</si>
  <si>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</si>
  <si>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</si>
  <si>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</si>
  <si>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</si>
  <si>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</si>
  <si>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</si>
  <si>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</si>
  <si>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</si>
  <si>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</si>
  <si>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</si>
  <si>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</si>
  <si>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</si>
  <si>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</si>
  <si>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</si>
  <si>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</si>
  <si>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</si>
  <si>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</si>
  <si>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</si>
  <si>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</si>
  <si>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</si>
  <si>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</si>
  <si>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</si>
  <si>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</si>
  <si>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</si>
  <si>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</si>
  <si>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</si>
  <si>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</si>
  <si>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</si>
  <si>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</si>
  <si>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</si>
  <si>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</si>
  <si>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</si>
  <si>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</si>
  <si>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</si>
  <si>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</si>
  <si>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</si>
  <si>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</si>
  <si>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</si>
  <si>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</si>
  <si>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</si>
  <si>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</si>
  <si>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</si>
  <si>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</si>
  <si>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</si>
  <si>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</si>
  <si>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</si>
  <si>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</si>
  <si>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</si>
  <si>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</si>
  <si>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</si>
  <si>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</si>
  <si>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</si>
  <si>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</si>
  <si>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</si>
  <si>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</si>
  <si>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</si>
  <si>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</si>
  <si>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</si>
  <si>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</si>
  <si>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</si>
  <si>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</si>
  <si>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</si>
  <si>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</si>
  <si>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</si>
  <si>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9.90</t>
  </si>
  <si>
    <t>▲ 8.80</t>
  </si>
  <si>
    <t>▲ 1.68</t>
  </si>
  <si>
    <t>一般会計</t>
  </si>
  <si>
    <t>浅間高原水道事業会計</t>
  </si>
  <si>
    <t>北軽井沢簡易水道事業会計</t>
  </si>
  <si>
    <t>国民健康保険特別会計</t>
  </si>
  <si>
    <t>介護保険特別会計</t>
  </si>
  <si>
    <t>公共下水道事業特別会計</t>
  </si>
  <si>
    <t>へき地診療所特別会計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</si>
  <si>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</si>
  <si>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</si>
  <si>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</si>
  <si>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</si>
  <si>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</si>
  <si>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</si>
  <si>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</si>
  <si>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</si>
  <si>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</si>
  <si>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</si>
  <si>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</si>
  <si>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</si>
  <si>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</si>
  <si>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</si>
  <si>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</si>
  <si>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</si>
  <si>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</si>
  <si>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吾妻環境施設組合</t>
  </si>
  <si>
    <t xml:space="preserve"> </t>
  </si>
  <si>
    <t>八ッ場ダム周辺整備事業施設管理基金</t>
    <rPh sb="0" eb="3">
      <t>ヤンバ</t>
    </rPh>
    <rPh sb="5" eb="7">
      <t>シュウヘン</t>
    </rPh>
    <rPh sb="7" eb="9">
      <t>セイビ</t>
    </rPh>
    <rPh sb="9" eb="11">
      <t>ジギョウ</t>
    </rPh>
    <rPh sb="11" eb="13">
      <t>シセツ</t>
    </rPh>
    <rPh sb="13" eb="15">
      <t>カンリ</t>
    </rPh>
    <rPh sb="15" eb="17">
      <t>キキン</t>
    </rPh>
    <phoneticPr fontId="5"/>
  </si>
  <si>
    <t>教育施設等整備基金</t>
    <rPh sb="0" eb="2">
      <t>キョウイク</t>
    </rPh>
    <rPh sb="2" eb="4">
      <t>シセツ</t>
    </rPh>
    <rPh sb="4" eb="5">
      <t>トウ</t>
    </rPh>
    <rPh sb="5" eb="7">
      <t>セイビ</t>
    </rPh>
    <rPh sb="7" eb="9">
      <t>キキン</t>
    </rPh>
    <phoneticPr fontId="2"/>
  </si>
  <si>
    <t>八ッ場ダム周辺整備事業基金</t>
    <rPh sb="0" eb="3">
      <t>ヤンバ</t>
    </rPh>
    <rPh sb="5" eb="7">
      <t>シュウヘン</t>
    </rPh>
    <rPh sb="7" eb="9">
      <t>セイビ</t>
    </rPh>
    <rPh sb="9" eb="11">
      <t>ジギョウ</t>
    </rPh>
    <rPh sb="11" eb="13">
      <t>キキン</t>
    </rPh>
    <phoneticPr fontId="5"/>
  </si>
  <si>
    <t>ふるさと応援基金</t>
    <rPh sb="4" eb="6">
      <t>オウエン</t>
    </rPh>
    <rPh sb="6" eb="8">
      <t>キキン</t>
    </rPh>
    <phoneticPr fontId="2"/>
  </si>
  <si>
    <t>庁舎等公共施設整備・備品等取得基金</t>
    <rPh sb="0" eb="2">
      <t>チョウシャ</t>
    </rPh>
    <rPh sb="2" eb="3">
      <t>トウ</t>
    </rPh>
    <rPh sb="3" eb="5">
      <t>コウキョウ</t>
    </rPh>
    <rPh sb="5" eb="7">
      <t>シセツ</t>
    </rPh>
    <rPh sb="7" eb="9">
      <t>セイビ</t>
    </rPh>
    <rPh sb="10" eb="12">
      <t>ビヒン</t>
    </rPh>
    <rPh sb="12" eb="13">
      <t>トウ</t>
    </rPh>
    <rPh sb="13" eb="15">
      <t>シュトク</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</si>
</sst>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86C-47D5-B6B2-4C4373A0E3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1719121</c:v>
                </c:pt>
                <c:pt idx="1">
                  <c:v>556419</c:v>
                </c:pt>
                <c:pt idx="2">
                  <c:v>103854</c:v>
                </c:pt>
                <c:pt idx="3">
                  <c:v>61101</c:v>
                </c:pt>
                <c:pt idx="4">
                  <c:v>135545</c:v>
                </c:pt>
              </c:numCache>
            </c:numRef>
          </c:val>
          <c:smooth val="0"/>
          <c:extLst>
            <c:ext xmlns:c16="http://schemas.microsoft.com/office/drawing/2014/chart" uri="{C3380CC4-5D6E-409C-BE32-E72D297353CC}">
              <c16:uniqueId val="{00000001-D86C-47D5-B6B2-4C4373A0E3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16.649999999999999</c:v>
                </c:pt>
                <c:pt idx="1">
                  <c:v>14.17</c:v>
                </c:pt>
                <c:pt idx="2">
                  <c:v>12.79</c:v>
                </c:pt>
                <c:pt idx="3">
                  <c:v>14.26</c:v>
                </c:pt>
                <c:pt idx="4">
                  <c:v>12.46</c:v>
                </c:pt>
              </c:numCache>
            </c:numRef>
          </c:val>
          <c:extLst>
            <c:ext xmlns:c16="http://schemas.microsoft.com/office/drawing/2014/chart" uri="{C3380CC4-5D6E-409C-BE32-E72D297353CC}">
              <c16:uniqueId val="{00000000-F752-4340-B61C-2B484A3C19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98.73</c:v>
                </c:pt>
                <c:pt idx="1">
                  <c:v>92.06</c:v>
                </c:pt>
                <c:pt idx="2">
                  <c:v>91.82</c:v>
                </c:pt>
                <c:pt idx="3">
                  <c:v>96.76</c:v>
                </c:pt>
                <c:pt idx="4">
                  <c:v>95.35</c:v>
                </c:pt>
              </c:numCache>
            </c:numRef>
          </c:val>
          <c:extLst>
            <c:ext xmlns:c16="http://schemas.microsoft.com/office/drawing/2014/chart" uri="{C3380CC4-5D6E-409C-BE32-E72D297353CC}">
              <c16:uniqueId val="{00000001-F752-4340-B61C-2B484A3C19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-9.9</c:v>
                </c:pt>
                <c:pt idx="1">
                  <c:v>-8.8000000000000007</c:v>
                </c:pt>
                <c:pt idx="2">
                  <c:v>0.94</c:v>
                </c:pt>
                <c:pt idx="3">
                  <c:v>8.07</c:v>
                </c:pt>
                <c:pt idx="4">
                  <c:v>-1.68</c:v>
                </c:pt>
              </c:numCache>
            </c:numRef>
          </c:val>
          <c:smooth val="0"/>
          <c:extLst>
            <c:ext xmlns:c16="http://schemas.microsoft.com/office/drawing/2014/chart" uri="{C3380CC4-5D6E-409C-BE32-E72D297353CC}">
              <c16:uniqueId val="{00000002-F752-4340-B61C-2B484A3C19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3.82</c:v>
                </c:pt>
                <c:pt idx="2">
                  <c:v>#N/A</c:v>
                </c:pt>
                <c:pt idx="3">
                  <c:v>1.29</c:v>
                </c:pt>
                <c:pt idx="4">
                  <c:v>#N/A</c:v>
                </c:pt>
                <c:pt idx="5">
                  <c:v>0.88</c:v>
                </c:pt>
                <c:pt idx="6">
                  <c:v>#N/A</c:v>
                </c:pt>
                <c:pt idx="7">
                  <c:v>0.15</c:v>
                </c:pt>
                <c:pt idx="8">
                  <c:v>#N/A</c:v>
                </c:pt>
                <c:pt idx="9">
                  <c:v>0.37</c:v>
                </c:pt>
              </c:numCache>
            </c:numRef>
          </c:val>
          <c:extLst>
            <c:ext xmlns:c16="http://schemas.microsoft.com/office/drawing/2014/chart" uri="{C3380CC4-5D6E-409C-BE32-E72D297353CC}">
              <c16:uniqueId val="{00000000-BB31-49E1-BB55-D1DBB08FDA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31-49E1-BB55-D1DBB08FDA4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0.36</c:v>
                </c:pt>
                <c:pt idx="2">
                  <c:v>#N/A</c:v>
                </c:pt>
                <c:pt idx="3">
                  <c:v>0.32</c:v>
                </c:pt>
                <c:pt idx="4">
                  <c:v>#N/A</c:v>
                </c:pt>
                <c:pt idx="5">
                  <c:v>0.3</c:v>
                </c:pt>
                <c:pt idx="6">
                  <c:v>#N/A</c:v>
                </c:pt>
                <c:pt idx="7">
                  <c:v>0.76</c:v>
                </c:pt>
                <c:pt idx="8">
                  <c:v>#N/A</c:v>
                </c:pt>
                <c:pt idx="9">
                  <c:v>1.05</c:v>
                </c:pt>
              </c:numCache>
            </c:numRef>
          </c:val>
          <c:extLst>
            <c:ext xmlns:c16="http://schemas.microsoft.com/office/drawing/2014/chart" uri="{C3380CC4-5D6E-409C-BE32-E72D297353CC}">
              <c16:uniqueId val="{00000002-BB31-49E1-BB55-D1DBB08FDA43}"/>
            </c:ext>
          </c:extLst>
        </c:ser>
        <c:ser>
          <c:idx val="3"/>
          <c:order val="3"/>
          <c:tx>
            <c:strRef>
              <c:f>データシート!$A$30</c:f>
              <c:strCache>
                <c:ptCount val="1"/>
                <c:pt idx="0">
                  <c:v>へき地診療所特別会計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0.38</c:v>
                </c:pt>
                <c:pt idx="2">
                  <c:v>#N/A</c:v>
                </c:pt>
                <c:pt idx="3">
                  <c:v>0.35</c:v>
                </c:pt>
                <c:pt idx="4">
                  <c:v>#N/A</c:v>
                </c:pt>
                <c:pt idx="5">
                  <c:v>0.6</c:v>
                </c:pt>
                <c:pt idx="6">
                  <c:v>#N/A</c:v>
                </c:pt>
                <c:pt idx="7">
                  <c:v>1.03</c:v>
                </c:pt>
                <c:pt idx="8">
                  <c:v>#N/A</c:v>
                </c:pt>
                <c:pt idx="9">
                  <c:v>1.06</c:v>
                </c:pt>
              </c:numCache>
            </c:numRef>
          </c:val>
          <c:extLst>
            <c:ext xmlns:c16="http://schemas.microsoft.com/office/drawing/2014/chart" uri="{C3380CC4-5D6E-409C-BE32-E72D297353CC}">
              <c16:uniqueId val="{00000003-BB31-49E1-BB55-D1DBB08FDA4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0.71</c:v>
                </c:pt>
                <c:pt idx="4">
                  <c:v>#N/A</c:v>
                </c:pt>
                <c:pt idx="5">
                  <c:v>0.67</c:v>
                </c:pt>
                <c:pt idx="6">
                  <c:v>#N/A</c:v>
                </c:pt>
                <c:pt idx="7">
                  <c:v>0.67</c:v>
                </c:pt>
                <c:pt idx="8">
                  <c:v>#N/A</c:v>
                </c:pt>
                <c:pt idx="9">
                  <c:v>1.07</c:v>
                </c:pt>
              </c:numCache>
            </c:numRef>
          </c:val>
          <c:extLst>
            <c:ext xmlns:c16="http://schemas.microsoft.com/office/drawing/2014/chart" uri="{C3380CC4-5D6E-409C-BE32-E72D297353CC}">
              <c16:uniqueId val="{00000004-BB31-49E1-BB55-D1DBB08FDA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1.44</c:v>
                </c:pt>
                <c:pt idx="2">
                  <c:v>#N/A</c:v>
                </c:pt>
                <c:pt idx="3">
                  <c:v>2</c:v>
                </c:pt>
                <c:pt idx="4">
                  <c:v>#N/A</c:v>
                </c:pt>
                <c:pt idx="5">
                  <c:v>2.4300000000000002</c:v>
                </c:pt>
                <c:pt idx="6">
                  <c:v>#N/A</c:v>
                </c:pt>
                <c:pt idx="7">
                  <c:v>1.51</c:v>
                </c:pt>
                <c:pt idx="8">
                  <c:v>#N/A</c:v>
                </c:pt>
                <c:pt idx="9">
                  <c:v>2.23</c:v>
                </c:pt>
              </c:numCache>
            </c:numRef>
          </c:val>
          <c:extLst>
            <c:ext xmlns:c16="http://schemas.microsoft.com/office/drawing/2014/chart" uri="{C3380CC4-5D6E-409C-BE32-E72D297353CC}">
              <c16:uniqueId val="{00000005-BB31-49E1-BB55-D1DBB08FDA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1.71</c:v>
                </c:pt>
                <c:pt idx="2">
                  <c:v>#N/A</c:v>
                </c:pt>
                <c:pt idx="3">
                  <c:v>2.4500000000000002</c:v>
                </c:pt>
                <c:pt idx="4">
                  <c:v>#N/A</c:v>
                </c:pt>
                <c:pt idx="5">
                  <c:v>2.9</c:v>
                </c:pt>
                <c:pt idx="6">
                  <c:v>#N/A</c:v>
                </c:pt>
                <c:pt idx="7">
                  <c:v>3.4</c:v>
                </c:pt>
                <c:pt idx="8">
                  <c:v>#N/A</c:v>
                </c:pt>
                <c:pt idx="9">
                  <c:v>4.03</c:v>
                </c:pt>
              </c:numCache>
            </c:numRef>
          </c:val>
          <c:extLst>
            <c:ext xmlns:c16="http://schemas.microsoft.com/office/drawing/2014/chart" uri="{C3380CC4-5D6E-409C-BE32-E72D297353CC}">
              <c16:uniqueId val="{00000006-BB31-49E1-BB55-D1DBB08FDA43}"/>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5.81</c:v>
                </c:pt>
                <c:pt idx="2">
                  <c:v>#N/A</c:v>
                </c:pt>
                <c:pt idx="3">
                  <c:v>5.65</c:v>
                </c:pt>
                <c:pt idx="4">
                  <c:v>#N/A</c:v>
                </c:pt>
                <c:pt idx="5">
                  <c:v>5.99</c:v>
                </c:pt>
                <c:pt idx="6">
                  <c:v>#N/A</c:v>
                </c:pt>
                <c:pt idx="7">
                  <c:v>6.4</c:v>
                </c:pt>
                <c:pt idx="8">
                  <c:v>#N/A</c:v>
                </c:pt>
                <c:pt idx="9">
                  <c:v>6.35</c:v>
                </c:pt>
              </c:numCache>
            </c:numRef>
          </c:val>
          <c:extLst>
            <c:ext xmlns:c16="http://schemas.microsoft.com/office/drawing/2014/chart" uri="{C3380CC4-5D6E-409C-BE32-E72D297353CC}">
              <c16:uniqueId val="{00000007-BB31-49E1-BB55-D1DBB08FDA43}"/>
            </c:ext>
          </c:extLst>
        </c:ser>
        <c:ser>
          <c:idx val="8"/>
          <c:order val="8"/>
          <c:tx>
            <c:strRef>
              <c:f>データシート!$A$35</c:f>
              <c:strCache>
                <c:ptCount val="1"/>
                <c:pt idx="0">
                  <c:v>浅間高原水道事業会計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7.32</c:v>
                </c:pt>
                <c:pt idx="2">
                  <c:v>#N/A</c:v>
                </c:pt>
                <c:pt idx="3">
                  <c:v>7.3</c:v>
                </c:pt>
                <c:pt idx="4">
                  <c:v>#N/A</c:v>
                </c:pt>
                <c:pt idx="5">
                  <c:v>7.23</c:v>
                </c:pt>
                <c:pt idx="6">
                  <c:v>#N/A</c:v>
                </c:pt>
                <c:pt idx="7">
                  <c:v>7.68</c:v>
                </c:pt>
                <c:pt idx="8">
                  <c:v>#N/A</c:v>
                </c:pt>
                <c:pt idx="9">
                  <c:v>7.96</c:v>
                </c:pt>
              </c:numCache>
            </c:numRef>
          </c:val>
          <c:extLst>
            <c:ext xmlns:c16="http://schemas.microsoft.com/office/drawing/2014/chart" uri="{C3380CC4-5D6E-409C-BE32-E72D297353CC}">
              <c16:uniqueId val="{00000008-BB31-49E1-BB55-D1DBB08FDA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15.84</c:v>
                </c:pt>
                <c:pt idx="2">
                  <c:v>#N/A</c:v>
                </c:pt>
                <c:pt idx="3">
                  <c:v>13.81</c:v>
                </c:pt>
                <c:pt idx="4">
                  <c:v>#N/A</c:v>
                </c:pt>
                <c:pt idx="5">
                  <c:v>12.18</c:v>
                </c:pt>
                <c:pt idx="6">
                  <c:v>#N/A</c:v>
                </c:pt>
                <c:pt idx="7">
                  <c:v>13.21</c:v>
                </c:pt>
                <c:pt idx="8">
                  <c:v>#N/A</c:v>
                </c:pt>
                <c:pt idx="9">
                  <c:v>11.38</c:v>
                </c:pt>
              </c:numCache>
            </c:numRef>
          </c:val>
          <c:extLst>
            <c:ext xmlns:c16="http://schemas.microsoft.com/office/drawing/2014/chart" uri="{C3380CC4-5D6E-409C-BE32-E72D297353CC}">
              <c16:uniqueId val="{00000009-BB31-49E1-BB55-D1DBB08FDA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c:v>
                </c:pt>
                <c:pt idx="5">
                  <c:v>305</c:v>
                </c:pt>
                <c:pt idx="8">
                  <c:v>295</c:v>
                </c:pt>
                <c:pt idx="11">
                  <c:v>305</c:v>
                </c:pt>
                <c:pt idx="14">
                  <c:v>303</c:v>
                </c:pt>
              </c:numCache>
            </c:numRef>
          </c:val>
          <c:extLst>
            <c:ext xmlns:c16="http://schemas.microsoft.com/office/drawing/2014/chart" uri="{C3380CC4-5D6E-409C-BE32-E72D297353CC}">
              <c16:uniqueId val="{00000000-D280-44EB-AAC1-E40FF4C6E9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80-44EB-AAC1-E40FF4C6E9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D280-44EB-AAC1-E40FF4C6E9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121</c:v>
                </c:pt>
                <c:pt idx="3">
                  <c:v>128</c:v>
                </c:pt>
                <c:pt idx="6">
                  <c:v>123</c:v>
                </c:pt>
                <c:pt idx="9">
                  <c:v>116</c:v>
                </c:pt>
                <c:pt idx="12">
                  <c:v>139</c:v>
                </c:pt>
              </c:numCache>
            </c:numRef>
          </c:val>
          <c:extLst>
            <c:ext xmlns:c16="http://schemas.microsoft.com/office/drawing/2014/chart" uri="{C3380CC4-5D6E-409C-BE32-E72D297353CC}">
              <c16:uniqueId val="{00000003-D280-44EB-AAC1-E40FF4C6E9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c:v>
                </c:pt>
                <c:pt idx="3">
                  <c:v>31</c:v>
                </c:pt>
                <c:pt idx="6">
                  <c:v>26</c:v>
                </c:pt>
                <c:pt idx="9">
                  <c:v>22</c:v>
                </c:pt>
                <c:pt idx="12">
                  <c:v>21</c:v>
                </c:pt>
              </c:numCache>
            </c:numRef>
          </c:val>
          <c:extLst>
            <c:ext xmlns:c16="http://schemas.microsoft.com/office/drawing/2014/chart" uri="{C3380CC4-5D6E-409C-BE32-E72D297353CC}">
              <c16:uniqueId val="{00000004-D280-44EB-AAC1-E40FF4C6E9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80-44EB-AAC1-E40FF4C6E9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80-44EB-AAC1-E40FF4C6E9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389</c:v>
                </c:pt>
                <c:pt idx="3">
                  <c:v>415</c:v>
                </c:pt>
                <c:pt idx="6">
                  <c:v>440</c:v>
                </c:pt>
                <c:pt idx="9">
                  <c:v>474</c:v>
                </c:pt>
                <c:pt idx="12">
                  <c:v>461</c:v>
                </c:pt>
              </c:numCache>
            </c:numRef>
          </c:val>
          <c:extLst>
            <c:ext xmlns:c16="http://schemas.microsoft.com/office/drawing/2014/chart" uri="{C3380CC4-5D6E-409C-BE32-E72D297353CC}">
              <c16:uniqueId val="{00000007-D280-44EB-AAC1-E40FF4C6E9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234</c:v>
                </c:pt>
                <c:pt idx="2">
                  <c:v>#N/A</c:v>
                </c:pt>
                <c:pt idx="3">
                  <c:v>#N/A</c:v>
                </c:pt>
                <c:pt idx="4">
                  <c:v>271</c:v>
                </c:pt>
                <c:pt idx="5">
                  <c:v>#N/A</c:v>
                </c:pt>
                <c:pt idx="6">
                  <c:v>#N/A</c:v>
                </c:pt>
                <c:pt idx="7">
                  <c:v>296</c:v>
                </c:pt>
                <c:pt idx="8">
                  <c:v>#N/A</c:v>
                </c:pt>
                <c:pt idx="9">
                  <c:v>#N/A</c:v>
                </c:pt>
                <c:pt idx="10">
                  <c:v>309</c:v>
                </c:pt>
                <c:pt idx="11">
                  <c:v>#N/A</c:v>
                </c:pt>
                <c:pt idx="12">
                  <c:v>#N/A</c:v>
                </c:pt>
                <c:pt idx="13">
                  <c:v>320</c:v>
                </c:pt>
                <c:pt idx="14">
                  <c:v>#N/A</c:v>
                </c:pt>
              </c:numCache>
            </c:numRef>
          </c:val>
          <c:smooth val="0"/>
          <c:extLst>
            <c:ext xmlns:c16="http://schemas.microsoft.com/office/drawing/2014/chart" uri="{C3380CC4-5D6E-409C-BE32-E72D297353CC}">
              <c16:uniqueId val="{00000008-D280-44EB-AAC1-E40FF4C6E9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3177</c:v>
                </c:pt>
                <c:pt idx="5">
                  <c:v>3456</c:v>
                </c:pt>
                <c:pt idx="8">
                  <c:v>3359</c:v>
                </c:pt>
                <c:pt idx="11">
                  <c:v>3205</c:v>
                </c:pt>
                <c:pt idx="14">
                  <c:v>3163</c:v>
                </c:pt>
              </c:numCache>
            </c:numRef>
          </c:val>
          <c:extLst>
            <c:ext xmlns:c16="http://schemas.microsoft.com/office/drawing/2014/chart" uri="{C3380CC4-5D6E-409C-BE32-E72D297353CC}">
              <c16:uniqueId val="{00000000-C4AB-4F5E-8953-D453C7E109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c:v>
                </c:pt>
                <c:pt idx="5">
                  <c:v>60</c:v>
                </c:pt>
                <c:pt idx="8">
                  <c:v>39</c:v>
                </c:pt>
                <c:pt idx="11">
                  <c:v>21</c:v>
                </c:pt>
                <c:pt idx="14">
                  <c:v>18</c:v>
                </c:pt>
              </c:numCache>
            </c:numRef>
          </c:val>
          <c:extLst>
            <c:ext xmlns:c16="http://schemas.microsoft.com/office/drawing/2014/chart" uri="{C3380CC4-5D6E-409C-BE32-E72D297353CC}">
              <c16:uniqueId val="{00000001-C4AB-4F5E-8953-D453C7E109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6492</c:v>
                </c:pt>
                <c:pt idx="5">
                  <c:v>6456</c:v>
                </c:pt>
                <c:pt idx="8">
                  <c:v>6906</c:v>
                </c:pt>
                <c:pt idx="11">
                  <c:v>7361</c:v>
                </c:pt>
                <c:pt idx="14">
                  <c:v>7732</c:v>
                </c:pt>
              </c:numCache>
            </c:numRef>
          </c:val>
          <c:extLst>
            <c:ext xmlns:c16="http://schemas.microsoft.com/office/drawing/2014/chart" uri="{C3380CC4-5D6E-409C-BE32-E72D297353CC}">
              <c16:uniqueId val="{00000002-C4AB-4F5E-8953-D453C7E109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AB-4F5E-8953-D453C7E109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AB-4F5E-8953-D453C7E109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AB-4F5E-8953-D453C7E109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658</c:v>
                </c:pt>
                <c:pt idx="3">
                  <c:v>644</c:v>
                </c:pt>
                <c:pt idx="6">
                  <c:v>608</c:v>
                </c:pt>
                <c:pt idx="9">
                  <c:v>570</c:v>
                </c:pt>
                <c:pt idx="12">
                  <c:v>574</c:v>
                </c:pt>
              </c:numCache>
            </c:numRef>
          </c:val>
          <c:extLst>
            <c:ext xmlns:c16="http://schemas.microsoft.com/office/drawing/2014/chart" uri="{C3380CC4-5D6E-409C-BE32-E72D297353CC}">
              <c16:uniqueId val="{00000006-C4AB-4F5E-8953-D453C7E109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1050</c:v>
                </c:pt>
                <c:pt idx="3">
                  <c:v>1085</c:v>
                </c:pt>
                <c:pt idx="6">
                  <c:v>1044</c:v>
                </c:pt>
                <c:pt idx="9">
                  <c:v>963</c:v>
                </c:pt>
                <c:pt idx="12">
                  <c:v>831</c:v>
                </c:pt>
              </c:numCache>
            </c:numRef>
          </c:val>
          <c:extLst>
            <c:ext xmlns:c16="http://schemas.microsoft.com/office/drawing/2014/chart" uri="{C3380CC4-5D6E-409C-BE32-E72D297353CC}">
              <c16:uniqueId val="{00000007-C4AB-4F5E-8953-D453C7E109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243</c:v>
                </c:pt>
                <c:pt idx="3">
                  <c:v>219</c:v>
                </c:pt>
                <c:pt idx="6">
                  <c:v>205</c:v>
                </c:pt>
                <c:pt idx="9">
                  <c:v>183</c:v>
                </c:pt>
                <c:pt idx="12">
                  <c:v>162</c:v>
                </c:pt>
              </c:numCache>
            </c:numRef>
          </c:val>
          <c:extLst>
            <c:ext xmlns:c16="http://schemas.microsoft.com/office/drawing/2014/chart" uri="{C3380CC4-5D6E-409C-BE32-E72D297353CC}">
              <c16:uniqueId val="{00000008-C4AB-4F5E-8953-D453C7E109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8</c:v>
                </c:pt>
                <c:pt idx="6">
                  <c:v>8</c:v>
                </c:pt>
                <c:pt idx="9">
                  <c:v>5</c:v>
                </c:pt>
                <c:pt idx="12">
                  <c:v>3</c:v>
                </c:pt>
              </c:numCache>
            </c:numRef>
          </c:val>
          <c:extLst>
            <c:ext xmlns:c16="http://schemas.microsoft.com/office/drawing/2014/chart" uri="{C3380CC4-5D6E-409C-BE32-E72D297353CC}">
              <c16:uniqueId val="{00000009-C4AB-4F5E-8953-D453C7E109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4529</c:v>
                </c:pt>
                <c:pt idx="3">
                  <c:v>4648</c:v>
                </c:pt>
                <c:pt idx="6">
                  <c:v>4453</c:v>
                </c:pt>
                <c:pt idx="9">
                  <c:v>4156</c:v>
                </c:pt>
                <c:pt idx="12">
                  <c:v>4046</c:v>
                </c:pt>
              </c:numCache>
            </c:numRef>
          </c:val>
          <c:extLst>
            <c:ext xmlns:c16="http://schemas.microsoft.com/office/drawing/2014/chart" uri="{C3380CC4-5D6E-409C-BE32-E72D297353CC}">
              <c16:uniqueId val="{0000000A-C4AB-4F5E-8953-D453C7E109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AB-4F5E-8953-D453C7E109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2859</c:v>
                </c:pt>
                <c:pt idx="1">
                  <c:v>3061</c:v>
                </c:pt>
                <c:pt idx="2">
                  <c:v>3059</c:v>
                </c:pt>
              </c:numCache>
            </c:numRef>
          </c:val>
          <c:extLst>
            <c:ext xmlns:c16="http://schemas.microsoft.com/office/drawing/2014/chart" uri="{C3380CC4-5D6E-409C-BE32-E72D297353CC}">
              <c16:uniqueId val="{00000000-9592-4987-95E8-9264E9EA6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693</c:v>
                </c:pt>
                <c:pt idx="1">
                  <c:v>734</c:v>
                </c:pt>
                <c:pt idx="2">
                  <c:v>959</c:v>
                </c:pt>
              </c:numCache>
            </c:numRef>
          </c:val>
          <c:extLst>
            <c:ext xmlns:c16="http://schemas.microsoft.com/office/drawing/2014/chart" uri="{C3380CC4-5D6E-409C-BE32-E72D297353CC}">
              <c16:uniqueId val="{00000001-9592-4987-95E8-9264E9EA6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3304</c:v>
                </c:pt>
                <c:pt idx="1">
                  <c:v>3500</c:v>
                </c:pt>
                <c:pt idx="2">
                  <c:v>3636</c:v>
                </c:pt>
              </c:numCache>
            </c:numRef>
          </c:val>
          <c:extLst>
            <c:ext xmlns:c16="http://schemas.microsoft.com/office/drawing/2014/chart" uri="{C3380CC4-5D6E-409C-BE32-E72D297353CC}">
              <c16:uniqueId val="{00000002-9592-4987-95E8-9264E9EA6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5,102
133.85
5,978,584
5,528,211
399,608
3,208,214
4,045,579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ポイント増加し、直近では緩やかな上昇となっている。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令和５年度は昨年度と単年度比較で概ね同値であるため、横ばいで推移するものと考えられる。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固定資産税や普通交付税の増収による経常的財源増が見られる一方、人事院勧告に伴う人件費や道路維持補修経費の増加等が影響したものと考えられる。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現在は類似団体等と比較して低い水準ではあるが、引き続き適切な事業見直しや業務効率化、適正な人員配置に努め、安定化を図りたい。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53552</xdr:rowOff>
    </xdr:from>
    <xdr:to>
      <xdr:col>23</xdr:col>
      <xdr:colOff>133350</xdr:colOff>
      <xdr:row>61</xdr:row>
      <xdr:rowOff>22860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4055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160655</xdr:rowOff>
    </xdr:from>
    <xdr:to>
      <xdr:col>19</xdr:col>
      <xdr:colOff>133350</xdr:colOff>
      <xdr:row>60</xdr:row>
      <xdr:rowOff>53552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62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63</xdr:row>
      <xdr:rowOff>49954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6205"/>
          <a:ext cx="889000" cy="57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90170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2752</xdr:rowOff>
    </xdr:from>
    <xdr:to>
      <xdr:col>19</xdr:col>
      <xdr:colOff>184150</xdr:colOff>
      <xdr:row>60</xdr:row>
      <xdr:rowOff>104352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114529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109855</xdr:rowOff>
    </xdr:from>
    <xdr:to>
      <xdr:col>15</xdr:col>
      <xdr:colOff>133350</xdr:colOff>
      <xdr:row>60</xdr:row>
      <xdr:rowOff>40005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50182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昨年度より増加し、近年では緩やかに上昇している。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人件費については人事院勧告に伴う増、物件費は橋梁点検業務委託をはじめとした委託費増加によるものと考えられる。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今後の見通しとして、近年の物価高騰及び人件費増傾向が続く限り、当該経費は増加傾向になるものと考えられる。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22537</xdr:rowOff>
    </xdr:from>
    <xdr:to>
      <xdr:col>23</xdr:col>
      <xdr:colOff>133350</xdr:colOff>
      <xdr:row>83</xdr:row>
      <xdr:rowOff>45323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2887"/>
          <a:ext cx="838200" cy="2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162832</xdr:rowOff>
    </xdr:from>
    <xdr:to>
      <xdr:col>19</xdr:col>
      <xdr:colOff>133350</xdr:colOff>
      <xdr:row>83</xdr:row>
      <xdr:rowOff>22537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1732"/>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160514</xdr:rowOff>
    </xdr:from>
    <xdr:to>
      <xdr:col>15</xdr:col>
      <xdr:colOff>82550</xdr:colOff>
      <xdr:row>82</xdr:row>
      <xdr:rowOff>162832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1941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138334</xdr:rowOff>
    </xdr:from>
    <xdr:to>
      <xdr:col>11</xdr:col>
      <xdr:colOff>31750</xdr:colOff>
      <xdr:row>82</xdr:row>
      <xdr:rowOff>160514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7234"/>
          <a:ext cx="889000" cy="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165973</xdr:rowOff>
    </xdr:from>
    <xdr:to>
      <xdr:col>23</xdr:col>
      <xdr:colOff>184150</xdr:colOff>
      <xdr:row>83</xdr:row>
      <xdr:rowOff>96123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138050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143187</xdr:rowOff>
    </xdr:from>
    <xdr:to>
      <xdr:col>19</xdr:col>
      <xdr:colOff>184150</xdr:colOff>
      <xdr:row>83</xdr:row>
      <xdr:rowOff>73337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58114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112032</xdr:rowOff>
    </xdr:from>
    <xdr:to>
      <xdr:col>15</xdr:col>
      <xdr:colOff>133350</xdr:colOff>
      <xdr:row>83</xdr:row>
      <xdr:rowOff>42182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109714</xdr:rowOff>
    </xdr:from>
    <xdr:to>
      <xdr:col>11</xdr:col>
      <xdr:colOff>82550</xdr:colOff>
      <xdr:row>83</xdr:row>
      <xdr:rowOff>39864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24641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87534</xdr:rowOff>
    </xdr:from>
    <xdr:to>
      <xdr:col>7</xdr:col>
      <xdr:colOff>31750</xdr:colOff>
      <xdr:row>83</xdr:row>
      <xdr:rowOff>17684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職員の年代別構成等の歪みにより、高い数値になる傾向にあるが、近年は緩やかに指数改善傾向にある。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給与制度については国に準拠したものとなっていると考えられるが、引き続き適切な給与水準となるよう努めたい。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416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114905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220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114905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910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64105</xdr:rowOff>
    </xdr:from>
    <xdr:to>
      <xdr:col>68</xdr:col>
      <xdr:colOff>203200</xdr:colOff>
      <xdr:row>88</xdr:row>
      <xdr:rowOff>165705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150482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職員数は類似団体比</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名多く、昨年度より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名増加した。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人口減少により、人口割とした場合には数値が高くなる傾向にある。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中、労働人口の減少や民間を含めた求人数の増加など労働市場の変化が著しい。近い将来は定年延長の影響により、一時的に増加するものと見られるが安定的な公共サービス提供の確保に向け、適切な定員管理や人材マネジメントを推進強化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115908</xdr:rowOff>
    </xdr:from>
    <xdr:to>
      <xdr:col>81</xdr:col>
      <xdr:colOff>44450</xdr:colOff>
      <xdr:row>63</xdr:row>
      <xdr:rowOff>122344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17258"/>
          <a:ext cx="8382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115908</xdr:rowOff>
    </xdr:from>
    <xdr:to>
      <xdr:col>77</xdr:col>
      <xdr:colOff>44450</xdr:colOff>
      <xdr:row>63</xdr:row>
      <xdr:rowOff>161756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17258"/>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151299</xdr:rowOff>
    </xdr:from>
    <xdr:to>
      <xdr:col>72</xdr:col>
      <xdr:colOff>203200</xdr:colOff>
      <xdr:row>63</xdr:row>
      <xdr:rowOff>161756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264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151299</xdr:rowOff>
    </xdr:from>
    <xdr:to>
      <xdr:col>68</xdr:col>
      <xdr:colOff>152400</xdr:colOff>
      <xdr:row>64</xdr:row>
      <xdr:rowOff>16849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2649"/>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65108</xdr:rowOff>
    </xdr:from>
    <xdr:to>
      <xdr:col>77</xdr:col>
      <xdr:colOff>95250</xdr:colOff>
      <xdr:row>63</xdr:row>
      <xdr:rowOff>166708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151485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5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110956</xdr:rowOff>
    </xdr:from>
    <xdr:to>
      <xdr:col>73</xdr:col>
      <xdr:colOff>44450</xdr:colOff>
      <xdr:row>64</xdr:row>
      <xdr:rowOff>41106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25883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100499</xdr:rowOff>
    </xdr:from>
    <xdr:to>
      <xdr:col>68</xdr:col>
      <xdr:colOff>203200</xdr:colOff>
      <xdr:row>64</xdr:row>
      <xdr:rowOff>30649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137499</xdr:rowOff>
    </xdr:from>
    <xdr:to>
      <xdr:col>64</xdr:col>
      <xdr:colOff>152400</xdr:colOff>
      <xdr:row>64</xdr:row>
      <xdr:rowOff>67649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52426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過疎対策事業債や緊急自然災害防止対策債などが償還開始となった結果、増加したものと思われる。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将来的に過疎対策事業債の借入・償還による増加も予想されるが、当該比率や財政状況とのバランスを考慮しつつ調整を図りたい。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842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5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54356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973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年度より数値の計上がない。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将来の施設管理運用等へ備える基金残高が一定の適正水準にあるものと考えられるが、今後についても将来の財政負担平準化に努めたい。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5,102
133.85
5,978,584
5,528,211
399,608
3,208,214
4,045,579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％増加と類似団体より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人事院勧告に伴う人件費増が主な要因である。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今後については変化する労働市場への適応に留意しつつ、適正な定員管理や事務効率化に努めたい。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％増加したが、類似団体比で低い状況にある。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橋梁点検等の各種委託費用の増加が見られた。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今後も事業の見直しや、外部委託等における適正化や効率化に努めたい。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83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122428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％減少となり、依然と類似団体より低い。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扶助費は住民生活に直結するサービスであるため、特定財源の確保に努めているところ。令和２年度より医療費扶助の事業を特定財源に切り替えているため比率が低くなる傾向にある。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今後も適切なサービスが提供できるよう、引き続き財源の確保に努める。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75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37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37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281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その他経費に含まれる主なものは特別会計への繰出金である。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latin typeface="ＭＳ Ｐゴシック" panose="020B0600070205080204" pitchFamily="50" charset="-128"/>
              <a:ea typeface="ＭＳ Ｐゴシック" panose="020B0600070205080204" pitchFamily="50" charset="-128"/>
            </a:rPr>
            <a:t>は介護保険や後期高齢者医療特別会計への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latin typeface="ＭＳ Ｐゴシック" panose="020B0600070205080204" pitchFamily="50" charset="-128"/>
              <a:ea typeface="ＭＳ Ｐゴシック" panose="020B0600070205080204" pitchFamily="50" charset="-128"/>
            </a:rPr>
            <a:t>が増加し、その他除排雪に要する経費等も増加となった結果、昨年度比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今後も各特別会計の健全運営や受益者負担等を勘案し、操出金の適正化に努めたい。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47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54</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％減少となったが、近年は概ね横ばいに推移している。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主に医療（病院）、福祉業務等における組合・協議会への負担金により、類似団体より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741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38</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74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741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156718</xdr:rowOff>
    </xdr:from>
    <xdr:to>
      <xdr:col>69</xdr:col>
      <xdr:colOff>92075</xdr:colOff>
      <xdr:row>40</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843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105918</xdr:rowOff>
    </xdr:from>
    <xdr:to>
      <xdr:col>69</xdr:col>
      <xdr:colOff>142875</xdr:colOff>
      <xdr:row>40</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％減少となっており、類似団体より低く横ばいに推移している。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今後も世代間における負担公平化と公債費負担平準化の観点から適切な起債を行うものとする。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4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85090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％増加し、類似団体より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主に人件費や補助費の増、臨時財政対策等の償還終了による公債費減によるものと考えられる。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今後も全体的なバランスに留意し、適切な運営に努めたい。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10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76</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79</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81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5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68768</xdr:rowOff>
    </xdr:from>
    <xdr:to>
      <xdr:col>29</xdr:col>
      <xdr:colOff>127000</xdr:colOff>
      <xdr:row>16</xdr:row>
      <xdr:rowOff>31346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8143"/>
          <a:ext cx="647700" cy="13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10803</xdr:rowOff>
    </xdr:from>
    <xdr:to>
      <xdr:col>26</xdr:col>
      <xdr:colOff>50800</xdr:colOff>
      <xdr:row>16</xdr:row>
      <xdr:rowOff>31346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01628"/>
          <a:ext cx="698500" cy="2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159042</xdr:rowOff>
    </xdr:from>
    <xdr:to>
      <xdr:col>22</xdr:col>
      <xdr:colOff>114300</xdr:colOff>
      <xdr:row>16</xdr:row>
      <xdr:rowOff>10803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78417"/>
          <a:ext cx="698500" cy="23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159042</xdr:rowOff>
    </xdr:from>
    <xdr:to>
      <xdr:col>18</xdr:col>
      <xdr:colOff>177800</xdr:colOff>
      <xdr:row>16</xdr:row>
      <xdr:rowOff>53223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8417"/>
          <a:ext cx="698500" cy="6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17968</xdr:rowOff>
    </xdr:from>
    <xdr:to>
      <xdr:col>29</xdr:col>
      <xdr:colOff>177800</xdr:colOff>
      <xdr:row>15</xdr:row>
      <xdr:rowOff>119568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34495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151996</xdr:rowOff>
    </xdr:from>
    <xdr:to>
      <xdr:col>26</xdr:col>
      <xdr:colOff>101600</xdr:colOff>
      <xdr:row>16</xdr:row>
      <xdr:rowOff>82146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92323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131453</xdr:rowOff>
    </xdr:from>
    <xdr:to>
      <xdr:col>22</xdr:col>
      <xdr:colOff>165100</xdr:colOff>
      <xdr:row>16</xdr:row>
      <xdr:rowOff>61603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108242</xdr:rowOff>
    </xdr:from>
    <xdr:to>
      <xdr:col>19</xdr:col>
      <xdr:colOff>38100</xdr:colOff>
      <xdr:row>16</xdr:row>
      <xdr:rowOff>38392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48569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2423</xdr:rowOff>
    </xdr:from>
    <xdr:to>
      <xdr:col>15</xdr:col>
      <xdr:colOff>101600</xdr:colOff>
      <xdr:row>16</xdr:row>
      <xdr:rowOff>104023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114200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2266</xdr:rowOff>
    </xdr:from>
    <xdr:to>
      <xdr:col>29</xdr:col>
      <xdr:colOff>127000</xdr:colOff>
      <xdr:row>35</xdr:row>
      <xdr:rowOff>53635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12616"/>
          <a:ext cx="647700" cy="5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53635</xdr:rowOff>
    </xdr:from>
    <xdr:to>
      <xdr:col>26</xdr:col>
      <xdr:colOff>50800</xdr:colOff>
      <xdr:row>35</xdr:row>
      <xdr:rowOff>102050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63985"/>
          <a:ext cx="698500" cy="4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102050</xdr:rowOff>
    </xdr:from>
    <xdr:to>
      <xdr:col>22</xdr:col>
      <xdr:colOff>114300</xdr:colOff>
      <xdr:row>35</xdr:row>
      <xdr:rowOff>184999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12400"/>
          <a:ext cx="698500" cy="8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184999</xdr:rowOff>
    </xdr:from>
    <xdr:to>
      <xdr:col>18</xdr:col>
      <xdr:colOff>177800</xdr:colOff>
      <xdr:row>35</xdr:row>
      <xdr:rowOff>311186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95349"/>
          <a:ext cx="6985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294366</xdr:rowOff>
    </xdr:from>
    <xdr:to>
      <xdr:col>29</xdr:col>
      <xdr:colOff>177800</xdr:colOff>
      <xdr:row>35</xdr:row>
      <xdr:rowOff>53066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6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139443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0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2835</xdr:rowOff>
    </xdr:from>
    <xdr:to>
      <xdr:col>26</xdr:col>
      <xdr:colOff>101600</xdr:colOff>
      <xdr:row>35</xdr:row>
      <xdr:rowOff>104435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1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114613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8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51250</xdr:rowOff>
    </xdr:from>
    <xdr:to>
      <xdr:col>22</xdr:col>
      <xdr:colOff>165100</xdr:colOff>
      <xdr:row>35</xdr:row>
      <xdr:rowOff>152850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6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163027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134199</xdr:rowOff>
    </xdr:from>
    <xdr:to>
      <xdr:col>19</xdr:col>
      <xdr:colOff>38100</xdr:colOff>
      <xdr:row>35</xdr:row>
      <xdr:rowOff>235799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245976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260386</xdr:rowOff>
    </xdr:from>
    <xdr:to>
      <xdr:col>15</xdr:col>
      <xdr:colOff>101600</xdr:colOff>
      <xdr:row>36</xdr:row>
      <xdr:rowOff>19086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29263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5,102
133.85
5,978,584
5,528,211
399,608
3,208,214
4,045,579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106881</xdr:rowOff>
    </xdr:from>
    <xdr:to>
      <xdr:col>24</xdr:col>
      <xdr:colOff>63500</xdr:colOff>
      <xdr:row>34</xdr:row>
      <xdr:rowOff>26459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4731"/>
          <a:ext cx="838200" cy="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10823</xdr:rowOff>
    </xdr:from>
    <xdr:to>
      <xdr:col>19</xdr:col>
      <xdr:colOff>177800</xdr:colOff>
      <xdr:row>34</xdr:row>
      <xdr:rowOff>26459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012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131089</xdr:rowOff>
    </xdr:from>
    <xdr:to>
      <xdr:col>15</xdr:col>
      <xdr:colOff>50800</xdr:colOff>
      <xdr:row>34</xdr:row>
      <xdr:rowOff>10823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88939"/>
          <a:ext cx="8890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131089</xdr:rowOff>
    </xdr:from>
    <xdr:to>
      <xdr:col>10</xdr:col>
      <xdr:colOff>114300</xdr:colOff>
      <xdr:row>35</xdr:row>
      <xdr:rowOff>67561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8939"/>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56081</xdr:rowOff>
    </xdr:from>
    <xdr:to>
      <xdr:col>24</xdr:col>
      <xdr:colOff>114300</xdr:colOff>
      <xdr:row>33</xdr:row>
      <xdr:rowOff>157681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78958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147109</xdr:rowOff>
    </xdr:from>
    <xdr:to>
      <xdr:col>20</xdr:col>
      <xdr:colOff>38100</xdr:colOff>
      <xdr:row>34</xdr:row>
      <xdr:rowOff>77259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93786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131473</xdr:rowOff>
    </xdr:from>
    <xdr:to>
      <xdr:col>15</xdr:col>
      <xdr:colOff>101600</xdr:colOff>
      <xdr:row>34</xdr:row>
      <xdr:rowOff>61623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78150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6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80289</xdr:rowOff>
    </xdr:from>
    <xdr:to>
      <xdr:col>10</xdr:col>
      <xdr:colOff>165100</xdr:colOff>
      <xdr:row>34</xdr:row>
      <xdr:rowOff>10439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26966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16761</xdr:rowOff>
    </xdr:from>
    <xdr:to>
      <xdr:col>6</xdr:col>
      <xdr:colOff>38100</xdr:colOff>
      <xdr:row>35</xdr:row>
      <xdr:rowOff>118361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134888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7832</xdr:rowOff>
    </xdr:from>
    <xdr:to>
      <xdr:col>24</xdr:col>
      <xdr:colOff>63500</xdr:colOff>
      <xdr:row>58</xdr:row>
      <xdr:rowOff>9467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1932"/>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7832</xdr:rowOff>
    </xdr:from>
    <xdr:to>
      <xdr:col>19</xdr:col>
      <xdr:colOff>177800</xdr:colOff>
      <xdr:row>58</xdr:row>
      <xdr:rowOff>46810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1932"/>
          <a:ext cx="8890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46810</xdr:rowOff>
    </xdr:from>
    <xdr:to>
      <xdr:col>15</xdr:col>
      <xdr:colOff>50800</xdr:colOff>
      <xdr:row>58</xdr:row>
      <xdr:rowOff>54825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910"/>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25612</xdr:rowOff>
    </xdr:from>
    <xdr:to>
      <xdr:col>10</xdr:col>
      <xdr:colOff>114300</xdr:colOff>
      <xdr:row>58</xdr:row>
      <xdr:rowOff>54825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9712"/>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130117</xdr:rowOff>
    </xdr:from>
    <xdr:to>
      <xdr:col>24</xdr:col>
      <xdr:colOff>114300</xdr:colOff>
      <xdr:row>58</xdr:row>
      <xdr:rowOff>60267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152994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128482</xdr:rowOff>
    </xdr:from>
    <xdr:to>
      <xdr:col>20</xdr:col>
      <xdr:colOff>38100</xdr:colOff>
      <xdr:row>58</xdr:row>
      <xdr:rowOff>58632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75159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167460</xdr:rowOff>
    </xdr:from>
    <xdr:to>
      <xdr:col>15</xdr:col>
      <xdr:colOff>101600</xdr:colOff>
      <xdr:row>58</xdr:row>
      <xdr:rowOff>97610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114137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4025</xdr:rowOff>
    </xdr:from>
    <xdr:to>
      <xdr:col>10</xdr:col>
      <xdr:colOff>165100</xdr:colOff>
      <xdr:row>58</xdr:row>
      <xdr:rowOff>105625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122152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2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146262</xdr:rowOff>
    </xdr:from>
    <xdr:to>
      <xdr:col>6</xdr:col>
      <xdr:colOff>38100</xdr:colOff>
      <xdr:row>58</xdr:row>
      <xdr:rowOff>76412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92939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104629</xdr:rowOff>
    </xdr:from>
    <xdr:to>
      <xdr:col>24</xdr:col>
      <xdr:colOff>63500</xdr:colOff>
      <xdr:row>77</xdr:row>
      <xdr:rowOff>10770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34829"/>
          <a:ext cx="8382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10770</xdr:rowOff>
    </xdr:from>
    <xdr:to>
      <xdr:col>19</xdr:col>
      <xdr:colOff>177800</xdr:colOff>
      <xdr:row>77</xdr:row>
      <xdr:rowOff>90627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12420"/>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90627</xdr:rowOff>
    </xdr:from>
    <xdr:to>
      <xdr:col>15</xdr:col>
      <xdr:colOff>50800</xdr:colOff>
      <xdr:row>77</xdr:row>
      <xdr:rowOff>143090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2277"/>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143090</xdr:rowOff>
    </xdr:from>
    <xdr:to>
      <xdr:col>10</xdr:col>
      <xdr:colOff>114300</xdr:colOff>
      <xdr:row>78</xdr:row>
      <xdr:rowOff>369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44740"/>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53829</xdr:rowOff>
    </xdr:from>
    <xdr:to>
      <xdr:col>24</xdr:col>
      <xdr:colOff>114300</xdr:colOff>
      <xdr:row>76</xdr:row>
      <xdr:rowOff>155429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76706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131420</xdr:rowOff>
    </xdr:from>
    <xdr:to>
      <xdr:col>20</xdr:col>
      <xdr:colOff>38100</xdr:colOff>
      <xdr:row>77</xdr:row>
      <xdr:rowOff>61570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78097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39827</xdr:rowOff>
    </xdr:from>
    <xdr:to>
      <xdr:col>15</xdr:col>
      <xdr:colOff>101600</xdr:colOff>
      <xdr:row>77</xdr:row>
      <xdr:rowOff>141427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157954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92290</xdr:rowOff>
    </xdr:from>
    <xdr:to>
      <xdr:col>10</xdr:col>
      <xdr:colOff>165100</xdr:colOff>
      <xdr:row>78</xdr:row>
      <xdr:rowOff>22440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38967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121019</xdr:rowOff>
    </xdr:from>
    <xdr:to>
      <xdr:col>6</xdr:col>
      <xdr:colOff>38100</xdr:colOff>
      <xdr:row>78</xdr:row>
      <xdr:rowOff>51169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67696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46596</xdr:rowOff>
    </xdr:from>
    <xdr:to>
      <xdr:col>24</xdr:col>
      <xdr:colOff>63500</xdr:colOff>
      <xdr:row>98</xdr:row>
      <xdr:rowOff>72628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48696"/>
          <a:ext cx="8382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138950</xdr:rowOff>
    </xdr:from>
    <xdr:to>
      <xdr:col>19</xdr:col>
      <xdr:colOff>177800</xdr:colOff>
      <xdr:row>98</xdr:row>
      <xdr:rowOff>72628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69600"/>
          <a:ext cx="889000" cy="10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138950</xdr:rowOff>
    </xdr:from>
    <xdr:to>
      <xdr:col>15</xdr:col>
      <xdr:colOff>50800</xdr:colOff>
      <xdr:row>98</xdr:row>
      <xdr:rowOff>142287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9600"/>
          <a:ext cx="8890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73278</xdr:rowOff>
    </xdr:from>
    <xdr:to>
      <xdr:col>10</xdr:col>
      <xdr:colOff>114300</xdr:colOff>
      <xdr:row>98</xdr:row>
      <xdr:rowOff>142287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5378"/>
          <a:ext cx="8890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167246</xdr:rowOff>
    </xdr:from>
    <xdr:to>
      <xdr:col>24</xdr:col>
      <xdr:colOff>114300</xdr:colOff>
      <xdr:row>98</xdr:row>
      <xdr:rowOff>97396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145673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21828</xdr:rowOff>
    </xdr:from>
    <xdr:to>
      <xdr:col>20</xdr:col>
      <xdr:colOff>38100</xdr:colOff>
      <xdr:row>98</xdr:row>
      <xdr:rowOff>123428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114555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88150</xdr:rowOff>
    </xdr:from>
    <xdr:to>
      <xdr:col>15</xdr:col>
      <xdr:colOff>101600</xdr:colOff>
      <xdr:row>98</xdr:row>
      <xdr:rowOff>18300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91487</xdr:rowOff>
    </xdr:from>
    <xdr:to>
      <xdr:col>10</xdr:col>
      <xdr:colOff>165100</xdr:colOff>
      <xdr:row>99</xdr:row>
      <xdr:rowOff>21637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22478</xdr:rowOff>
    </xdr:from>
    <xdr:to>
      <xdr:col>6</xdr:col>
      <xdr:colOff>38100</xdr:colOff>
      <xdr:row>98</xdr:row>
      <xdr:rowOff>124078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143589</xdr:rowOff>
    </xdr:from>
    <xdr:to>
      <xdr:col>55</xdr:col>
      <xdr:colOff>0</xdr:colOff>
      <xdr:row>36</xdr:row>
      <xdr:rowOff>45507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4339"/>
          <a:ext cx="838200" cy="7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156838</xdr:rowOff>
    </xdr:from>
    <xdr:to>
      <xdr:col>50</xdr:col>
      <xdr:colOff>114300</xdr:colOff>
      <xdr:row>35</xdr:row>
      <xdr:rowOff>143589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86138"/>
          <a:ext cx="889000" cy="1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24936</xdr:rowOff>
    </xdr:from>
    <xdr:to>
      <xdr:col>45</xdr:col>
      <xdr:colOff>177800</xdr:colOff>
      <xdr:row>34</xdr:row>
      <xdr:rowOff>156838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82786"/>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24936</xdr:rowOff>
    </xdr:from>
    <xdr:to>
      <xdr:col>41</xdr:col>
      <xdr:colOff>50800</xdr:colOff>
      <xdr:row>36</xdr:row>
      <xdr:rowOff>85372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82786"/>
          <a:ext cx="889000" cy="5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166157</xdr:rowOff>
    </xdr:from>
    <xdr:to>
      <xdr:col>55</xdr:col>
      <xdr:colOff>50800</xdr:colOff>
      <xdr:row>36</xdr:row>
      <xdr:rowOff>96307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17584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1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92789</xdr:rowOff>
    </xdr:from>
    <xdr:to>
      <xdr:col>50</xdr:col>
      <xdr:colOff>165100</xdr:colOff>
      <xdr:row>36</xdr:row>
      <xdr:rowOff>22939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39466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106038</xdr:rowOff>
    </xdr:from>
    <xdr:to>
      <xdr:col>46</xdr:col>
      <xdr:colOff>38100</xdr:colOff>
      <xdr:row>35</xdr:row>
      <xdr:rowOff>36188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52715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145586</xdr:rowOff>
    </xdr:from>
    <xdr:to>
      <xdr:col>41</xdr:col>
      <xdr:colOff>101600</xdr:colOff>
      <xdr:row>33</xdr:row>
      <xdr:rowOff>75736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92263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0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34572</xdr:rowOff>
    </xdr:from>
    <xdr:to>
      <xdr:col>36</xdr:col>
      <xdr:colOff>165100</xdr:colOff>
      <xdr:row>36</xdr:row>
      <xdr:rowOff>136172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152699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8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77729</xdr:rowOff>
    </xdr:from>
    <xdr:to>
      <xdr:col>55</xdr:col>
      <xdr:colOff>0</xdr:colOff>
      <xdr:row>58</xdr:row>
      <xdr:rowOff>111764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1829"/>
          <a:ext cx="8382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92218</xdr:rowOff>
    </xdr:from>
    <xdr:to>
      <xdr:col>50</xdr:col>
      <xdr:colOff>114300</xdr:colOff>
      <xdr:row>58</xdr:row>
      <xdr:rowOff>111764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6318"/>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56755</xdr:rowOff>
    </xdr:from>
    <xdr:to>
      <xdr:col>45</xdr:col>
      <xdr:colOff>177800</xdr:colOff>
      <xdr:row>58</xdr:row>
      <xdr:rowOff>92218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29405"/>
          <a:ext cx="889000" cy="20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39518</xdr:rowOff>
    </xdr:from>
    <xdr:to>
      <xdr:col>41</xdr:col>
      <xdr:colOff>50800</xdr:colOff>
      <xdr:row>57</xdr:row>
      <xdr:rowOff>56755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97818"/>
          <a:ext cx="889000" cy="5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26929</xdr:rowOff>
    </xdr:from>
    <xdr:to>
      <xdr:col>55</xdr:col>
      <xdr:colOff>50800</xdr:colOff>
      <xdr:row>58</xdr:row>
      <xdr:rowOff>128529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60964</xdr:rowOff>
    </xdr:from>
    <xdr:to>
      <xdr:col>50</xdr:col>
      <xdr:colOff>165100</xdr:colOff>
      <xdr:row>58</xdr:row>
      <xdr:rowOff>162564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153691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41418</xdr:rowOff>
    </xdr:from>
    <xdr:to>
      <xdr:col>46</xdr:col>
      <xdr:colOff>38100</xdr:colOff>
      <xdr:row>58</xdr:row>
      <xdr:rowOff>143018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134145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5955</xdr:rowOff>
    </xdr:from>
    <xdr:to>
      <xdr:col>41</xdr:col>
      <xdr:colOff>101600</xdr:colOff>
      <xdr:row>57</xdr:row>
      <xdr:rowOff>107555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124082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5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160168</xdr:rowOff>
    </xdr:from>
    <xdr:to>
      <xdr:col>36</xdr:col>
      <xdr:colOff>165100</xdr:colOff>
      <xdr:row>54</xdr:row>
      <xdr:rowOff>90318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106845</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0222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138823</xdr:rowOff>
    </xdr:from>
    <xdr:to>
      <xdr:col>55</xdr:col>
      <xdr:colOff>0</xdr:colOff>
      <xdr:row>78</xdr:row>
      <xdr:rowOff>138950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192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135900</xdr:rowOff>
    </xdr:from>
    <xdr:to>
      <xdr:col>50</xdr:col>
      <xdr:colOff>114300</xdr:colOff>
      <xdr:row>78</xdr:row>
      <xdr:rowOff>138950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00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148571</xdr:rowOff>
    </xdr:from>
    <xdr:to>
      <xdr:col>45</xdr:col>
      <xdr:colOff>177800</xdr:colOff>
      <xdr:row>78</xdr:row>
      <xdr:rowOff>135900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50221"/>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154408</xdr:rowOff>
    </xdr:from>
    <xdr:to>
      <xdr:col>41</xdr:col>
      <xdr:colOff>50800</xdr:colOff>
      <xdr:row>77</xdr:row>
      <xdr:rowOff>148571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841708"/>
          <a:ext cx="889000" cy="5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88023</xdr:rowOff>
    </xdr:from>
    <xdr:to>
      <xdr:col>55</xdr:col>
      <xdr:colOff>50800</xdr:colOff>
      <xdr:row>79</xdr:row>
      <xdr:rowOff>18173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88150</xdr:rowOff>
    </xdr:from>
    <xdr:to>
      <xdr:col>50</xdr:col>
      <xdr:colOff>165100</xdr:colOff>
      <xdr:row>79</xdr:row>
      <xdr:rowOff>18300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9427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85100</xdr:rowOff>
    </xdr:from>
    <xdr:to>
      <xdr:col>46</xdr:col>
      <xdr:colOff>38100</xdr:colOff>
      <xdr:row>79</xdr:row>
      <xdr:rowOff>15250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97771</xdr:rowOff>
    </xdr:from>
    <xdr:to>
      <xdr:col>41</xdr:col>
      <xdr:colOff>101600</xdr:colOff>
      <xdr:row>78</xdr:row>
      <xdr:rowOff>27921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44448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7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103608</xdr:rowOff>
    </xdr:from>
    <xdr:to>
      <xdr:col>36</xdr:col>
      <xdr:colOff>165100</xdr:colOff>
      <xdr:row>75</xdr:row>
      <xdr:rowOff>33758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73</xdr:row>
      <xdr:rowOff>50285</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566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33852</xdr:rowOff>
    </xdr:from>
    <xdr:to>
      <xdr:col>55</xdr:col>
      <xdr:colOff>0</xdr:colOff>
      <xdr:row>98</xdr:row>
      <xdr:rowOff>82629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64502"/>
          <a:ext cx="838200" cy="2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135801</xdr:rowOff>
    </xdr:from>
    <xdr:to>
      <xdr:col>50</xdr:col>
      <xdr:colOff>114300</xdr:colOff>
      <xdr:row>98</xdr:row>
      <xdr:rowOff>82629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66451"/>
          <a:ext cx="889000" cy="1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129866</xdr:rowOff>
    </xdr:from>
    <xdr:to>
      <xdr:col>45</xdr:col>
      <xdr:colOff>177800</xdr:colOff>
      <xdr:row>97</xdr:row>
      <xdr:rowOff>135801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17616"/>
          <a:ext cx="889000" cy="3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129866</xdr:rowOff>
    </xdr:from>
    <xdr:to>
      <xdr:col>41</xdr:col>
      <xdr:colOff>50800</xdr:colOff>
      <xdr:row>97</xdr:row>
      <xdr:rowOff>81927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17616"/>
          <a:ext cx="889000" cy="2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154502</xdr:rowOff>
    </xdr:from>
    <xdr:to>
      <xdr:col>55</xdr:col>
      <xdr:colOff>50800</xdr:colOff>
      <xdr:row>97</xdr:row>
      <xdr:rowOff>84652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5929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31829</xdr:rowOff>
    </xdr:from>
    <xdr:to>
      <xdr:col>50</xdr:col>
      <xdr:colOff>165100</xdr:colOff>
      <xdr:row>98</xdr:row>
      <xdr:rowOff>133429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124556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85001</xdr:rowOff>
    </xdr:from>
    <xdr:to>
      <xdr:col>46</xdr:col>
      <xdr:colOff>38100</xdr:colOff>
      <xdr:row>98</xdr:row>
      <xdr:rowOff>15151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79066</xdr:rowOff>
    </xdr:from>
    <xdr:to>
      <xdr:col>41</xdr:col>
      <xdr:colOff>101600</xdr:colOff>
      <xdr:row>96</xdr:row>
      <xdr:rowOff>9216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25743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4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31127</xdr:rowOff>
    </xdr:from>
    <xdr:to>
      <xdr:col>36</xdr:col>
      <xdr:colOff>165100</xdr:colOff>
      <xdr:row>97</xdr:row>
      <xdr:rowOff>132727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149254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151674</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66774"/>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27991</xdr:rowOff>
    </xdr:from>
    <xdr:to>
      <xdr:col>76</xdr:col>
      <xdr:colOff>114300</xdr:colOff>
      <xdr:row>38</xdr:row>
      <xdr:rowOff>151674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028741"/>
          <a:ext cx="889000" cy="6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27991</xdr:rowOff>
    </xdr:from>
    <xdr:to>
      <xdr:col>71</xdr:col>
      <xdr:colOff>177800</xdr:colOff>
      <xdr:row>38</xdr:row>
      <xdr:rowOff>73134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028741"/>
          <a:ext cx="889000" cy="5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100874</xdr:rowOff>
    </xdr:from>
    <xdr:to>
      <xdr:col>76</xdr:col>
      <xdr:colOff>165100</xdr:colOff>
      <xdr:row>39</xdr:row>
      <xdr:rowOff>31024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148641</xdr:rowOff>
    </xdr:from>
    <xdr:to>
      <xdr:col>72</xdr:col>
      <xdr:colOff>38100</xdr:colOff>
      <xdr:row>35</xdr:row>
      <xdr:rowOff>78791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9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95318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7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22334</xdr:rowOff>
    </xdr:from>
    <xdr:to>
      <xdr:col>67</xdr:col>
      <xdr:colOff>101600</xdr:colOff>
      <xdr:row>38</xdr:row>
      <xdr:rowOff>123934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140461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48507</xdr:rowOff>
    </xdr:from>
    <xdr:to>
      <xdr:col>85</xdr:col>
      <xdr:colOff>127000</xdr:colOff>
      <xdr:row>77</xdr:row>
      <xdr:rowOff>52203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5015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48507</xdr:rowOff>
    </xdr:from>
    <xdr:to>
      <xdr:col>81</xdr:col>
      <xdr:colOff>50800</xdr:colOff>
      <xdr:row>77</xdr:row>
      <xdr:rowOff>75642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5015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75642</xdr:rowOff>
    </xdr:from>
    <xdr:to>
      <xdr:col>76</xdr:col>
      <xdr:colOff>114300</xdr:colOff>
      <xdr:row>77</xdr:row>
      <xdr:rowOff>95641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77292"/>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95641</xdr:rowOff>
    </xdr:from>
    <xdr:to>
      <xdr:col>71</xdr:col>
      <xdr:colOff>177800</xdr:colOff>
      <xdr:row>77</xdr:row>
      <xdr:rowOff>118349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97291"/>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xdr:rowOff>
    </xdr:from>
    <xdr:to>
      <xdr:col>85</xdr:col>
      <xdr:colOff>177800</xdr:colOff>
      <xdr:row>77</xdr:row>
      <xdr:rowOff>103003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151280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169157</xdr:rowOff>
    </xdr:from>
    <xdr:to>
      <xdr:col>81</xdr:col>
      <xdr:colOff>101600</xdr:colOff>
      <xdr:row>77</xdr:row>
      <xdr:rowOff>99307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24842</xdr:rowOff>
    </xdr:from>
    <xdr:to>
      <xdr:col>76</xdr:col>
      <xdr:colOff>165100</xdr:colOff>
      <xdr:row>77</xdr:row>
      <xdr:rowOff>126442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117569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44841</xdr:rowOff>
    </xdr:from>
    <xdr:to>
      <xdr:col>72</xdr:col>
      <xdr:colOff>38100</xdr:colOff>
      <xdr:row>77</xdr:row>
      <xdr:rowOff>146441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162968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67549</xdr:rowOff>
    </xdr:from>
    <xdr:to>
      <xdr:col>67</xdr:col>
      <xdr:colOff>101600</xdr:colOff>
      <xdr:row>77</xdr:row>
      <xdr:rowOff>169149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160276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145355</xdr:rowOff>
    </xdr:from>
    <xdr:to>
      <xdr:col>85</xdr:col>
      <xdr:colOff>127000</xdr:colOff>
      <xdr:row>97</xdr:row>
      <xdr:rowOff>8117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04555"/>
          <a:ext cx="8382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8117</xdr:rowOff>
    </xdr:from>
    <xdr:to>
      <xdr:col>81</xdr:col>
      <xdr:colOff>50800</xdr:colOff>
      <xdr:row>97</xdr:row>
      <xdr:rowOff>99844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38767"/>
          <a:ext cx="889000" cy="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99844</xdr:rowOff>
    </xdr:from>
    <xdr:to>
      <xdr:col>76</xdr:col>
      <xdr:colOff>114300</xdr:colOff>
      <xdr:row>97</xdr:row>
      <xdr:rowOff>155293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30494"/>
          <a:ext cx="8890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147865</xdr:rowOff>
    </xdr:from>
    <xdr:to>
      <xdr:col>71</xdr:col>
      <xdr:colOff>177800</xdr:colOff>
      <xdr:row>97</xdr:row>
      <xdr:rowOff>155293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607065"/>
          <a:ext cx="889000" cy="17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94555</xdr:rowOff>
    </xdr:from>
    <xdr:to>
      <xdr:col>85</xdr:col>
      <xdr:colOff>177800</xdr:colOff>
      <xdr:row>97</xdr:row>
      <xdr:rowOff>24705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117432</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0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128767</xdr:rowOff>
    </xdr:from>
    <xdr:to>
      <xdr:col>81</xdr:col>
      <xdr:colOff>101600</xdr:colOff>
      <xdr:row>97</xdr:row>
      <xdr:rowOff>58917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75444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6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49044</xdr:rowOff>
    </xdr:from>
    <xdr:to>
      <xdr:col>76</xdr:col>
      <xdr:colOff>165100</xdr:colOff>
      <xdr:row>97</xdr:row>
      <xdr:rowOff>150644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167171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104493</xdr:rowOff>
    </xdr:from>
    <xdr:to>
      <xdr:col>72</xdr:col>
      <xdr:colOff>38100</xdr:colOff>
      <xdr:row>98</xdr:row>
      <xdr:rowOff>34643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51170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97065</xdr:rowOff>
    </xdr:from>
    <xdr:to>
      <xdr:col>67</xdr:col>
      <xdr:colOff>101600</xdr:colOff>
      <xdr:row>97</xdr:row>
      <xdr:rowOff>27215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43742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33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145618</xdr:rowOff>
    </xdr:from>
    <xdr:to>
      <xdr:col>116</xdr:col>
      <xdr:colOff>63500</xdr:colOff>
      <xdr:row>75</xdr:row>
      <xdr:rowOff>133185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32918"/>
          <a:ext cx="838200" cy="1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27191</xdr:rowOff>
    </xdr:from>
    <xdr:to>
      <xdr:col>111</xdr:col>
      <xdr:colOff>177800</xdr:colOff>
      <xdr:row>75</xdr:row>
      <xdr:rowOff>133185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85941"/>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96724</xdr:rowOff>
    </xdr:from>
    <xdr:to>
      <xdr:col>107</xdr:col>
      <xdr:colOff>50800</xdr:colOff>
      <xdr:row>75</xdr:row>
      <xdr:rowOff>27191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612574"/>
          <a:ext cx="889000" cy="2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112255</xdr:rowOff>
    </xdr:from>
    <xdr:to>
      <xdr:col>102</xdr:col>
      <xdr:colOff>114300</xdr:colOff>
      <xdr:row>73</xdr:row>
      <xdr:rowOff>96724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113755"/>
          <a:ext cx="889000" cy="4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94818</xdr:rowOff>
    </xdr:from>
    <xdr:to>
      <xdr:col>116</xdr:col>
      <xdr:colOff>114300</xdr:colOff>
      <xdr:row>75</xdr:row>
      <xdr:rowOff>24968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117695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82385</xdr:rowOff>
    </xdr:from>
    <xdr:to>
      <xdr:col>112</xdr:col>
      <xdr:colOff>38100</xdr:colOff>
      <xdr:row>76</xdr:row>
      <xdr:rowOff>12536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29062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147841</xdr:rowOff>
    </xdr:from>
    <xdr:to>
      <xdr:col>107</xdr:col>
      <xdr:colOff>101600</xdr:colOff>
      <xdr:row>75</xdr:row>
      <xdr:rowOff>77991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94518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45924</xdr:rowOff>
    </xdr:from>
    <xdr:to>
      <xdr:col>102</xdr:col>
      <xdr:colOff>165100</xdr:colOff>
      <xdr:row>73</xdr:row>
      <xdr:rowOff>147524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164051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3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61455</xdr:rowOff>
    </xdr:from>
    <xdr:to>
      <xdr:col>98</xdr:col>
      <xdr:colOff>38100</xdr:colOff>
      <xdr:row>70</xdr:row>
      <xdr:rowOff>163055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0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8132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8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住民一人当たりの維持補修費は類似団体平均を上回りながら緩やかな上昇傾向にあり、当年度は普通建設事業費（うち更新整備）も増加している。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八ッ場ダム建設事業完了による普通建設事業費（うち新規整備）は令和元年度をピークに減少し、現在は突出して低い数値となっている。今後は当該事業により完成した施設等の維持補修・更新にかかる費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これら費用への対策として、積立金においては類似団体平均より高い予算を投入しているとこ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ろ</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補助費等については、各一部事務組合及び協議会への負担が依然と多額であり、類似団体平均より高い傾向にある。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5,102
133.85
5,978,584
5,528,211
399,608
3,208,214
4,045,579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128923</xdr:rowOff>
    </xdr:from>
    <xdr:to>
      <xdr:col>24</xdr:col>
      <xdr:colOff>63500</xdr:colOff>
      <xdr:row>35</xdr:row>
      <xdr:rowOff>26543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6773"/>
          <a:ext cx="838200" cy="2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26543</xdr:rowOff>
    </xdr:from>
    <xdr:to>
      <xdr:col>19</xdr:col>
      <xdr:colOff>177800</xdr:colOff>
      <xdr:row>35</xdr:row>
      <xdr:rowOff>81407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729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81407</xdr:rowOff>
    </xdr:from>
    <xdr:to>
      <xdr:col>15</xdr:col>
      <xdr:colOff>50800</xdr:colOff>
      <xdr:row>35</xdr:row>
      <xdr:rowOff>137414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215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95776</xdr:rowOff>
    </xdr:from>
    <xdr:to>
      <xdr:col>10</xdr:col>
      <xdr:colOff>114300</xdr:colOff>
      <xdr:row>35</xdr:row>
      <xdr:rowOff>137414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6526"/>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78123</xdr:rowOff>
    </xdr:from>
    <xdr:to>
      <xdr:col>24</xdr:col>
      <xdr:colOff>114300</xdr:colOff>
      <xdr:row>34</xdr:row>
      <xdr:rowOff>8273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101000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147193</xdr:rowOff>
    </xdr:from>
    <xdr:to>
      <xdr:col>20</xdr:col>
      <xdr:colOff>38100</xdr:colOff>
      <xdr:row>35</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93870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30607</xdr:rowOff>
    </xdr:from>
    <xdr:to>
      <xdr:col>15</xdr:col>
      <xdr:colOff>101600</xdr:colOff>
      <xdr:row>35</xdr:row>
      <xdr:rowOff>132207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148734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44976</xdr:rowOff>
    </xdr:from>
    <xdr:to>
      <xdr:col>6</xdr:col>
      <xdr:colOff>38100</xdr:colOff>
      <xdr:row>35</xdr:row>
      <xdr:rowOff>146576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163103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117909</xdr:rowOff>
    </xdr:from>
    <xdr:to>
      <xdr:col>24</xdr:col>
      <xdr:colOff>63500</xdr:colOff>
      <xdr:row>57</xdr:row>
      <xdr:rowOff>122189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90559"/>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117909</xdr:rowOff>
    </xdr:from>
    <xdr:to>
      <xdr:col>19</xdr:col>
      <xdr:colOff>177800</xdr:colOff>
      <xdr:row>58</xdr:row>
      <xdr:rowOff>79787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90559"/>
          <a:ext cx="889000" cy="1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51699</xdr:rowOff>
    </xdr:from>
    <xdr:to>
      <xdr:col>15</xdr:col>
      <xdr:colOff>50800</xdr:colOff>
      <xdr:row>58</xdr:row>
      <xdr:rowOff>79787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24349"/>
          <a:ext cx="889000" cy="19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51699</xdr:rowOff>
    </xdr:from>
    <xdr:to>
      <xdr:col>10</xdr:col>
      <xdr:colOff>114300</xdr:colOff>
      <xdr:row>57</xdr:row>
      <xdr:rowOff>52325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24349"/>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71389</xdr:rowOff>
    </xdr:from>
    <xdr:to>
      <xdr:col>24</xdr:col>
      <xdr:colOff>114300</xdr:colOff>
      <xdr:row>58</xdr:row>
      <xdr:rowOff>1539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94266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67109</xdr:rowOff>
    </xdr:from>
    <xdr:to>
      <xdr:col>20</xdr:col>
      <xdr:colOff>38100</xdr:colOff>
      <xdr:row>57</xdr:row>
      <xdr:rowOff>168709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13786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1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28987</xdr:rowOff>
    </xdr:from>
    <xdr:to>
      <xdr:col>15</xdr:col>
      <xdr:colOff>101600</xdr:colOff>
      <xdr:row>58</xdr:row>
      <xdr:rowOff>130587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121714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xdr:rowOff>
    </xdr:from>
    <xdr:to>
      <xdr:col>10</xdr:col>
      <xdr:colOff>165100</xdr:colOff>
      <xdr:row>57</xdr:row>
      <xdr:rowOff>102499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119026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xdr:rowOff>
    </xdr:from>
    <xdr:to>
      <xdr:col>6</xdr:col>
      <xdr:colOff>38100</xdr:colOff>
      <xdr:row>57</xdr:row>
      <xdr:rowOff>103125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119652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4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13574</xdr:rowOff>
    </xdr:from>
    <xdr:to>
      <xdr:col>24</xdr:col>
      <xdr:colOff>63500</xdr:colOff>
      <xdr:row>78</xdr:row>
      <xdr:rowOff>122738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86674"/>
          <a:ext cx="838200" cy="10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76850</xdr:rowOff>
    </xdr:from>
    <xdr:to>
      <xdr:col>19</xdr:col>
      <xdr:colOff>177800</xdr:colOff>
      <xdr:row>78</xdr:row>
      <xdr:rowOff>122738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49950"/>
          <a:ext cx="8890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76850</xdr:rowOff>
    </xdr:from>
    <xdr:to>
      <xdr:col>15</xdr:col>
      <xdr:colOff>50800</xdr:colOff>
      <xdr:row>78</xdr:row>
      <xdr:rowOff>129025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9950"/>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129025</xdr:rowOff>
    </xdr:from>
    <xdr:to>
      <xdr:col>10</xdr:col>
      <xdr:colOff>114300</xdr:colOff>
      <xdr:row>78</xdr:row>
      <xdr:rowOff>170290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02125"/>
          <a:ext cx="8890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134224</xdr:rowOff>
    </xdr:from>
    <xdr:to>
      <xdr:col>24</xdr:col>
      <xdr:colOff>114300</xdr:colOff>
      <xdr:row>78</xdr:row>
      <xdr:rowOff>64374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71938</xdr:rowOff>
    </xdr:from>
    <xdr:to>
      <xdr:col>20</xdr:col>
      <xdr:colOff>38100</xdr:colOff>
      <xdr:row>79</xdr:row>
      <xdr:rowOff>2088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26050</xdr:rowOff>
    </xdr:from>
    <xdr:to>
      <xdr:col>15</xdr:col>
      <xdr:colOff>101600</xdr:colOff>
      <xdr:row>78</xdr:row>
      <xdr:rowOff>127650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118777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78225</xdr:rowOff>
    </xdr:from>
    <xdr:to>
      <xdr:col>10</xdr:col>
      <xdr:colOff>165100</xdr:colOff>
      <xdr:row>79</xdr:row>
      <xdr:rowOff>8375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170952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119490</xdr:rowOff>
    </xdr:from>
    <xdr:to>
      <xdr:col>6</xdr:col>
      <xdr:colOff>38100</xdr:colOff>
      <xdr:row>79</xdr:row>
      <xdr:rowOff>49640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40767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8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77560</xdr:rowOff>
    </xdr:from>
    <xdr:to>
      <xdr:col>24</xdr:col>
      <xdr:colOff>63500</xdr:colOff>
      <xdr:row>98</xdr:row>
      <xdr:rowOff>79194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9660"/>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72813</xdr:rowOff>
    </xdr:from>
    <xdr:to>
      <xdr:col>19</xdr:col>
      <xdr:colOff>177800</xdr:colOff>
      <xdr:row>98</xdr:row>
      <xdr:rowOff>79194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4913"/>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72813</xdr:rowOff>
    </xdr:from>
    <xdr:to>
      <xdr:col>15</xdr:col>
      <xdr:colOff>50800</xdr:colOff>
      <xdr:row>98</xdr:row>
      <xdr:rowOff>81984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4913"/>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70692</xdr:rowOff>
    </xdr:from>
    <xdr:to>
      <xdr:col>10</xdr:col>
      <xdr:colOff>114300</xdr:colOff>
      <xdr:row>98</xdr:row>
      <xdr:rowOff>81984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72792"/>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26760</xdr:rowOff>
    </xdr:from>
    <xdr:to>
      <xdr:col>24</xdr:col>
      <xdr:colOff>114300</xdr:colOff>
      <xdr:row>98</xdr:row>
      <xdr:rowOff>128360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157587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28394</xdr:rowOff>
    </xdr:from>
    <xdr:to>
      <xdr:col>20</xdr:col>
      <xdr:colOff>38100</xdr:colOff>
      <xdr:row>98</xdr:row>
      <xdr:rowOff>129994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146521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22013</xdr:rowOff>
    </xdr:from>
    <xdr:to>
      <xdr:col>15</xdr:col>
      <xdr:colOff>101600</xdr:colOff>
      <xdr:row>98</xdr:row>
      <xdr:rowOff>123613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140140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31184</xdr:rowOff>
    </xdr:from>
    <xdr:to>
      <xdr:col>10</xdr:col>
      <xdr:colOff>165100</xdr:colOff>
      <xdr:row>98</xdr:row>
      <xdr:rowOff>132784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149311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19892</xdr:rowOff>
    </xdr:from>
    <xdr:to>
      <xdr:col>6</xdr:col>
      <xdr:colOff>38100</xdr:colOff>
      <xdr:row>98</xdr:row>
      <xdr:rowOff>121492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138019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24657</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39757"/>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24657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3958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24485</xdr:rowOff>
    </xdr:from>
    <xdr:to>
      <xdr:col>45</xdr:col>
      <xdr:colOff>177800</xdr:colOff>
      <xdr:row>38</xdr:row>
      <xdr:rowOff>24485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3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24485</xdr:rowOff>
    </xdr:from>
    <xdr:to>
      <xdr:col>41</xdr:col>
      <xdr:colOff>50800</xdr:colOff>
      <xdr:row>38</xdr:row>
      <xdr:rowOff>24543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958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145307</xdr:rowOff>
    </xdr:from>
    <xdr:to>
      <xdr:col>50</xdr:col>
      <xdr:colOff>165100</xdr:colOff>
      <xdr:row>38</xdr:row>
      <xdr:rowOff>75457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66584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66412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58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145136</xdr:rowOff>
    </xdr:from>
    <xdr:to>
      <xdr:col>41</xdr:col>
      <xdr:colOff>101600</xdr:colOff>
      <xdr:row>38</xdr:row>
      <xdr:rowOff>75285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66412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58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145193</xdr:rowOff>
    </xdr:from>
    <xdr:to>
      <xdr:col>36</xdr:col>
      <xdr:colOff>165100</xdr:colOff>
      <xdr:row>38</xdr:row>
      <xdr:rowOff>75343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66470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581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60664</xdr:rowOff>
    </xdr:from>
    <xdr:to>
      <xdr:col>55</xdr:col>
      <xdr:colOff>0</xdr:colOff>
      <xdr:row>57</xdr:row>
      <xdr:rowOff>99778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33314"/>
          <a:ext cx="8382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89340</xdr:rowOff>
    </xdr:from>
    <xdr:to>
      <xdr:col>50</xdr:col>
      <xdr:colOff>114300</xdr:colOff>
      <xdr:row>57</xdr:row>
      <xdr:rowOff>60664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19090"/>
          <a:ext cx="889000" cy="3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48173</xdr:rowOff>
    </xdr:from>
    <xdr:to>
      <xdr:col>45</xdr:col>
      <xdr:colOff>177800</xdr:colOff>
      <xdr:row>55</xdr:row>
      <xdr:rowOff>89340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06473"/>
          <a:ext cx="889000" cy="2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130949</xdr:rowOff>
    </xdr:from>
    <xdr:to>
      <xdr:col>41</xdr:col>
      <xdr:colOff>50800</xdr:colOff>
      <xdr:row>54</xdr:row>
      <xdr:rowOff>48173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046349"/>
          <a:ext cx="889000" cy="26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48978</xdr:rowOff>
    </xdr:from>
    <xdr:to>
      <xdr:col>55</xdr:col>
      <xdr:colOff>50800</xdr:colOff>
      <xdr:row>57</xdr:row>
      <xdr:rowOff>150578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27405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9864</xdr:rowOff>
    </xdr:from>
    <xdr:to>
      <xdr:col>50</xdr:col>
      <xdr:colOff>165100</xdr:colOff>
      <xdr:row>57</xdr:row>
      <xdr:rowOff>111464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127991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38540</xdr:rowOff>
    </xdr:from>
    <xdr:to>
      <xdr:col>46</xdr:col>
      <xdr:colOff>38100</xdr:colOff>
      <xdr:row>55</xdr:row>
      <xdr:rowOff>140140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156667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2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168823</xdr:rowOff>
    </xdr:from>
    <xdr:to>
      <xdr:col>41</xdr:col>
      <xdr:colOff>101600</xdr:colOff>
      <xdr:row>54</xdr:row>
      <xdr:rowOff>98973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115500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03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80149</xdr:rowOff>
    </xdr:from>
    <xdr:to>
      <xdr:col>36</xdr:col>
      <xdr:colOff>165100</xdr:colOff>
      <xdr:row>53</xdr:row>
      <xdr:rowOff>10299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9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26826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77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170275</xdr:rowOff>
    </xdr:from>
    <xdr:to>
      <xdr:col>54</xdr:col>
      <xdr:colOff>189865</xdr:colOff>
      <xdr:row>79</xdr:row>
      <xdr:rowOff>42045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857575"/>
          <a:ext cx="1270" cy="72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45872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42045</xdr:rowOff>
    </xdr:from>
    <xdr:to>
      <xdr:col>55</xdr:col>
      <xdr:colOff>88900</xdr:colOff>
      <xdr:row>79</xdr:row>
      <xdr:rowOff>42045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116952</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6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170275</xdr:rowOff>
    </xdr:from>
    <xdr:to>
      <xdr:col>55</xdr:col>
      <xdr:colOff>88900</xdr:colOff>
      <xdr:row>74</xdr:row>
      <xdr:rowOff>170275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85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170262</xdr:rowOff>
    </xdr:from>
    <xdr:to>
      <xdr:col>55</xdr:col>
      <xdr:colOff>0</xdr:colOff>
      <xdr:row>79</xdr:row>
      <xdr:rowOff>23158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43362"/>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106007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0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83130</xdr:rowOff>
    </xdr:from>
    <xdr:to>
      <xdr:col>55</xdr:col>
      <xdr:colOff>50800</xdr:colOff>
      <xdr:row>79</xdr:row>
      <xdr:rowOff>13280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4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170262</xdr:rowOff>
    </xdr:from>
    <xdr:to>
      <xdr:col>50</xdr:col>
      <xdr:colOff>114300</xdr:colOff>
      <xdr:row>79</xdr:row>
      <xdr:rowOff>15131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43362"/>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77943</xdr:rowOff>
    </xdr:from>
    <xdr:to>
      <xdr:col>50</xdr:col>
      <xdr:colOff>165100</xdr:colOff>
      <xdr:row>79</xdr:row>
      <xdr:rowOff>8093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5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24620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161480</xdr:rowOff>
    </xdr:from>
    <xdr:to>
      <xdr:col>45</xdr:col>
      <xdr:colOff>177800</xdr:colOff>
      <xdr:row>79</xdr:row>
      <xdr:rowOff>15131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91680"/>
          <a:ext cx="889000" cy="36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88029</xdr:rowOff>
    </xdr:from>
    <xdr:to>
      <xdr:col>46</xdr:col>
      <xdr:colOff>38100</xdr:colOff>
      <xdr:row>79</xdr:row>
      <xdr:rowOff>18179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6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34706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115691</xdr:rowOff>
    </xdr:from>
    <xdr:to>
      <xdr:col>41</xdr:col>
      <xdr:colOff>50800</xdr:colOff>
      <xdr:row>76</xdr:row>
      <xdr:rowOff>161480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288641"/>
          <a:ext cx="889000" cy="90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89601</xdr:rowOff>
    </xdr:from>
    <xdr:to>
      <xdr:col>41</xdr:col>
      <xdr:colOff>101600</xdr:colOff>
      <xdr:row>79</xdr:row>
      <xdr:rowOff>19751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6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10878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5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96180</xdr:rowOff>
    </xdr:from>
    <xdr:to>
      <xdr:col>36</xdr:col>
      <xdr:colOff>165100</xdr:colOff>
      <xdr:row>79</xdr:row>
      <xdr:rowOff>26330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143808</xdr:rowOff>
    </xdr:from>
    <xdr:to>
      <xdr:col>55</xdr:col>
      <xdr:colOff>50800</xdr:colOff>
      <xdr:row>79</xdr:row>
      <xdr:rowOff>73958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61557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119462</xdr:rowOff>
    </xdr:from>
    <xdr:to>
      <xdr:col>50</xdr:col>
      <xdr:colOff>165100</xdr:colOff>
      <xdr:row>79</xdr:row>
      <xdr:rowOff>49612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40739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135781</xdr:rowOff>
    </xdr:from>
    <xdr:to>
      <xdr:col>46</xdr:col>
      <xdr:colOff>38100</xdr:colOff>
      <xdr:row>79</xdr:row>
      <xdr:rowOff>65931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60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110680</xdr:rowOff>
    </xdr:from>
    <xdr:to>
      <xdr:col>41</xdr:col>
      <xdr:colOff>101600</xdr:colOff>
      <xdr:row>77</xdr:row>
      <xdr:rowOff>40830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57357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9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64891</xdr:rowOff>
    </xdr:from>
    <xdr:to>
      <xdr:col>36</xdr:col>
      <xdr:colOff>165100</xdr:colOff>
      <xdr:row>71</xdr:row>
      <xdr:rowOff>166491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2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11568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01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16035</xdr:rowOff>
    </xdr:from>
    <xdr:to>
      <xdr:col>54</xdr:col>
      <xdr:colOff>189865</xdr:colOff>
      <xdr:row>99</xdr:row>
      <xdr:rowOff>38064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6132335"/>
          <a:ext cx="1270" cy="87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41891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38064</xdr:rowOff>
    </xdr:from>
    <xdr:to>
      <xdr:col>55</xdr:col>
      <xdr:colOff>88900</xdr:colOff>
      <xdr:row>99</xdr:row>
      <xdr:rowOff>38064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134162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9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16035</xdr:rowOff>
    </xdr:from>
    <xdr:to>
      <xdr:col>55</xdr:col>
      <xdr:colOff>88900</xdr:colOff>
      <xdr:row>94</xdr:row>
      <xdr:rowOff>16035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1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162103</xdr:rowOff>
    </xdr:from>
    <xdr:to>
      <xdr:col>55</xdr:col>
      <xdr:colOff>0</xdr:colOff>
      <xdr:row>98</xdr:row>
      <xdr:rowOff>23447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92753"/>
          <a:ext cx="838200" cy="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127854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8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104977</xdr:rowOff>
    </xdr:from>
    <xdr:to>
      <xdr:col>55</xdr:col>
      <xdr:colOff>50800</xdr:colOff>
      <xdr:row>98</xdr:row>
      <xdr:rowOff>35127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3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70588</xdr:rowOff>
    </xdr:from>
    <xdr:to>
      <xdr:col>50</xdr:col>
      <xdr:colOff>114300</xdr:colOff>
      <xdr:row>98</xdr:row>
      <xdr:rowOff>23447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01238"/>
          <a:ext cx="889000" cy="1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123278</xdr:rowOff>
    </xdr:from>
    <xdr:to>
      <xdr:col>50</xdr:col>
      <xdr:colOff>165100</xdr:colOff>
      <xdr:row>98</xdr:row>
      <xdr:rowOff>53428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69955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34646</xdr:rowOff>
    </xdr:from>
    <xdr:to>
      <xdr:col>45</xdr:col>
      <xdr:colOff>177800</xdr:colOff>
      <xdr:row>97</xdr:row>
      <xdr:rowOff>70588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5296"/>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120689</xdr:rowOff>
    </xdr:from>
    <xdr:to>
      <xdr:col>46</xdr:col>
      <xdr:colOff>38100</xdr:colOff>
      <xdr:row>98</xdr:row>
      <xdr:rowOff>50839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5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41966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92419</xdr:rowOff>
    </xdr:from>
    <xdr:to>
      <xdr:col>41</xdr:col>
      <xdr:colOff>50800</xdr:colOff>
      <xdr:row>97</xdr:row>
      <xdr:rowOff>34646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522919"/>
          <a:ext cx="889000" cy="114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135153</xdr:rowOff>
    </xdr:from>
    <xdr:to>
      <xdr:col>41</xdr:col>
      <xdr:colOff>101600</xdr:colOff>
      <xdr:row>98</xdr:row>
      <xdr:rowOff>65303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92356</xdr:rowOff>
    </xdr:from>
    <xdr:to>
      <xdr:col>36</xdr:col>
      <xdr:colOff>165100</xdr:colOff>
      <xdr:row>98</xdr:row>
      <xdr:rowOff>22506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111303</xdr:rowOff>
    </xdr:from>
    <xdr:to>
      <xdr:col>55</xdr:col>
      <xdr:colOff>50800</xdr:colOff>
      <xdr:row>98</xdr:row>
      <xdr:rowOff>41453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89730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144097</xdr:rowOff>
    </xdr:from>
    <xdr:to>
      <xdr:col>50</xdr:col>
      <xdr:colOff>165100</xdr:colOff>
      <xdr:row>98</xdr:row>
      <xdr:rowOff>74247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65374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19788</xdr:rowOff>
    </xdr:from>
    <xdr:to>
      <xdr:col>46</xdr:col>
      <xdr:colOff>38100</xdr:colOff>
      <xdr:row>97</xdr:row>
      <xdr:rowOff>121388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137915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42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155296</xdr:rowOff>
    </xdr:from>
    <xdr:to>
      <xdr:col>41</xdr:col>
      <xdr:colOff>101600</xdr:colOff>
      <xdr:row>97</xdr:row>
      <xdr:rowOff>85446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101973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3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41619</xdr:rowOff>
    </xdr:from>
    <xdr:to>
      <xdr:col>36</xdr:col>
      <xdr:colOff>165100</xdr:colOff>
      <xdr:row>90</xdr:row>
      <xdr:rowOff>143219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4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159746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2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139863</xdr:rowOff>
    </xdr:from>
    <xdr:to>
      <xdr:col>85</xdr:col>
      <xdr:colOff>127000</xdr:colOff>
      <xdr:row>38</xdr:row>
      <xdr:rowOff>9969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83513"/>
          <a:ext cx="838200" cy="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9969</xdr:rowOff>
    </xdr:from>
    <xdr:to>
      <xdr:col>81</xdr:col>
      <xdr:colOff>50800</xdr:colOff>
      <xdr:row>38</xdr:row>
      <xdr:rowOff>71675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5069"/>
          <a:ext cx="8890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112497</xdr:rowOff>
    </xdr:from>
    <xdr:to>
      <xdr:col>76</xdr:col>
      <xdr:colOff>114300</xdr:colOff>
      <xdr:row>38</xdr:row>
      <xdr:rowOff>71675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7034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25302</xdr:rowOff>
    </xdr:from>
    <xdr:to>
      <xdr:col>71</xdr:col>
      <xdr:colOff>177800</xdr:colOff>
      <xdr:row>33</xdr:row>
      <xdr:rowOff>112497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683152"/>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89063</xdr:rowOff>
    </xdr:from>
    <xdr:to>
      <xdr:col>85</xdr:col>
      <xdr:colOff>177800</xdr:colOff>
      <xdr:row>38</xdr:row>
      <xdr:rowOff>19213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67490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130620</xdr:rowOff>
    </xdr:from>
    <xdr:to>
      <xdr:col>81</xdr:col>
      <xdr:colOff>101600</xdr:colOff>
      <xdr:row>38</xdr:row>
      <xdr:rowOff>60770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51896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20875</xdr:rowOff>
    </xdr:from>
    <xdr:to>
      <xdr:col>76</xdr:col>
      <xdr:colOff>165100</xdr:colOff>
      <xdr:row>38</xdr:row>
      <xdr:rowOff>122475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61697</xdr:rowOff>
    </xdr:from>
    <xdr:to>
      <xdr:col>72</xdr:col>
      <xdr:colOff>38100</xdr:colOff>
      <xdr:row>33</xdr:row>
      <xdr:rowOff>163297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145952</xdr:rowOff>
    </xdr:from>
    <xdr:to>
      <xdr:col>67</xdr:col>
      <xdr:colOff>101600</xdr:colOff>
      <xdr:row>33</xdr:row>
      <xdr:rowOff>76102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6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92629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4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3390</xdr:rowOff>
    </xdr:from>
    <xdr:to>
      <xdr:col>85</xdr:col>
      <xdr:colOff>127000</xdr:colOff>
      <xdr:row>56</xdr:row>
      <xdr:rowOff>122738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33140"/>
          <a:ext cx="838200" cy="29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114093</xdr:rowOff>
    </xdr:from>
    <xdr:to>
      <xdr:col>81</xdr:col>
      <xdr:colOff>50800</xdr:colOff>
      <xdr:row>56</xdr:row>
      <xdr:rowOff>122738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43843"/>
          <a:ext cx="889000" cy="18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8282</xdr:rowOff>
    </xdr:from>
    <xdr:to>
      <xdr:col>76</xdr:col>
      <xdr:colOff>114300</xdr:colOff>
      <xdr:row>55</xdr:row>
      <xdr:rowOff>114093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66582"/>
          <a:ext cx="889000" cy="2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134549</xdr:rowOff>
    </xdr:from>
    <xdr:to>
      <xdr:col>71</xdr:col>
      <xdr:colOff>177800</xdr:colOff>
      <xdr:row>54</xdr:row>
      <xdr:rowOff>8282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535599"/>
          <a:ext cx="889000" cy="7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124040</xdr:rowOff>
    </xdr:from>
    <xdr:to>
      <xdr:col>85</xdr:col>
      <xdr:colOff>177800</xdr:colOff>
      <xdr:row>55</xdr:row>
      <xdr:rowOff>54190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146917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71938</xdr:rowOff>
    </xdr:from>
    <xdr:to>
      <xdr:col>81</xdr:col>
      <xdr:colOff>101600</xdr:colOff>
      <xdr:row>57</xdr:row>
      <xdr:rowOff>2088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18615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4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63293</xdr:rowOff>
    </xdr:from>
    <xdr:to>
      <xdr:col>76</xdr:col>
      <xdr:colOff>165100</xdr:colOff>
      <xdr:row>55</xdr:row>
      <xdr:rowOff>164893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9970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2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128932</xdr:rowOff>
    </xdr:from>
    <xdr:to>
      <xdr:col>72</xdr:col>
      <xdr:colOff>38100</xdr:colOff>
      <xdr:row>54</xdr:row>
      <xdr:rowOff>59082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75609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99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83749</xdr:rowOff>
    </xdr:from>
    <xdr:to>
      <xdr:col>67</xdr:col>
      <xdr:colOff>101600</xdr:colOff>
      <xdr:row>50</xdr:row>
      <xdr:rowOff>13899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4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30426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2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151674</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4774"/>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27991</xdr:rowOff>
    </xdr:from>
    <xdr:to>
      <xdr:col>76</xdr:col>
      <xdr:colOff>114300</xdr:colOff>
      <xdr:row>78</xdr:row>
      <xdr:rowOff>151674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886741"/>
          <a:ext cx="889000" cy="6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27991</xdr:rowOff>
    </xdr:from>
    <xdr:to>
      <xdr:col>71</xdr:col>
      <xdr:colOff>177800</xdr:colOff>
      <xdr:row>78</xdr:row>
      <xdr:rowOff>73134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886741"/>
          <a:ext cx="889000" cy="5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100874</xdr:rowOff>
    </xdr:from>
    <xdr:to>
      <xdr:col>76</xdr:col>
      <xdr:colOff>165100</xdr:colOff>
      <xdr:row>79</xdr:row>
      <xdr:rowOff>31024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47551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148641</xdr:rowOff>
    </xdr:from>
    <xdr:to>
      <xdr:col>72</xdr:col>
      <xdr:colOff>38100</xdr:colOff>
      <xdr:row>75</xdr:row>
      <xdr:rowOff>78791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8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95318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22334</xdr:rowOff>
    </xdr:from>
    <xdr:to>
      <xdr:col>67</xdr:col>
      <xdr:colOff>101600</xdr:colOff>
      <xdr:row>78</xdr:row>
      <xdr:rowOff>123934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140461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48507</xdr:rowOff>
    </xdr:from>
    <xdr:to>
      <xdr:col>85</xdr:col>
      <xdr:colOff>127000</xdr:colOff>
      <xdr:row>97</xdr:row>
      <xdr:rowOff>52203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7915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48507</xdr:rowOff>
    </xdr:from>
    <xdr:to>
      <xdr:col>81</xdr:col>
      <xdr:colOff>50800</xdr:colOff>
      <xdr:row>97</xdr:row>
      <xdr:rowOff>75642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7915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75642</xdr:rowOff>
    </xdr:from>
    <xdr:to>
      <xdr:col>76</xdr:col>
      <xdr:colOff>114300</xdr:colOff>
      <xdr:row>97</xdr:row>
      <xdr:rowOff>95641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06292"/>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95641</xdr:rowOff>
    </xdr:from>
    <xdr:to>
      <xdr:col>71</xdr:col>
      <xdr:colOff>177800</xdr:colOff>
      <xdr:row>97</xdr:row>
      <xdr:rowOff>118349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26291"/>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1403</xdr:rowOff>
    </xdr:from>
    <xdr:to>
      <xdr:col>85</xdr:col>
      <xdr:colOff>177800</xdr:colOff>
      <xdr:row>97</xdr:row>
      <xdr:rowOff>103003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151280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169157</xdr:rowOff>
    </xdr:from>
    <xdr:to>
      <xdr:col>81</xdr:col>
      <xdr:colOff>101600</xdr:colOff>
      <xdr:row>97</xdr:row>
      <xdr:rowOff>99307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24842</xdr:rowOff>
    </xdr:from>
    <xdr:to>
      <xdr:col>76</xdr:col>
      <xdr:colOff>165100</xdr:colOff>
      <xdr:row>97</xdr:row>
      <xdr:rowOff>126442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117569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44841</xdr:rowOff>
    </xdr:from>
    <xdr:to>
      <xdr:col>72</xdr:col>
      <xdr:colOff>38100</xdr:colOff>
      <xdr:row>97</xdr:row>
      <xdr:rowOff>146441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162968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67549</xdr:rowOff>
    </xdr:from>
    <xdr:to>
      <xdr:col>67</xdr:col>
      <xdr:colOff>101600</xdr:colOff>
      <xdr:row>97</xdr:row>
      <xdr:rowOff>169149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160276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農林水産業費、商工費、土木費については、八ッ場ダム関連事業完了をピークに減少し、概ね類似団体平均付近で横ばいとなっている。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一方議会費は増加傾向となっているが、当年度は議員報酬の増額改正により類似団体より大きく上回っている。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なお民生費については、こども園関連経費が教育費へ計上されていることから、比較的民生費が少なくなり、教育費が多く算出される要因となっている。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また当年度は統合学校整備事業の影響により、教育費が類似団体より大きく上回った。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財政調整基金残高については約</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万円減額となり、標準財政規模に占める割合は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％減少した。今後も当該基金は一定額を確保するよう努めたい。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実質収支については昨年度比で改善が見られたが、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以上の状況が続いており、引き続き精度を高めていく必要がある。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なお、実質収支は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％の赤字となっている。物価高騰が続く中、安定的財政運営へ向けた自主財源の確保に努め、経常支出の適正化を図りたい。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全会計において黒字を確保しており、資金不足は現在のところ生じておらず、連結赤字比率についても該当がない。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比率については概ね横ばいだが、一般会計が例年と比べて若干低い比率となった。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引き続き、実質収支が黒字を維持できるよう財政健全化に努めたい。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一般会計の元利償還金については、過去の臨時財政対策債や義務教育施設整備事業債等の償還終了により若干の減少となっている。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ような中、公営企業債については近年起債がなく減少傾向であるが、老朽化する水道インフラへの対応が喫緊の課題となっており、今後は当該インフラ整備実施に伴う借入も想定されることから元利償還金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また、組合等については環境衛生施設組合の負担金が発生しており、昨年度より</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百万円の増額となっている。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今後も世代負担の公平性と公債費負担平準化の観点から、優位な財政措置の起債を活用し、今後も適切な地方債発行を行うものとしたい。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現状において充当可能基金が多く、将来負担比率の該当がない。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今後は老朽化するインフラ整備や八ッ場ダム関連施設の維持管理等による基金取崩が見込まれるが、当面比率がプラスになることは想定していない。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今後も地方債と充当可能基金とのバランス、世代間負担の公平化、財政負担平準化等の観点により安定的財政運営に努めたい。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億円の増加が見られたところである。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一方、教育施設等整備基金が約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等による地方税減収や災害など不測の事態への対応、八ッ場ダム関連事業によって整備した施設の更新や維持管理、老朽化するインフラ整備や物価高騰など、更なる財政需要拡大へ対応できるよう一定額を確保しつつ適切な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・八ッ場ダム周辺整備事業施設管理基金：八ッ場ダム建設に伴う生活再建事業として整備された施設等の管理運営及び振興のための財源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・八ッ場ダム周辺整備事業基金：八ッ場ダム建設に伴う生活再建事業のための財源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・ふるさと応援基金：ふるさと応援寄附金を円滑に活用するための財源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・庁舎等公共施設整備・備品等取得基金：庁舎等公共施設の整備及び備品等取得のための財源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・教育施設等整備基金：学校統合による再整備等に活用するため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・八ッ場ダム周辺整備事業基金：各生活再建に伴う施設整備補完事業等へ活用するため約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・各特定目的基金の使途に基づき、需要に備え積み立て・取り崩しを行っていく。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・学校統合による校舎の再整備等を行うため教育施設管理基金を取り崩す予定。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・八ッ場ダム関連基金においては、今後施設の管理運用を続けていく中の財源として、基金の運用を活かしながら地域振興を図りたい。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その他特定目的基金の積立を優先して行ったが、約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万円の減少に留まった。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景気動向や人口減少による地方税等減収、大規模災害など不測の事態への対応、老朽化するインフラ整備や物価高騰など更なる財政需要拡大へ対応できるよう一定の残高を確保していく。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特定事業において起債した償還財源として約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億円の積立を行い、当年度の償還財源として約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特定事業のため起債した償還財源として、今後も計画通り取崩を行う。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将来の財政負担を考慮し、償還財源として必要が生じた際はその都度積立を行っていく。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5978584</v>
      </c>
      <c r="BO4" s="371"/>
      <c r="BP4" s="371"/>
      <c r="BQ4" s="371"/>
      <c r="BR4" s="371"/>
      <c r="BS4" s="371"/>
      <c r="BT4" s="371"/>
      <c r="BU4" s="372"/>
      <c r="BV4" s="370">
        <v>5606792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14.3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5528211</v>
      </c>
      <c r="BO5" s="408"/>
      <c r="BP5" s="408"/>
      <c r="BQ5" s="408"/>
      <c r="BR5" s="408"/>
      <c r="BS5" s="408"/>
      <c r="BT5" s="408"/>
      <c r="BU5" s="409"/>
      <c r="BV5" s="407">
        <v>5105725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82.2</v>
      </c>
      <c r="CU5" s="405"/>
      <c r="CV5" s="405"/>
      <c r="CW5" s="405"/>
      <c r="CX5" s="405"/>
      <c r="CY5" s="405"/>
      <c r="CZ5" s="405"/>
      <c r="DA5" s="406"/>
      <c r="DB5" s="404">
        <v>78.7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450373</v>
      </c>
      <c r="BO6" s="408"/>
      <c r="BP6" s="408"/>
      <c r="BQ6" s="408"/>
      <c r="BR6" s="408"/>
      <c r="BS6" s="408"/>
      <c r="BT6" s="408"/>
      <c r="BU6" s="409"/>
      <c r="BV6" s="407">
        <v>501067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82.6</v>
      </c>
      <c r="CU6" s="445"/>
      <c r="CV6" s="445"/>
      <c r="CW6" s="445"/>
      <c r="CX6" s="445"/>
      <c r="CY6" s="445"/>
      <c r="CZ6" s="445"/>
      <c r="DA6" s="446"/>
      <c r="DB6" s="444">
        <v>79.5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50765</v>
      </c>
      <c r="BO7" s="408"/>
      <c r="BP7" s="408"/>
      <c r="BQ7" s="408"/>
      <c r="BR7" s="408"/>
      <c r="BS7" s="408"/>
      <c r="BT7" s="408"/>
      <c r="BU7" s="409"/>
      <c r="BV7" s="407">
        <v>49999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3208214</v>
      </c>
      <c r="CU7" s="408"/>
      <c r="CV7" s="408"/>
      <c r="CW7" s="408"/>
      <c r="CX7" s="408"/>
      <c r="CY7" s="408"/>
      <c r="CZ7" s="408"/>
      <c r="DA7" s="409"/>
      <c r="DB7" s="407">
        <v>3163866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399608</v>
      </c>
      <c r="BO8" s="408"/>
      <c r="BP8" s="408"/>
      <c r="BQ8" s="408"/>
      <c r="BR8" s="408"/>
      <c r="BS8" s="408"/>
      <c r="BT8" s="408"/>
      <c r="BU8" s="409"/>
      <c r="BV8" s="407">
        <v>451068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0.48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5095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-51460</v>
      </c>
      <c r="BO9" s="408"/>
      <c r="BP9" s="408"/>
      <c r="BQ9" s="408"/>
      <c r="BR9" s="408"/>
      <c r="BS9" s="408"/>
      <c r="BT9" s="408"/>
      <c r="BU9" s="409"/>
      <c r="BV9" s="407">
        <v>52831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10.9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5536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225437</v>
      </c>
      <c r="BO10" s="408"/>
      <c r="BP10" s="408"/>
      <c r="BQ10" s="408"/>
      <c r="BR10" s="408"/>
      <c r="BS10" s="408"/>
      <c r="BT10" s="408"/>
      <c r="BU10" s="409"/>
      <c r="BV10" s="407">
        <v>202621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5240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227853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5102</v>
      </c>
      <c r="S13" s="492"/>
      <c r="T13" s="492"/>
      <c r="U13" s="492"/>
      <c r="V13" s="493"/>
      <c r="W13" s="423" t="s">
        <v>131</v>
      </c>
      <c r="X13" s="424"/>
      <c r="Y13" s="424"/>
      <c r="Z13" s="424"/>
      <c r="AA13" s="424"/>
      <c r="AB13" s="414"/>
      <c r="AC13" s="458">
        <v>446</v>
      </c>
      <c r="AD13" s="459"/>
      <c r="AE13" s="459"/>
      <c r="AF13" s="459"/>
      <c r="AG13" s="501"/>
      <c r="AH13" s="458">
        <v>424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-53876</v>
      </c>
      <c r="BO13" s="408"/>
      <c r="BP13" s="408"/>
      <c r="BQ13" s="408"/>
      <c r="BR13" s="408"/>
      <c r="BS13" s="408"/>
      <c r="BT13" s="408"/>
      <c r="BU13" s="409"/>
      <c r="BV13" s="407">
        <v>255452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5326</v>
      </c>
      <c r="S14" s="492"/>
      <c r="T14" s="492"/>
      <c r="U14" s="492"/>
      <c r="V14" s="493"/>
      <c r="W14" s="397"/>
      <c r="X14" s="398"/>
      <c r="Y14" s="398"/>
      <c r="Z14" s="398"/>
      <c r="AA14" s="398"/>
      <c r="AB14" s="387"/>
      <c r="AC14" s="494">
        <v>16.600000000000001</v>
      </c>
      <c r="AD14" s="495"/>
      <c r="AE14" s="495"/>
      <c r="AF14" s="495"/>
      <c r="AG14" s="496"/>
      <c r="AH14" s="494">
        <v>14.4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5189</v>
      </c>
      <c r="S15" s="492"/>
      <c r="T15" s="492"/>
      <c r="U15" s="492"/>
      <c r="V15" s="493"/>
      <c r="W15" s="423" t="s">
        <v>137</v>
      </c>
      <c r="X15" s="424"/>
      <c r="Y15" s="424"/>
      <c r="Z15" s="424"/>
      <c r="AA15" s="424"/>
      <c r="AB15" s="414"/>
      <c r="AC15" s="458">
        <v>368</v>
      </c>
      <c r="AD15" s="459"/>
      <c r="AE15" s="459"/>
      <c r="AF15" s="459"/>
      <c r="AG15" s="501"/>
      <c r="AH15" s="458">
        <v>564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1463453</v>
      </c>
      <c r="BO15" s="371"/>
      <c r="BP15" s="371"/>
      <c r="BQ15" s="371"/>
      <c r="BR15" s="371"/>
      <c r="BS15" s="371"/>
      <c r="BT15" s="371"/>
      <c r="BU15" s="372"/>
      <c r="BV15" s="370">
        <v>1438583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13.7</v>
      </c>
      <c r="AD16" s="495"/>
      <c r="AE16" s="495"/>
      <c r="AF16" s="495"/>
      <c r="AG16" s="496"/>
      <c r="AH16" s="494">
        <v>19.2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2761084</v>
      </c>
      <c r="BO16" s="408"/>
      <c r="BP16" s="408"/>
      <c r="BQ16" s="408"/>
      <c r="BR16" s="408"/>
      <c r="BS16" s="408"/>
      <c r="BT16" s="408"/>
      <c r="BU16" s="409"/>
      <c r="BV16" s="407">
        <v>2703289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1879</v>
      </c>
      <c r="AD17" s="459"/>
      <c r="AE17" s="459"/>
      <c r="AF17" s="459"/>
      <c r="AG17" s="501"/>
      <c r="AH17" s="458">
        <v>1954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1891669</v>
      </c>
      <c r="BO17" s="408"/>
      <c r="BP17" s="408"/>
      <c r="BQ17" s="408"/>
      <c r="BR17" s="408"/>
      <c r="BS17" s="408"/>
      <c r="BT17" s="408"/>
      <c r="BU17" s="409"/>
      <c r="BV17" s="407">
        <v>1862823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133.85</v>
      </c>
      <c r="M18" s="531"/>
      <c r="N18" s="531"/>
      <c r="O18" s="531"/>
      <c r="P18" s="531"/>
      <c r="Q18" s="531"/>
      <c r="R18" s="532"/>
      <c r="S18" s="532"/>
      <c r="T18" s="532"/>
      <c r="U18" s="532"/>
      <c r="V18" s="533"/>
      <c r="W18" s="425"/>
      <c r="X18" s="426"/>
      <c r="Y18" s="426"/>
      <c r="Z18" s="426"/>
      <c r="AA18" s="426"/>
      <c r="AB18" s="417"/>
      <c r="AC18" s="534">
        <v>69.8</v>
      </c>
      <c r="AD18" s="535"/>
      <c r="AE18" s="535"/>
      <c r="AF18" s="535"/>
      <c r="AG18" s="536"/>
      <c r="AH18" s="534">
        <v>66.400000000000006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2856676</v>
      </c>
      <c r="BO18" s="408"/>
      <c r="BP18" s="408"/>
      <c r="BQ18" s="408"/>
      <c r="BR18" s="408"/>
      <c r="BS18" s="408"/>
      <c r="BT18" s="408"/>
      <c r="BU18" s="409"/>
      <c r="BV18" s="407">
        <v>2678218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4612389</v>
      </c>
      <c r="BO19" s="408"/>
      <c r="BP19" s="408"/>
      <c r="BQ19" s="408"/>
      <c r="BR19" s="408"/>
      <c r="BS19" s="408"/>
      <c r="BT19" s="408"/>
      <c r="BU19" s="409"/>
      <c r="BV19" s="407">
        <v>4313523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2191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4045579</v>
      </c>
      <c r="BO22" s="371"/>
      <c r="BP22" s="371"/>
      <c r="BQ22" s="371"/>
      <c r="BR22" s="371"/>
      <c r="BS22" s="371"/>
      <c r="BT22" s="371"/>
      <c r="BU22" s="372"/>
      <c r="BV22" s="370">
        <v>4156267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3165383</v>
      </c>
      <c r="BO23" s="408"/>
      <c r="BP23" s="408"/>
      <c r="BQ23" s="408"/>
      <c r="BR23" s="408"/>
      <c r="BS23" s="408"/>
      <c r="BT23" s="408"/>
      <c r="BU23" s="409"/>
      <c r="BV23" s="407">
        <v>3209206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6000</v>
      </c>
      <c r="R24" s="459"/>
      <c r="S24" s="459"/>
      <c r="T24" s="459"/>
      <c r="U24" s="459"/>
      <c r="V24" s="501"/>
      <c r="W24" s="553"/>
      <c r="X24" s="554"/>
      <c r="Y24" s="555"/>
      <c r="Z24" s="457" t="s">
        <v>162</v>
      </c>
      <c r="AA24" s="437"/>
      <c r="AB24" s="437"/>
      <c r="AC24" s="437"/>
      <c r="AD24" s="437"/>
      <c r="AE24" s="437"/>
      <c r="AF24" s="437"/>
      <c r="AG24" s="438"/>
      <c r="AH24" s="458">
        <v>78</v>
      </c>
      <c r="AI24" s="459"/>
      <c r="AJ24" s="459"/>
      <c r="AK24" s="459"/>
      <c r="AL24" s="501"/>
      <c r="AM24" s="458">
        <v>233688</v>
      </c>
      <c r="AN24" s="459"/>
      <c r="AO24" s="459"/>
      <c r="AP24" s="459"/>
      <c r="AQ24" s="459"/>
      <c r="AR24" s="501"/>
      <c r="AS24" s="458">
        <v>2996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2430555</v>
      </c>
      <c r="BO24" s="408"/>
      <c r="BP24" s="408"/>
      <c r="BQ24" s="408"/>
      <c r="BR24" s="408"/>
      <c r="BS24" s="408"/>
      <c r="BT24" s="408"/>
      <c r="BU24" s="409"/>
      <c r="BV24" s="407">
        <v>2384895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4992</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3325</v>
      </c>
      <c r="BO25" s="371"/>
      <c r="BP25" s="371"/>
      <c r="BQ25" s="371"/>
      <c r="BR25" s="371"/>
      <c r="BS25" s="371"/>
      <c r="BT25" s="371"/>
      <c r="BU25" s="372"/>
      <c r="BV25" s="370">
        <v>4941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4616</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2200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22581</v>
      </c>
      <c r="AN27" s="459"/>
      <c r="AO27" s="459"/>
      <c r="AP27" s="459"/>
      <c r="AQ27" s="459"/>
      <c r="AR27" s="501"/>
      <c r="AS27" s="458">
        <v>2509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7500</v>
      </c>
      <c r="BO27" s="527"/>
      <c r="BP27" s="527"/>
      <c r="BQ27" s="527"/>
      <c r="BR27" s="527"/>
      <c r="BS27" s="527"/>
      <c r="BT27" s="527"/>
      <c r="BU27" s="528"/>
      <c r="BV27" s="526">
        <v>7500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3058961</v>
      </c>
      <c r="BO28" s="371"/>
      <c r="BP28" s="371"/>
      <c r="BQ28" s="371"/>
      <c r="BR28" s="371"/>
      <c r="BS28" s="371"/>
      <c r="BT28" s="371"/>
      <c r="BU28" s="372"/>
      <c r="BV28" s="370">
        <v>3061377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1600</v>
      </c>
      <c r="R29" s="459"/>
      <c r="S29" s="459"/>
      <c r="T29" s="459"/>
      <c r="U29" s="459"/>
      <c r="V29" s="501"/>
      <c r="W29" s="556"/>
      <c r="X29" s="557"/>
      <c r="Y29" s="558"/>
      <c r="Z29" s="457" t="s">
        <v>177</v>
      </c>
      <c r="AA29" s="437"/>
      <c r="AB29" s="437"/>
      <c r="AC29" s="437"/>
      <c r="AD29" s="437"/>
      <c r="AE29" s="437"/>
      <c r="AF29" s="437"/>
      <c r="AG29" s="438"/>
      <c r="AH29" s="458">
        <v>87</v>
      </c>
      <c r="AI29" s="459"/>
      <c r="AJ29" s="459"/>
      <c r="AK29" s="459"/>
      <c r="AL29" s="501"/>
      <c r="AM29" s="458">
        <v>256269</v>
      </c>
      <c r="AN29" s="459"/>
      <c r="AO29" s="459"/>
      <c r="AP29" s="459"/>
      <c r="AQ29" s="459"/>
      <c r="AR29" s="501"/>
      <c r="AS29" s="458">
        <v>2946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958931</v>
      </c>
      <c r="BO29" s="408"/>
      <c r="BP29" s="408"/>
      <c r="BQ29" s="408"/>
      <c r="BR29" s="408"/>
      <c r="BS29" s="408"/>
      <c r="BT29" s="408"/>
      <c r="BU29" s="409"/>
      <c r="BV29" s="407">
        <v>734363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3636364</v>
      </c>
      <c r="BO30" s="527"/>
      <c r="BP30" s="527"/>
      <c r="BQ30" s="527"/>
      <c r="BR30" s="527"/>
      <c r="BS30" s="527"/>
      <c r="BT30" s="527"/>
      <c r="BU30" s="528"/>
      <c r="BV30" s="526">
        <v>3500365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北軽井沢簡易水道事業会計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吾妻広域町村圏振興整備組合（一般会計）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へき地診療所特別会計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浅間高原水道事業会計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吾妻広域町村圏振興整備組合（病院事業）</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IF('各会計、関係団体の財政状況及び健全化判断比率'!B35="","",'各会計、関係団体の財政状況及び健全化判断比率'!B35)</f>
        <v>公共下水道事業特別会計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西吾妻衛生施設組合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11</v>
      </c>
      <c r="BF37" s="597"/>
      <c r="BG37" s="598" t="str">
        <f>IF('各会計、関係団体の財政状況及び健全化判断比率'!B36="","",'各会計、関係団体の財政状況及び健全化判断比率'!B36)</f>
        <v>浄化槽整備事業特別会計</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西吾妻環境衛生施設組合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群馬県後期高齢者医療広域連合（一般会計）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群馬県後期高齢者医療広域連合（事業会計）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群馬県市町村総合事務組合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群馬県市町村会館管理組合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西吾妻福祉病院組合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吾妻環境施設組合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buynGLlXEytIzn35PCyhMwvAp+bgJT8K+NvvLejiubHANMb6KltLhxqY6x6x3CTiLI0JaEIHDsTB36KxDdpxw==" saltValue="i1lQfVErTsvRj4NGlBFh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1826946</v>
      </c>
      <c r="S5" s="613"/>
      <c r="T5" s="613"/>
      <c r="U5" s="613"/>
      <c r="V5" s="613"/>
      <c r="W5" s="613"/>
      <c r="X5" s="613"/>
      <c r="Y5" s="614"/>
      <c r="Z5" s="615">
        <v>30.6</v>
      </c>
      <c r="AA5" s="615"/>
      <c r="AB5" s="615"/>
      <c r="AC5" s="615"/>
      <c r="AD5" s="616">
        <v>1826946</v>
      </c>
      <c r="AE5" s="616"/>
      <c r="AF5" s="616"/>
      <c r="AG5" s="616"/>
      <c r="AH5" s="616"/>
      <c r="AI5" s="616"/>
      <c r="AJ5" s="616"/>
      <c r="AK5" s="616"/>
      <c r="AL5" s="617">
        <v>52.9</v>
      </c>
      <c r="AM5" s="618"/>
      <c r="AN5" s="618"/>
      <c r="AO5" s="619"/>
      <c r="AP5" s="609" t="s">
        <v>216</v>
      </c>
      <c r="AQ5" s="610"/>
      <c r="AR5" s="610"/>
      <c r="AS5" s="610"/>
      <c r="AT5" s="610"/>
      <c r="AU5" s="610"/>
      <c r="AV5" s="610"/>
      <c r="AW5" s="610"/>
      <c r="AX5" s="610"/>
      <c r="AY5" s="610"/>
      <c r="AZ5" s="610"/>
      <c r="BA5" s="610"/>
      <c r="BB5" s="610"/>
      <c r="BC5" s="610"/>
      <c r="BD5" s="610"/>
      <c r="BE5" s="610"/>
      <c r="BF5" s="611"/>
      <c r="BG5" s="623">
        <v>1814511</v>
      </c>
      <c r="BH5" s="624"/>
      <c r="BI5" s="624"/>
      <c r="BJ5" s="624"/>
      <c r="BK5" s="624"/>
      <c r="BL5" s="624"/>
      <c r="BM5" s="624"/>
      <c r="BN5" s="625"/>
      <c r="BO5" s="626">
        <v>99.3</v>
      </c>
      <c r="BP5" s="626"/>
      <c r="BQ5" s="626"/>
      <c r="BR5" s="626"/>
      <c r="BS5" s="627">
        <v>4526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61575</v>
      </c>
      <c r="S6" s="624"/>
      <c r="T6" s="624"/>
      <c r="U6" s="624"/>
      <c r="V6" s="624"/>
      <c r="W6" s="624"/>
      <c r="X6" s="624"/>
      <c r="Y6" s="625"/>
      <c r="Z6" s="626">
        <v>1</v>
      </c>
      <c r="AA6" s="626"/>
      <c r="AB6" s="626"/>
      <c r="AC6" s="626"/>
      <c r="AD6" s="627">
        <v>61575</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1814511</v>
      </c>
      <c r="BH6" s="624"/>
      <c r="BI6" s="624"/>
      <c r="BJ6" s="624"/>
      <c r="BK6" s="624"/>
      <c r="BL6" s="624"/>
      <c r="BM6" s="624"/>
      <c r="BN6" s="625"/>
      <c r="BO6" s="626">
        <v>99.3</v>
      </c>
      <c r="BP6" s="626"/>
      <c r="BQ6" s="626"/>
      <c r="BR6" s="626"/>
      <c r="BS6" s="627">
        <v>4526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63488</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63488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230</v>
      </c>
      <c r="S7" s="624"/>
      <c r="T7" s="624"/>
      <c r="U7" s="624"/>
      <c r="V7" s="624"/>
      <c r="W7" s="624"/>
      <c r="X7" s="624"/>
      <c r="Y7" s="625"/>
      <c r="Z7" s="626">
        <v>0</v>
      </c>
      <c r="AA7" s="626"/>
      <c r="AB7" s="626"/>
      <c r="AC7" s="626"/>
      <c r="AD7" s="627">
        <v>230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325229</v>
      </c>
      <c r="BH7" s="624"/>
      <c r="BI7" s="624"/>
      <c r="BJ7" s="624"/>
      <c r="BK7" s="624"/>
      <c r="BL7" s="624"/>
      <c r="BM7" s="624"/>
      <c r="BN7" s="625"/>
      <c r="BO7" s="626">
        <v>17.8</v>
      </c>
      <c r="BP7" s="626"/>
      <c r="BQ7" s="626"/>
      <c r="BR7" s="626"/>
      <c r="BS7" s="627">
        <v>4526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1538390</v>
      </c>
      <c r="CS7" s="624"/>
      <c r="CT7" s="624"/>
      <c r="CU7" s="624"/>
      <c r="CV7" s="624"/>
      <c r="CW7" s="624"/>
      <c r="CX7" s="624"/>
      <c r="CY7" s="625"/>
      <c r="CZ7" s="626">
        <v>27.8</v>
      </c>
      <c r="DA7" s="626"/>
      <c r="DB7" s="626"/>
      <c r="DC7" s="626"/>
      <c r="DD7" s="632">
        <v>86911</v>
      </c>
      <c r="DE7" s="624"/>
      <c r="DF7" s="624"/>
      <c r="DG7" s="624"/>
      <c r="DH7" s="624"/>
      <c r="DI7" s="624"/>
      <c r="DJ7" s="624"/>
      <c r="DK7" s="624"/>
      <c r="DL7" s="624"/>
      <c r="DM7" s="624"/>
      <c r="DN7" s="624"/>
      <c r="DO7" s="624"/>
      <c r="DP7" s="625"/>
      <c r="DQ7" s="632">
        <v>1193705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4327</v>
      </c>
      <c r="S8" s="624"/>
      <c r="T8" s="624"/>
      <c r="U8" s="624"/>
      <c r="V8" s="624"/>
      <c r="W8" s="624"/>
      <c r="X8" s="624"/>
      <c r="Y8" s="625"/>
      <c r="Z8" s="626">
        <v>0.1</v>
      </c>
      <c r="AA8" s="626"/>
      <c r="AB8" s="626"/>
      <c r="AC8" s="626"/>
      <c r="AD8" s="627">
        <v>4327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16087</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802266</v>
      </c>
      <c r="CS8" s="624"/>
      <c r="CT8" s="624"/>
      <c r="CU8" s="624"/>
      <c r="CV8" s="624"/>
      <c r="CW8" s="624"/>
      <c r="CX8" s="624"/>
      <c r="CY8" s="625"/>
      <c r="CZ8" s="626">
        <v>14.5</v>
      </c>
      <c r="DA8" s="626"/>
      <c r="DB8" s="626"/>
      <c r="DC8" s="626"/>
      <c r="DD8" s="632">
        <v>3364</v>
      </c>
      <c r="DE8" s="624"/>
      <c r="DF8" s="624"/>
      <c r="DG8" s="624"/>
      <c r="DH8" s="624"/>
      <c r="DI8" s="624"/>
      <c r="DJ8" s="624"/>
      <c r="DK8" s="624"/>
      <c r="DL8" s="624"/>
      <c r="DM8" s="624"/>
      <c r="DN8" s="624"/>
      <c r="DO8" s="624"/>
      <c r="DP8" s="625"/>
      <c r="DQ8" s="632">
        <v>567511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5477</v>
      </c>
      <c r="S9" s="624"/>
      <c r="T9" s="624"/>
      <c r="U9" s="624"/>
      <c r="V9" s="624"/>
      <c r="W9" s="624"/>
      <c r="X9" s="624"/>
      <c r="Y9" s="625"/>
      <c r="Z9" s="626">
        <v>0.1</v>
      </c>
      <c r="AA9" s="626"/>
      <c r="AB9" s="626"/>
      <c r="AC9" s="626"/>
      <c r="AD9" s="627">
        <v>5477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254619</v>
      </c>
      <c r="BH9" s="624"/>
      <c r="BI9" s="624"/>
      <c r="BJ9" s="624"/>
      <c r="BK9" s="624"/>
      <c r="BL9" s="624"/>
      <c r="BM9" s="624"/>
      <c r="BN9" s="625"/>
      <c r="BO9" s="626">
        <v>13.9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712191</v>
      </c>
      <c r="CS9" s="624"/>
      <c r="CT9" s="624"/>
      <c r="CU9" s="624"/>
      <c r="CV9" s="624"/>
      <c r="CW9" s="624"/>
      <c r="CX9" s="624"/>
      <c r="CY9" s="625"/>
      <c r="CZ9" s="626">
        <v>12.9</v>
      </c>
      <c r="DA9" s="626"/>
      <c r="DB9" s="626"/>
      <c r="DC9" s="626"/>
      <c r="DD9" s="632" t="s">
        <v>122</v>
      </c>
      <c r="DE9" s="624"/>
      <c r="DF9" s="624"/>
      <c r="DG9" s="624"/>
      <c r="DH9" s="624"/>
      <c r="DI9" s="624"/>
      <c r="DJ9" s="624"/>
      <c r="DK9" s="624"/>
      <c r="DL9" s="624"/>
      <c r="DM9" s="624"/>
      <c r="DN9" s="624"/>
      <c r="DO9" s="624"/>
      <c r="DP9" s="625"/>
      <c r="DQ9" s="632">
        <v>598192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31524</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138426</v>
      </c>
      <c r="S11" s="624"/>
      <c r="T11" s="624"/>
      <c r="U11" s="624"/>
      <c r="V11" s="624"/>
      <c r="W11" s="624"/>
      <c r="X11" s="624"/>
      <c r="Y11" s="625"/>
      <c r="Z11" s="628">
        <v>2.2999999999999998</v>
      </c>
      <c r="AA11" s="629"/>
      <c r="AB11" s="629"/>
      <c r="AC11" s="635"/>
      <c r="AD11" s="632">
        <v>138426</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22999</v>
      </c>
      <c r="BH11" s="624"/>
      <c r="BI11" s="624"/>
      <c r="BJ11" s="624"/>
      <c r="BK11" s="624"/>
      <c r="BL11" s="624"/>
      <c r="BM11" s="624"/>
      <c r="BN11" s="625"/>
      <c r="BO11" s="626">
        <v>1.3</v>
      </c>
      <c r="BP11" s="626"/>
      <c r="BQ11" s="626"/>
      <c r="BR11" s="626"/>
      <c r="BS11" s="627">
        <v>4526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242258</v>
      </c>
      <c r="CS11" s="624"/>
      <c r="CT11" s="624"/>
      <c r="CU11" s="624"/>
      <c r="CV11" s="624"/>
      <c r="CW11" s="624"/>
      <c r="CX11" s="624"/>
      <c r="CY11" s="625"/>
      <c r="CZ11" s="626">
        <v>4.4000000000000004</v>
      </c>
      <c r="DA11" s="626"/>
      <c r="DB11" s="626"/>
      <c r="DC11" s="626"/>
      <c r="DD11" s="632">
        <v>50464</v>
      </c>
      <c r="DE11" s="624"/>
      <c r="DF11" s="624"/>
      <c r="DG11" s="624"/>
      <c r="DH11" s="624"/>
      <c r="DI11" s="624"/>
      <c r="DJ11" s="624"/>
      <c r="DK11" s="624"/>
      <c r="DL11" s="624"/>
      <c r="DM11" s="624"/>
      <c r="DN11" s="624"/>
      <c r="DO11" s="624"/>
      <c r="DP11" s="625"/>
      <c r="DQ11" s="632">
        <v>168820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39401</v>
      </c>
      <c r="S12" s="624"/>
      <c r="T12" s="624"/>
      <c r="U12" s="624"/>
      <c r="V12" s="624"/>
      <c r="W12" s="624"/>
      <c r="X12" s="624"/>
      <c r="Y12" s="625"/>
      <c r="Z12" s="626">
        <v>0.7</v>
      </c>
      <c r="AA12" s="626"/>
      <c r="AB12" s="626"/>
      <c r="AC12" s="626"/>
      <c r="AD12" s="627">
        <v>39401</v>
      </c>
      <c r="AE12" s="627"/>
      <c r="AF12" s="627"/>
      <c r="AG12" s="627"/>
      <c r="AH12" s="627"/>
      <c r="AI12" s="627"/>
      <c r="AJ12" s="627"/>
      <c r="AK12" s="627"/>
      <c r="AL12" s="628">
        <v>1.1000000000000001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1394702</v>
      </c>
      <c r="BH12" s="624"/>
      <c r="BI12" s="624"/>
      <c r="BJ12" s="624"/>
      <c r="BK12" s="624"/>
      <c r="BL12" s="624"/>
      <c r="BM12" s="624"/>
      <c r="BN12" s="625"/>
      <c r="BO12" s="626">
        <v>76.3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58567</v>
      </c>
      <c r="CS12" s="624"/>
      <c r="CT12" s="624"/>
      <c r="CU12" s="624"/>
      <c r="CV12" s="624"/>
      <c r="CW12" s="624"/>
      <c r="CX12" s="624"/>
      <c r="CY12" s="625"/>
      <c r="CZ12" s="626">
        <v>1.1000000000000001</v>
      </c>
      <c r="DA12" s="626"/>
      <c r="DB12" s="626"/>
      <c r="DC12" s="626"/>
      <c r="DD12" s="632" t="s">
        <v>122</v>
      </c>
      <c r="DE12" s="624"/>
      <c r="DF12" s="624"/>
      <c r="DG12" s="624"/>
      <c r="DH12" s="624"/>
      <c r="DI12" s="624"/>
      <c r="DJ12" s="624"/>
      <c r="DK12" s="624"/>
      <c r="DL12" s="624"/>
      <c r="DM12" s="624"/>
      <c r="DN12" s="624"/>
      <c r="DO12" s="624"/>
      <c r="DP12" s="625"/>
      <c r="DQ12" s="632">
        <v>56067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602607</v>
      </c>
      <c r="BH13" s="624"/>
      <c r="BI13" s="624"/>
      <c r="BJ13" s="624"/>
      <c r="BK13" s="624"/>
      <c r="BL13" s="624"/>
      <c r="BM13" s="624"/>
      <c r="BN13" s="625"/>
      <c r="BO13" s="626">
        <v>33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448753</v>
      </c>
      <c r="CS13" s="624"/>
      <c r="CT13" s="624"/>
      <c r="CU13" s="624"/>
      <c r="CV13" s="624"/>
      <c r="CW13" s="624"/>
      <c r="CX13" s="624"/>
      <c r="CY13" s="625"/>
      <c r="CZ13" s="626">
        <v>8.1</v>
      </c>
      <c r="DA13" s="626"/>
      <c r="DB13" s="626"/>
      <c r="DC13" s="626"/>
      <c r="DD13" s="632">
        <v>164355</v>
      </c>
      <c r="DE13" s="624"/>
      <c r="DF13" s="624"/>
      <c r="DG13" s="624"/>
      <c r="DH13" s="624"/>
      <c r="DI13" s="624"/>
      <c r="DJ13" s="624"/>
      <c r="DK13" s="624"/>
      <c r="DL13" s="624"/>
      <c r="DM13" s="624"/>
      <c r="DN13" s="624"/>
      <c r="DO13" s="624"/>
      <c r="DP13" s="625"/>
      <c r="DQ13" s="632">
        <v>307604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418</v>
      </c>
      <c r="S14" s="624"/>
      <c r="T14" s="624"/>
      <c r="U14" s="624"/>
      <c r="V14" s="624"/>
      <c r="W14" s="624"/>
      <c r="X14" s="624"/>
      <c r="Y14" s="625"/>
      <c r="Z14" s="626">
        <v>0</v>
      </c>
      <c r="AA14" s="626"/>
      <c r="AB14" s="626"/>
      <c r="AC14" s="626"/>
      <c r="AD14" s="627">
        <v>418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31973</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201686</v>
      </c>
      <c r="CS14" s="624"/>
      <c r="CT14" s="624"/>
      <c r="CU14" s="624"/>
      <c r="CV14" s="624"/>
      <c r="CW14" s="624"/>
      <c r="CX14" s="624"/>
      <c r="CY14" s="625"/>
      <c r="CZ14" s="626">
        <v>3.6</v>
      </c>
      <c r="DA14" s="626"/>
      <c r="DB14" s="626"/>
      <c r="DC14" s="626"/>
      <c r="DD14" s="632">
        <v>1115</v>
      </c>
      <c r="DE14" s="624"/>
      <c r="DF14" s="624"/>
      <c r="DG14" s="624"/>
      <c r="DH14" s="624"/>
      <c r="DI14" s="624"/>
      <c r="DJ14" s="624"/>
      <c r="DK14" s="624"/>
      <c r="DL14" s="624"/>
      <c r="DM14" s="624"/>
      <c r="DN14" s="624"/>
      <c r="DO14" s="624"/>
      <c r="DP14" s="625"/>
      <c r="DQ14" s="632">
        <v>201686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62607</v>
      </c>
      <c r="BH15" s="624"/>
      <c r="BI15" s="624"/>
      <c r="BJ15" s="624"/>
      <c r="BK15" s="624"/>
      <c r="BL15" s="624"/>
      <c r="BM15" s="624"/>
      <c r="BN15" s="625"/>
      <c r="BO15" s="626">
        <v>3.4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999674</v>
      </c>
      <c r="CS15" s="624"/>
      <c r="CT15" s="624"/>
      <c r="CU15" s="624"/>
      <c r="CV15" s="624"/>
      <c r="CW15" s="624"/>
      <c r="CX15" s="624"/>
      <c r="CY15" s="625"/>
      <c r="CZ15" s="626">
        <v>18.100000000000001</v>
      </c>
      <c r="DA15" s="626"/>
      <c r="DB15" s="626"/>
      <c r="DC15" s="626"/>
      <c r="DD15" s="632">
        <v>404047</v>
      </c>
      <c r="DE15" s="624"/>
      <c r="DF15" s="624"/>
      <c r="DG15" s="624"/>
      <c r="DH15" s="624"/>
      <c r="DI15" s="624"/>
      <c r="DJ15" s="624"/>
      <c r="DK15" s="624"/>
      <c r="DL15" s="624"/>
      <c r="DM15" s="624"/>
      <c r="DN15" s="624"/>
      <c r="DO15" s="624"/>
      <c r="DP15" s="625"/>
      <c r="DQ15" s="632">
        <v>551950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7858</v>
      </c>
      <c r="S16" s="624"/>
      <c r="T16" s="624"/>
      <c r="U16" s="624"/>
      <c r="V16" s="624"/>
      <c r="W16" s="624"/>
      <c r="X16" s="624"/>
      <c r="Y16" s="625"/>
      <c r="Z16" s="626">
        <v>0.1</v>
      </c>
      <c r="AA16" s="626"/>
      <c r="AB16" s="626"/>
      <c r="AC16" s="626"/>
      <c r="AD16" s="627">
        <v>7858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16912</v>
      </c>
      <c r="S17" s="624"/>
      <c r="T17" s="624"/>
      <c r="U17" s="624"/>
      <c r="V17" s="624"/>
      <c r="W17" s="624"/>
      <c r="X17" s="624"/>
      <c r="Y17" s="625"/>
      <c r="Z17" s="626">
        <v>0.3</v>
      </c>
      <c r="AA17" s="626"/>
      <c r="AB17" s="626"/>
      <c r="AC17" s="626"/>
      <c r="AD17" s="627">
        <v>16912</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460938</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452993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10030</v>
      </c>
      <c r="S18" s="624"/>
      <c r="T18" s="624"/>
      <c r="U18" s="624"/>
      <c r="V18" s="624"/>
      <c r="W18" s="624"/>
      <c r="X18" s="624"/>
      <c r="Y18" s="625"/>
      <c r="Z18" s="626">
        <v>0.2</v>
      </c>
      <c r="AA18" s="626"/>
      <c r="AB18" s="626"/>
      <c r="AC18" s="626"/>
      <c r="AD18" s="627">
        <v>10030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1636</v>
      </c>
      <c r="S19" s="624"/>
      <c r="T19" s="624"/>
      <c r="U19" s="624"/>
      <c r="V19" s="624"/>
      <c r="W19" s="624"/>
      <c r="X19" s="624"/>
      <c r="Y19" s="625"/>
      <c r="Z19" s="626">
        <v>0</v>
      </c>
      <c r="AA19" s="626"/>
      <c r="AB19" s="626"/>
      <c r="AC19" s="626"/>
      <c r="AD19" s="627">
        <v>1636</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12435</v>
      </c>
      <c r="BH19" s="624"/>
      <c r="BI19" s="624"/>
      <c r="BJ19" s="624"/>
      <c r="BK19" s="624"/>
      <c r="BL19" s="624"/>
      <c r="BM19" s="624"/>
      <c r="BN19" s="625"/>
      <c r="BO19" s="626">
        <v>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8394</v>
      </c>
      <c r="S20" s="624"/>
      <c r="T20" s="624"/>
      <c r="U20" s="624"/>
      <c r="V20" s="624"/>
      <c r="W20" s="624"/>
      <c r="X20" s="624"/>
      <c r="Y20" s="625"/>
      <c r="Z20" s="626">
        <v>0.1</v>
      </c>
      <c r="AA20" s="626"/>
      <c r="AB20" s="626"/>
      <c r="AC20" s="626"/>
      <c r="AD20" s="627">
        <v>8394</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12435</v>
      </c>
      <c r="BH20" s="624"/>
      <c r="BI20" s="624"/>
      <c r="BJ20" s="624"/>
      <c r="BK20" s="624"/>
      <c r="BL20" s="624"/>
      <c r="BM20" s="624"/>
      <c r="BN20" s="625"/>
      <c r="BO20" s="626">
        <v>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5528211</v>
      </c>
      <c r="CS20" s="624"/>
      <c r="CT20" s="624"/>
      <c r="CU20" s="624"/>
      <c r="CV20" s="624"/>
      <c r="CW20" s="624"/>
      <c r="CX20" s="624"/>
      <c r="CY20" s="625"/>
      <c r="CZ20" s="626">
        <v>100</v>
      </c>
      <c r="DA20" s="626"/>
      <c r="DB20" s="626"/>
      <c r="DC20" s="626"/>
      <c r="DD20" s="632">
        <v>710256</v>
      </c>
      <c r="DE20" s="624"/>
      <c r="DF20" s="624"/>
      <c r="DG20" s="624"/>
      <c r="DH20" s="624"/>
      <c r="DI20" s="624"/>
      <c r="DJ20" s="624"/>
      <c r="DK20" s="624"/>
      <c r="DL20" s="624"/>
      <c r="DM20" s="624"/>
      <c r="DN20" s="624"/>
      <c r="DO20" s="624"/>
      <c r="DP20" s="625"/>
      <c r="DQ20" s="632">
        <v>4162016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1487937</v>
      </c>
      <c r="S21" s="624"/>
      <c r="T21" s="624"/>
      <c r="U21" s="624"/>
      <c r="V21" s="624"/>
      <c r="W21" s="624"/>
      <c r="X21" s="624"/>
      <c r="Y21" s="625"/>
      <c r="Z21" s="626">
        <v>24.9</v>
      </c>
      <c r="AA21" s="626"/>
      <c r="AB21" s="626"/>
      <c r="AC21" s="626"/>
      <c r="AD21" s="627">
        <v>1298079</v>
      </c>
      <c r="AE21" s="627"/>
      <c r="AF21" s="627"/>
      <c r="AG21" s="627"/>
      <c r="AH21" s="627"/>
      <c r="AI21" s="627"/>
      <c r="AJ21" s="627"/>
      <c r="AK21" s="627"/>
      <c r="AL21" s="628">
        <v>37.6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12435</v>
      </c>
      <c r="BH21" s="624"/>
      <c r="BI21" s="624"/>
      <c r="BJ21" s="624"/>
      <c r="BK21" s="624"/>
      <c r="BL21" s="624"/>
      <c r="BM21" s="624"/>
      <c r="BN21" s="625"/>
      <c r="BO21" s="626">
        <v>0.7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1298079</v>
      </c>
      <c r="S22" s="624"/>
      <c r="T22" s="624"/>
      <c r="U22" s="624"/>
      <c r="V22" s="624"/>
      <c r="W22" s="624"/>
      <c r="X22" s="624"/>
      <c r="Y22" s="625"/>
      <c r="Z22" s="626">
        <v>21.7</v>
      </c>
      <c r="AA22" s="626"/>
      <c r="AB22" s="626"/>
      <c r="AC22" s="626"/>
      <c r="AD22" s="627">
        <v>1298079</v>
      </c>
      <c r="AE22" s="627"/>
      <c r="AF22" s="627"/>
      <c r="AG22" s="627"/>
      <c r="AH22" s="627"/>
      <c r="AI22" s="627"/>
      <c r="AJ22" s="627"/>
      <c r="AK22" s="627"/>
      <c r="AL22" s="628">
        <v>37.6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189858</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1702764</v>
      </c>
      <c r="CS24" s="613"/>
      <c r="CT24" s="613"/>
      <c r="CU24" s="613"/>
      <c r="CV24" s="613"/>
      <c r="CW24" s="613"/>
      <c r="CX24" s="613"/>
      <c r="CY24" s="614"/>
      <c r="CZ24" s="617">
        <v>30.8</v>
      </c>
      <c r="DA24" s="618"/>
      <c r="DB24" s="618"/>
      <c r="DC24" s="634"/>
      <c r="DD24" s="658">
        <v>1464970</v>
      </c>
      <c r="DE24" s="613"/>
      <c r="DF24" s="613"/>
      <c r="DG24" s="613"/>
      <c r="DH24" s="613"/>
      <c r="DI24" s="613"/>
      <c r="DJ24" s="613"/>
      <c r="DK24" s="614"/>
      <c r="DL24" s="658">
        <v>1330534</v>
      </c>
      <c r="DM24" s="613"/>
      <c r="DN24" s="613"/>
      <c r="DO24" s="613"/>
      <c r="DP24" s="613"/>
      <c r="DQ24" s="613"/>
      <c r="DR24" s="613"/>
      <c r="DS24" s="613"/>
      <c r="DT24" s="613"/>
      <c r="DU24" s="613"/>
      <c r="DV24" s="614"/>
      <c r="DW24" s="617">
        <v>38.299999999999997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3599537</v>
      </c>
      <c r="S25" s="624"/>
      <c r="T25" s="624"/>
      <c r="U25" s="624"/>
      <c r="V25" s="624"/>
      <c r="W25" s="624"/>
      <c r="X25" s="624"/>
      <c r="Y25" s="625"/>
      <c r="Z25" s="626">
        <v>60.2</v>
      </c>
      <c r="AA25" s="626"/>
      <c r="AB25" s="626"/>
      <c r="AC25" s="626"/>
      <c r="AD25" s="627">
        <v>3409679</v>
      </c>
      <c r="AE25" s="627"/>
      <c r="AF25" s="627"/>
      <c r="AG25" s="627"/>
      <c r="AH25" s="627"/>
      <c r="AI25" s="627"/>
      <c r="AJ25" s="627"/>
      <c r="AK25" s="627"/>
      <c r="AL25" s="628">
        <v>98.6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926471</v>
      </c>
      <c r="CS25" s="655"/>
      <c r="CT25" s="655"/>
      <c r="CU25" s="655"/>
      <c r="CV25" s="655"/>
      <c r="CW25" s="655"/>
      <c r="CX25" s="655"/>
      <c r="CY25" s="656"/>
      <c r="CZ25" s="628">
        <v>16.8</v>
      </c>
      <c r="DA25" s="653"/>
      <c r="DB25" s="653"/>
      <c r="DC25" s="657"/>
      <c r="DD25" s="632">
        <v>869933</v>
      </c>
      <c r="DE25" s="655"/>
      <c r="DF25" s="655"/>
      <c r="DG25" s="655"/>
      <c r="DH25" s="655"/>
      <c r="DI25" s="655"/>
      <c r="DJ25" s="655"/>
      <c r="DK25" s="656"/>
      <c r="DL25" s="632">
        <v>866577</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920</v>
      </c>
      <c r="S26" s="624"/>
      <c r="T26" s="624"/>
      <c r="U26" s="624"/>
      <c r="V26" s="624"/>
      <c r="W26" s="624"/>
      <c r="X26" s="624"/>
      <c r="Y26" s="625"/>
      <c r="Z26" s="626">
        <v>0</v>
      </c>
      <c r="AA26" s="626"/>
      <c r="AB26" s="626"/>
      <c r="AC26" s="626"/>
      <c r="AD26" s="627">
        <v>920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488854</v>
      </c>
      <c r="CS26" s="624"/>
      <c r="CT26" s="624"/>
      <c r="CU26" s="624"/>
      <c r="CV26" s="624"/>
      <c r="CW26" s="624"/>
      <c r="CX26" s="624"/>
      <c r="CY26" s="625"/>
      <c r="CZ26" s="628">
        <v>8.8000000000000007</v>
      </c>
      <c r="DA26" s="653"/>
      <c r="DB26" s="653"/>
      <c r="DC26" s="657"/>
      <c r="DD26" s="632">
        <v>453117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11010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1826946</v>
      </c>
      <c r="BH27" s="624"/>
      <c r="BI27" s="624"/>
      <c r="BJ27" s="624"/>
      <c r="BK27" s="624"/>
      <c r="BL27" s="624"/>
      <c r="BM27" s="624"/>
      <c r="BN27" s="625"/>
      <c r="BO27" s="626">
        <v>100</v>
      </c>
      <c r="BP27" s="626"/>
      <c r="BQ27" s="626"/>
      <c r="BR27" s="626"/>
      <c r="BS27" s="627">
        <v>4526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315355</v>
      </c>
      <c r="CS27" s="655"/>
      <c r="CT27" s="655"/>
      <c r="CU27" s="655"/>
      <c r="CV27" s="655"/>
      <c r="CW27" s="655"/>
      <c r="CX27" s="655"/>
      <c r="CY27" s="656"/>
      <c r="CZ27" s="628">
        <v>5.7</v>
      </c>
      <c r="DA27" s="653"/>
      <c r="DB27" s="653"/>
      <c r="DC27" s="657"/>
      <c r="DD27" s="632">
        <v>142044</v>
      </c>
      <c r="DE27" s="655"/>
      <c r="DF27" s="655"/>
      <c r="DG27" s="655"/>
      <c r="DH27" s="655"/>
      <c r="DI27" s="655"/>
      <c r="DJ27" s="655"/>
      <c r="DK27" s="656"/>
      <c r="DL27" s="632">
        <v>85554</v>
      </c>
      <c r="DM27" s="655"/>
      <c r="DN27" s="655"/>
      <c r="DO27" s="655"/>
      <c r="DP27" s="655"/>
      <c r="DQ27" s="655"/>
      <c r="DR27" s="655"/>
      <c r="DS27" s="655"/>
      <c r="DT27" s="655"/>
      <c r="DU27" s="655"/>
      <c r="DV27" s="656"/>
      <c r="DW27" s="628">
        <v>2.5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62249</v>
      </c>
      <c r="S28" s="624"/>
      <c r="T28" s="624"/>
      <c r="U28" s="624"/>
      <c r="V28" s="624"/>
      <c r="W28" s="624"/>
      <c r="X28" s="624"/>
      <c r="Y28" s="625"/>
      <c r="Z28" s="626">
        <v>1</v>
      </c>
      <c r="AA28" s="626"/>
      <c r="AB28" s="626"/>
      <c r="AC28" s="626"/>
      <c r="AD28" s="627">
        <v>1930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460938</v>
      </c>
      <c r="CS28" s="624"/>
      <c r="CT28" s="624"/>
      <c r="CU28" s="624"/>
      <c r="CV28" s="624"/>
      <c r="CW28" s="624"/>
      <c r="CX28" s="624"/>
      <c r="CY28" s="625"/>
      <c r="CZ28" s="628">
        <v>8.3000000000000007</v>
      </c>
      <c r="DA28" s="653"/>
      <c r="DB28" s="653"/>
      <c r="DC28" s="657"/>
      <c r="DD28" s="632">
        <v>452993</v>
      </c>
      <c r="DE28" s="624"/>
      <c r="DF28" s="624"/>
      <c r="DG28" s="624"/>
      <c r="DH28" s="624"/>
      <c r="DI28" s="624"/>
      <c r="DJ28" s="624"/>
      <c r="DK28" s="625"/>
      <c r="DL28" s="632">
        <v>378403</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4612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460938</v>
      </c>
      <c r="CS29" s="655"/>
      <c r="CT29" s="655"/>
      <c r="CU29" s="655"/>
      <c r="CV29" s="655"/>
      <c r="CW29" s="655"/>
      <c r="CX29" s="655"/>
      <c r="CY29" s="656"/>
      <c r="CZ29" s="628">
        <v>8.3000000000000007</v>
      </c>
      <c r="DA29" s="653"/>
      <c r="DB29" s="653"/>
      <c r="DC29" s="657"/>
      <c r="DD29" s="632">
        <v>452993</v>
      </c>
      <c r="DE29" s="655"/>
      <c r="DF29" s="655"/>
      <c r="DG29" s="655"/>
      <c r="DH29" s="655"/>
      <c r="DI29" s="655"/>
      <c r="DJ29" s="655"/>
      <c r="DK29" s="656"/>
      <c r="DL29" s="632">
        <v>378403</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456078</v>
      </c>
      <c r="S30" s="624"/>
      <c r="T30" s="624"/>
      <c r="U30" s="624"/>
      <c r="V30" s="624"/>
      <c r="W30" s="624"/>
      <c r="X30" s="624"/>
      <c r="Y30" s="625"/>
      <c r="Z30" s="626">
        <v>7.6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441853</v>
      </c>
      <c r="CS30" s="624"/>
      <c r="CT30" s="624"/>
      <c r="CU30" s="624"/>
      <c r="CV30" s="624"/>
      <c r="CW30" s="624"/>
      <c r="CX30" s="624"/>
      <c r="CY30" s="625"/>
      <c r="CZ30" s="628">
        <v>8</v>
      </c>
      <c r="DA30" s="653"/>
      <c r="DB30" s="653"/>
      <c r="DC30" s="657"/>
      <c r="DD30" s="632">
        <v>433908</v>
      </c>
      <c r="DE30" s="624"/>
      <c r="DF30" s="624"/>
      <c r="DG30" s="624"/>
      <c r="DH30" s="624"/>
      <c r="DI30" s="624"/>
      <c r="DJ30" s="624"/>
      <c r="DK30" s="625"/>
      <c r="DL30" s="632">
        <v>359318</v>
      </c>
      <c r="DM30" s="624"/>
      <c r="DN30" s="624"/>
      <c r="DO30" s="624"/>
      <c r="DP30" s="624"/>
      <c r="DQ30" s="624"/>
      <c r="DR30" s="624"/>
      <c r="DS30" s="624"/>
      <c r="DT30" s="624"/>
      <c r="DU30" s="624"/>
      <c r="DV30" s="625"/>
      <c r="DW30" s="628">
        <v>10.3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94.9</v>
      </c>
      <c r="BN31" s="667"/>
      <c r="BO31" s="667"/>
      <c r="BP31" s="667"/>
      <c r="BQ31" s="668"/>
      <c r="BR31" s="679">
        <v>98.8</v>
      </c>
      <c r="BS31" s="667"/>
      <c r="BT31" s="667"/>
      <c r="BU31" s="667"/>
      <c r="BV31" s="667"/>
      <c r="BW31" s="667"/>
      <c r="BX31" s="618">
        <v>94.1</v>
      </c>
      <c r="BY31" s="667"/>
      <c r="BZ31" s="667"/>
      <c r="CA31" s="667"/>
      <c r="CB31" s="668"/>
      <c r="CD31" s="661"/>
      <c r="CE31" s="662"/>
      <c r="CF31" s="620" t="s">
        <v>300</v>
      </c>
      <c r="CG31" s="621"/>
      <c r="CH31" s="621"/>
      <c r="CI31" s="621"/>
      <c r="CJ31" s="621"/>
      <c r="CK31" s="621"/>
      <c r="CL31" s="621"/>
      <c r="CM31" s="621"/>
      <c r="CN31" s="621"/>
      <c r="CO31" s="621"/>
      <c r="CP31" s="621"/>
      <c r="CQ31" s="622"/>
      <c r="CR31" s="623">
        <v>19085</v>
      </c>
      <c r="CS31" s="655"/>
      <c r="CT31" s="655"/>
      <c r="CU31" s="655"/>
      <c r="CV31" s="655"/>
      <c r="CW31" s="655"/>
      <c r="CX31" s="655"/>
      <c r="CY31" s="656"/>
      <c r="CZ31" s="628">
        <v>0.3</v>
      </c>
      <c r="DA31" s="653"/>
      <c r="DB31" s="653"/>
      <c r="DC31" s="657"/>
      <c r="DD31" s="632">
        <v>19085</v>
      </c>
      <c r="DE31" s="655"/>
      <c r="DF31" s="655"/>
      <c r="DG31" s="655"/>
      <c r="DH31" s="655"/>
      <c r="DI31" s="655"/>
      <c r="DJ31" s="655"/>
      <c r="DK31" s="656"/>
      <c r="DL31" s="632">
        <v>19085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180859</v>
      </c>
      <c r="S32" s="624"/>
      <c r="T32" s="624"/>
      <c r="U32" s="624"/>
      <c r="V32" s="624"/>
      <c r="W32" s="624"/>
      <c r="X32" s="624"/>
      <c r="Y32" s="625"/>
      <c r="Z32" s="626">
        <v>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5"/>
      <c r="BI32" s="655"/>
      <c r="BJ32" s="655"/>
      <c r="BK32" s="655"/>
      <c r="BL32" s="655"/>
      <c r="BM32" s="629">
        <v>95.2</v>
      </c>
      <c r="BN32" s="655"/>
      <c r="BO32" s="655"/>
      <c r="BP32" s="655"/>
      <c r="BQ32" s="678"/>
      <c r="BR32" s="680">
        <v>98.5</v>
      </c>
      <c r="BS32" s="655"/>
      <c r="BT32" s="655"/>
      <c r="BU32" s="655"/>
      <c r="BV32" s="655"/>
      <c r="BW32" s="655"/>
      <c r="BX32" s="629">
        <v>94.7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94645</v>
      </c>
      <c r="S33" s="624"/>
      <c r="T33" s="624"/>
      <c r="U33" s="624"/>
      <c r="V33" s="624"/>
      <c r="W33" s="624"/>
      <c r="X33" s="624"/>
      <c r="Y33" s="625"/>
      <c r="Z33" s="626">
        <v>1.6</v>
      </c>
      <c r="AA33" s="626"/>
      <c r="AB33" s="626"/>
      <c r="AC33" s="626"/>
      <c r="AD33" s="627">
        <v>43844</v>
      </c>
      <c r="AE33" s="627"/>
      <c r="AF33" s="627"/>
      <c r="AG33" s="627"/>
      <c r="AH33" s="627"/>
      <c r="AI33" s="627"/>
      <c r="AJ33" s="627"/>
      <c r="AK33" s="627"/>
      <c r="AL33" s="628">
        <v>1.3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97.7</v>
      </c>
      <c r="BH33" s="682"/>
      <c r="BI33" s="682"/>
      <c r="BJ33" s="682"/>
      <c r="BK33" s="682"/>
      <c r="BL33" s="682"/>
      <c r="BM33" s="683">
        <v>88.1</v>
      </c>
      <c r="BN33" s="682"/>
      <c r="BO33" s="682"/>
      <c r="BP33" s="682"/>
      <c r="BQ33" s="684"/>
      <c r="BR33" s="681">
        <v>97.5</v>
      </c>
      <c r="BS33" s="682"/>
      <c r="BT33" s="682"/>
      <c r="BU33" s="682"/>
      <c r="BV33" s="682"/>
      <c r="BW33" s="682"/>
      <c r="BX33" s="683">
        <v>87.1</v>
      </c>
      <c r="BY33" s="682"/>
      <c r="BZ33" s="682"/>
      <c r="CA33" s="682"/>
      <c r="CB33" s="684"/>
      <c r="CD33" s="620" t="s">
        <v>307</v>
      </c>
      <c r="CE33" s="621"/>
      <c r="CF33" s="621"/>
      <c r="CG33" s="621"/>
      <c r="CH33" s="621"/>
      <c r="CI33" s="621"/>
      <c r="CJ33" s="621"/>
      <c r="CK33" s="621"/>
      <c r="CL33" s="621"/>
      <c r="CM33" s="621"/>
      <c r="CN33" s="621"/>
      <c r="CO33" s="621"/>
      <c r="CP33" s="621"/>
      <c r="CQ33" s="622"/>
      <c r="CR33" s="623">
        <v>3115191</v>
      </c>
      <c r="CS33" s="655"/>
      <c r="CT33" s="655"/>
      <c r="CU33" s="655"/>
      <c r="CV33" s="655"/>
      <c r="CW33" s="655"/>
      <c r="CX33" s="655"/>
      <c r="CY33" s="656"/>
      <c r="CZ33" s="628">
        <v>56.4</v>
      </c>
      <c r="DA33" s="653"/>
      <c r="DB33" s="653"/>
      <c r="DC33" s="657"/>
      <c r="DD33" s="632">
        <v>2482469</v>
      </c>
      <c r="DE33" s="655"/>
      <c r="DF33" s="655"/>
      <c r="DG33" s="655"/>
      <c r="DH33" s="655"/>
      <c r="DI33" s="655"/>
      <c r="DJ33" s="655"/>
      <c r="DK33" s="656"/>
      <c r="DL33" s="632">
        <v>1526142</v>
      </c>
      <c r="DM33" s="655"/>
      <c r="DN33" s="655"/>
      <c r="DO33" s="655"/>
      <c r="DP33" s="655"/>
      <c r="DQ33" s="655"/>
      <c r="DR33" s="655"/>
      <c r="DS33" s="655"/>
      <c r="DT33" s="655"/>
      <c r="DU33" s="655"/>
      <c r="DV33" s="656"/>
      <c r="DW33" s="628">
        <v>43.9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179319</v>
      </c>
      <c r="S34" s="624"/>
      <c r="T34" s="624"/>
      <c r="U34" s="624"/>
      <c r="V34" s="624"/>
      <c r="W34" s="624"/>
      <c r="X34" s="624"/>
      <c r="Y34" s="625"/>
      <c r="Z34" s="626">
        <v>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837134</v>
      </c>
      <c r="CS34" s="624"/>
      <c r="CT34" s="624"/>
      <c r="CU34" s="624"/>
      <c r="CV34" s="624"/>
      <c r="CW34" s="624"/>
      <c r="CX34" s="624"/>
      <c r="CY34" s="625"/>
      <c r="CZ34" s="628">
        <v>15.1</v>
      </c>
      <c r="DA34" s="653"/>
      <c r="DB34" s="653"/>
      <c r="DC34" s="657"/>
      <c r="DD34" s="632">
        <v>462436</v>
      </c>
      <c r="DE34" s="624"/>
      <c r="DF34" s="624"/>
      <c r="DG34" s="624"/>
      <c r="DH34" s="624"/>
      <c r="DI34" s="624"/>
      <c r="DJ34" s="624"/>
      <c r="DK34" s="625"/>
      <c r="DL34" s="632">
        <v>404268</v>
      </c>
      <c r="DM34" s="624"/>
      <c r="DN34" s="624"/>
      <c r="DO34" s="624"/>
      <c r="DP34" s="624"/>
      <c r="DQ34" s="624"/>
      <c r="DR34" s="624"/>
      <c r="DS34" s="624"/>
      <c r="DT34" s="624"/>
      <c r="DU34" s="624"/>
      <c r="DV34" s="625"/>
      <c r="DW34" s="628">
        <v>11.6</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415814</v>
      </c>
      <c r="S35" s="624"/>
      <c r="T35" s="624"/>
      <c r="U35" s="624"/>
      <c r="V35" s="624"/>
      <c r="W35" s="624"/>
      <c r="X35" s="624"/>
      <c r="Y35" s="625"/>
      <c r="Z35" s="626">
        <v>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124927</v>
      </c>
      <c r="CS35" s="655"/>
      <c r="CT35" s="655"/>
      <c r="CU35" s="655"/>
      <c r="CV35" s="655"/>
      <c r="CW35" s="655"/>
      <c r="CX35" s="655"/>
      <c r="CY35" s="656"/>
      <c r="CZ35" s="628">
        <v>2.2999999999999998</v>
      </c>
      <c r="DA35" s="653"/>
      <c r="DB35" s="653"/>
      <c r="DC35" s="657"/>
      <c r="DD35" s="632">
        <v>109560</v>
      </c>
      <c r="DE35" s="655"/>
      <c r="DF35" s="655"/>
      <c r="DG35" s="655"/>
      <c r="DH35" s="655"/>
      <c r="DI35" s="655"/>
      <c r="DJ35" s="655"/>
      <c r="DK35" s="656"/>
      <c r="DL35" s="632">
        <v>109560</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501067</v>
      </c>
      <c r="S36" s="624"/>
      <c r="T36" s="624"/>
      <c r="U36" s="624"/>
      <c r="V36" s="624"/>
      <c r="W36" s="624"/>
      <c r="X36" s="624"/>
      <c r="Y36" s="625"/>
      <c r="Z36" s="626">
        <v>8.4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717304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129507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910936</v>
      </c>
      <c r="CS36" s="624"/>
      <c r="CT36" s="624"/>
      <c r="CU36" s="624"/>
      <c r="CV36" s="624"/>
      <c r="CW36" s="624"/>
      <c r="CX36" s="624"/>
      <c r="CY36" s="625"/>
      <c r="CZ36" s="628">
        <v>16.5</v>
      </c>
      <c r="DA36" s="653"/>
      <c r="DB36" s="653"/>
      <c r="DC36" s="657"/>
      <c r="DD36" s="632">
        <v>872152</v>
      </c>
      <c r="DE36" s="624"/>
      <c r="DF36" s="624"/>
      <c r="DG36" s="624"/>
      <c r="DH36" s="624"/>
      <c r="DI36" s="624"/>
      <c r="DJ36" s="624"/>
      <c r="DK36" s="625"/>
      <c r="DL36" s="632">
        <v>785396</v>
      </c>
      <c r="DM36" s="624"/>
      <c r="DN36" s="624"/>
      <c r="DO36" s="624"/>
      <c r="DP36" s="624"/>
      <c r="DQ36" s="624"/>
      <c r="DR36" s="624"/>
      <c r="DS36" s="624"/>
      <c r="DT36" s="624"/>
      <c r="DU36" s="624"/>
      <c r="DV36" s="625"/>
      <c r="DW36" s="628">
        <v>22.6</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141308</v>
      </c>
      <c r="S37" s="624"/>
      <c r="T37" s="624"/>
      <c r="U37" s="624"/>
      <c r="V37" s="624"/>
      <c r="W37" s="624"/>
      <c r="X37" s="624"/>
      <c r="Y37" s="625"/>
      <c r="Z37" s="626">
        <v>2.4</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247370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129507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388673</v>
      </c>
      <c r="CS37" s="655"/>
      <c r="CT37" s="655"/>
      <c r="CU37" s="655"/>
      <c r="CV37" s="655"/>
      <c r="CW37" s="655"/>
      <c r="CX37" s="655"/>
      <c r="CY37" s="656"/>
      <c r="CZ37" s="628">
        <v>7</v>
      </c>
      <c r="DA37" s="653"/>
      <c r="DB37" s="653"/>
      <c r="DC37" s="657"/>
      <c r="DD37" s="632">
        <v>388673</v>
      </c>
      <c r="DE37" s="655"/>
      <c r="DF37" s="655"/>
      <c r="DG37" s="655"/>
      <c r="DH37" s="655"/>
      <c r="DI37" s="655"/>
      <c r="DJ37" s="655"/>
      <c r="DK37" s="656"/>
      <c r="DL37" s="632">
        <v>372026</v>
      </c>
      <c r="DM37" s="655"/>
      <c r="DN37" s="655"/>
      <c r="DO37" s="655"/>
      <c r="DP37" s="655"/>
      <c r="DQ37" s="655"/>
      <c r="DR37" s="655"/>
      <c r="DS37" s="655"/>
      <c r="DT37" s="655"/>
      <c r="DU37" s="655"/>
      <c r="DV37" s="656"/>
      <c r="DW37" s="628">
        <v>10.7</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331166</v>
      </c>
      <c r="S38" s="624"/>
      <c r="T38" s="624"/>
      <c r="U38" s="624"/>
      <c r="V38" s="624"/>
      <c r="W38" s="624"/>
      <c r="X38" s="624"/>
      <c r="Y38" s="625"/>
      <c r="Z38" s="626">
        <v>5.5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155588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914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469160</v>
      </c>
      <c r="CS38" s="624"/>
      <c r="CT38" s="624"/>
      <c r="CU38" s="624"/>
      <c r="CV38" s="624"/>
      <c r="CW38" s="624"/>
      <c r="CX38" s="624"/>
      <c r="CY38" s="625"/>
      <c r="CZ38" s="628">
        <v>8.5</v>
      </c>
      <c r="DA38" s="653"/>
      <c r="DB38" s="653"/>
      <c r="DC38" s="657"/>
      <c r="DD38" s="632">
        <v>399920</v>
      </c>
      <c r="DE38" s="624"/>
      <c r="DF38" s="624"/>
      <c r="DG38" s="624"/>
      <c r="DH38" s="624"/>
      <c r="DI38" s="624"/>
      <c r="DJ38" s="624"/>
      <c r="DK38" s="625"/>
      <c r="DL38" s="632">
        <v>226918</v>
      </c>
      <c r="DM38" s="624"/>
      <c r="DN38" s="624"/>
      <c r="DO38" s="624"/>
      <c r="DP38" s="624"/>
      <c r="DQ38" s="624"/>
      <c r="DR38" s="624"/>
      <c r="DS38" s="624"/>
      <c r="DT38" s="624"/>
      <c r="DU38" s="624"/>
      <c r="DV38" s="625"/>
      <c r="DW38" s="628">
        <v>6.5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52723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1408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773034</v>
      </c>
      <c r="CS39" s="655"/>
      <c r="CT39" s="655"/>
      <c r="CU39" s="655"/>
      <c r="CV39" s="655"/>
      <c r="CW39" s="655"/>
      <c r="CX39" s="655"/>
      <c r="CY39" s="656"/>
      <c r="CZ39" s="628">
        <v>14</v>
      </c>
      <c r="DA39" s="653"/>
      <c r="DB39" s="653"/>
      <c r="DC39" s="657"/>
      <c r="DD39" s="632">
        <v>638401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18466</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5978584</v>
      </c>
      <c r="S41" s="696"/>
      <c r="T41" s="696"/>
      <c r="U41" s="696"/>
      <c r="V41" s="696"/>
      <c r="W41" s="696"/>
      <c r="X41" s="696"/>
      <c r="Y41" s="700"/>
      <c r="Z41" s="701">
        <v>100</v>
      </c>
      <c r="AA41" s="701"/>
      <c r="AB41" s="701"/>
      <c r="AC41" s="701"/>
      <c r="AD41" s="702">
        <v>3456373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57398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204225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262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710256</v>
      </c>
      <c r="CS42" s="655"/>
      <c r="CT42" s="655"/>
      <c r="CU42" s="655"/>
      <c r="CV42" s="655"/>
      <c r="CW42" s="655"/>
      <c r="CX42" s="655"/>
      <c r="CY42" s="656"/>
      <c r="CZ42" s="628">
        <v>12.8</v>
      </c>
      <c r="DA42" s="653"/>
      <c r="DB42" s="653"/>
      <c r="DC42" s="657"/>
      <c r="DD42" s="632">
        <v>214577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16209</v>
      </c>
      <c r="CS43" s="655"/>
      <c r="CT43" s="655"/>
      <c r="CU43" s="655"/>
      <c r="CV43" s="655"/>
      <c r="CW43" s="655"/>
      <c r="CX43" s="655"/>
      <c r="CY43" s="656"/>
      <c r="CZ43" s="628">
        <v>0.3</v>
      </c>
      <c r="DA43" s="653"/>
      <c r="DB43" s="653"/>
      <c r="DC43" s="657"/>
      <c r="DD43" s="632">
        <v>16209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710256</v>
      </c>
      <c r="CS44" s="624"/>
      <c r="CT44" s="624"/>
      <c r="CU44" s="624"/>
      <c r="CV44" s="624"/>
      <c r="CW44" s="624"/>
      <c r="CX44" s="624"/>
      <c r="CY44" s="625"/>
      <c r="CZ44" s="628">
        <v>12.8</v>
      </c>
      <c r="DA44" s="629"/>
      <c r="DB44" s="629"/>
      <c r="DC44" s="635"/>
      <c r="DD44" s="632">
        <v>214577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364037</v>
      </c>
      <c r="CS45" s="655"/>
      <c r="CT45" s="655"/>
      <c r="CU45" s="655"/>
      <c r="CV45" s="655"/>
      <c r="CW45" s="655"/>
      <c r="CX45" s="655"/>
      <c r="CY45" s="656"/>
      <c r="CZ45" s="628">
        <v>6.6</v>
      </c>
      <c r="DA45" s="653"/>
      <c r="DB45" s="653"/>
      <c r="DC45" s="657"/>
      <c r="DD45" s="632">
        <v>38310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346219</v>
      </c>
      <c r="CS46" s="624"/>
      <c r="CT46" s="624"/>
      <c r="CU46" s="624"/>
      <c r="CV46" s="624"/>
      <c r="CW46" s="624"/>
      <c r="CX46" s="624"/>
      <c r="CY46" s="625"/>
      <c r="CZ46" s="628">
        <v>6.3</v>
      </c>
      <c r="DA46" s="629"/>
      <c r="DB46" s="629"/>
      <c r="DC46" s="635"/>
      <c r="DD46" s="632">
        <v>176267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5528211</v>
      </c>
      <c r="CS49" s="682"/>
      <c r="CT49" s="682"/>
      <c r="CU49" s="682"/>
      <c r="CV49" s="682"/>
      <c r="CW49" s="682"/>
      <c r="CX49" s="682"/>
      <c r="CY49" s="711"/>
      <c r="CZ49" s="703">
        <v>100</v>
      </c>
      <c r="DA49" s="712"/>
      <c r="DB49" s="712"/>
      <c r="DC49" s="713"/>
      <c r="DD49" s="714">
        <v>4162016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FQZgkdCYJnflFB9G5yyDFCaF/JfnZRKLrcrg5it47hY5zQdC9eMq8WZcfwZtP3fNfCoO95SZUzakUte+YI/aQ==" saltValue="mR2rnkOy66uaYP1I5+X1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zoomScalePageLayoutView="9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5865</v>
      </c>
      <c r="R7" s="753"/>
      <c r="S7" s="753"/>
      <c r="T7" s="753"/>
      <c r="U7" s="753"/>
      <c r="V7" s="753">
        <v>5449</v>
      </c>
      <c r="W7" s="753"/>
      <c r="X7" s="753"/>
      <c r="Y7" s="753"/>
      <c r="Z7" s="753"/>
      <c r="AA7" s="753">
        <v>416</v>
      </c>
      <c r="AB7" s="753"/>
      <c r="AC7" s="753"/>
      <c r="AD7" s="753"/>
      <c r="AE7" s="754"/>
      <c r="AF7" s="755">
        <v>365</v>
      </c>
      <c r="AG7" s="756"/>
      <c r="AH7" s="756"/>
      <c r="AI7" s="756"/>
      <c r="AJ7" s="757"/>
      <c r="AK7" s="758"/>
      <c r="AL7" s="759"/>
      <c r="AM7" s="759"/>
      <c r="AN7" s="759"/>
      <c r="AO7" s="759"/>
      <c r="AP7" s="759">
        <v>4046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134</v>
      </c>
      <c r="R8" s="784"/>
      <c r="S8" s="784"/>
      <c r="T8" s="784"/>
      <c r="U8" s="784"/>
      <c r="V8" s="784">
        <v>100</v>
      </c>
      <c r="W8" s="784"/>
      <c r="X8" s="784"/>
      <c r="Y8" s="784"/>
      <c r="Z8" s="784"/>
      <c r="AA8" s="784">
        <v>34</v>
      </c>
      <c r="AB8" s="784"/>
      <c r="AC8" s="784"/>
      <c r="AD8" s="784"/>
      <c r="AE8" s="785"/>
      <c r="AF8" s="786">
        <v>34</v>
      </c>
      <c r="AG8" s="787"/>
      <c r="AH8" s="787"/>
      <c r="AI8" s="787"/>
      <c r="AJ8" s="788"/>
      <c r="AK8" s="769">
        <v>10</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5979</v>
      </c>
      <c r="R23" s="793"/>
      <c r="S23" s="793"/>
      <c r="T23" s="793"/>
      <c r="U23" s="793"/>
      <c r="V23" s="793">
        <v>5528</v>
      </c>
      <c r="W23" s="793"/>
      <c r="X23" s="793"/>
      <c r="Y23" s="793"/>
      <c r="Z23" s="793"/>
      <c r="AA23" s="793">
        <v>450</v>
      </c>
      <c r="AB23" s="793"/>
      <c r="AC23" s="793"/>
      <c r="AD23" s="793"/>
      <c r="AE23" s="794"/>
      <c r="AF23" s="795">
        <v>400</v>
      </c>
      <c r="AG23" s="793"/>
      <c r="AH23" s="793"/>
      <c r="AI23" s="793"/>
      <c r="AJ23" s="796"/>
      <c r="AK23" s="797"/>
      <c r="AL23" s="798"/>
      <c r="AM23" s="798"/>
      <c r="AN23" s="798"/>
      <c r="AO23" s="798"/>
      <c r="AP23" s="793">
        <v>4046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739</v>
      </c>
      <c r="R28" s="823"/>
      <c r="S28" s="823"/>
      <c r="T28" s="823"/>
      <c r="U28" s="823"/>
      <c r="V28" s="823">
        <v>610</v>
      </c>
      <c r="W28" s="823"/>
      <c r="X28" s="823"/>
      <c r="Y28" s="823"/>
      <c r="Z28" s="823"/>
      <c r="AA28" s="823">
        <v>130</v>
      </c>
      <c r="AB28" s="823"/>
      <c r="AC28" s="823"/>
      <c r="AD28" s="823"/>
      <c r="AE28" s="824"/>
      <c r="AF28" s="825">
        <v>130</v>
      </c>
      <c r="AG28" s="823"/>
      <c r="AH28" s="823"/>
      <c r="AI28" s="823"/>
      <c r="AJ28" s="826"/>
      <c r="AK28" s="827">
        <v>48</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672</v>
      </c>
      <c r="R29" s="784"/>
      <c r="S29" s="784"/>
      <c r="T29" s="784"/>
      <c r="U29" s="784"/>
      <c r="V29" s="784">
        <v>601</v>
      </c>
      <c r="W29" s="784"/>
      <c r="X29" s="784"/>
      <c r="Y29" s="784"/>
      <c r="Z29" s="784"/>
      <c r="AA29" s="784">
        <v>72</v>
      </c>
      <c r="AB29" s="784"/>
      <c r="AC29" s="784"/>
      <c r="AD29" s="784"/>
      <c r="AE29" s="785"/>
      <c r="AF29" s="786">
        <v>72</v>
      </c>
      <c r="AG29" s="787"/>
      <c r="AH29" s="787"/>
      <c r="AI29" s="787"/>
      <c r="AJ29" s="788"/>
      <c r="AK29" s="834">
        <v>97</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98</v>
      </c>
      <c r="R30" s="784"/>
      <c r="S30" s="784"/>
      <c r="T30" s="784"/>
      <c r="U30" s="784"/>
      <c r="V30" s="784">
        <v>94</v>
      </c>
      <c r="W30" s="784"/>
      <c r="X30" s="784"/>
      <c r="Y30" s="784"/>
      <c r="Z30" s="784"/>
      <c r="AA30" s="784">
        <v>3</v>
      </c>
      <c r="AB30" s="784"/>
      <c r="AC30" s="784"/>
      <c r="AD30" s="784"/>
      <c r="AE30" s="785"/>
      <c r="AF30" s="786">
        <v>3</v>
      </c>
      <c r="AG30" s="787"/>
      <c r="AH30" s="787"/>
      <c r="AI30" s="787"/>
      <c r="AJ30" s="788"/>
      <c r="AK30" s="834">
        <v>25</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107</v>
      </c>
      <c r="R31" s="784"/>
      <c r="S31" s="784"/>
      <c r="T31" s="784"/>
      <c r="U31" s="784"/>
      <c r="V31" s="784">
        <v>94</v>
      </c>
      <c r="W31" s="784"/>
      <c r="X31" s="784"/>
      <c r="Y31" s="784"/>
      <c r="Z31" s="784"/>
      <c r="AA31" s="784">
        <v>13</v>
      </c>
      <c r="AB31" s="784"/>
      <c r="AC31" s="784"/>
      <c r="AD31" s="784"/>
      <c r="AE31" s="785"/>
      <c r="AF31" s="786">
        <v>204</v>
      </c>
      <c r="AG31" s="787"/>
      <c r="AH31" s="787"/>
      <c r="AI31" s="787"/>
      <c r="AJ31" s="788"/>
      <c r="AK31" s="834">
        <v>1</v>
      </c>
      <c r="AL31" s="830"/>
      <c r="AM31" s="830"/>
      <c r="AN31" s="830"/>
      <c r="AO31" s="830"/>
      <c r="AP31" s="830">
        <v>6</v>
      </c>
      <c r="AQ31" s="830"/>
      <c r="AR31" s="830"/>
      <c r="AS31" s="830"/>
      <c r="AT31" s="830"/>
      <c r="AU31" s="830">
        <v>3</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256</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89</v>
      </c>
      <c r="R33" s="784"/>
      <c r="S33" s="784"/>
      <c r="T33" s="784"/>
      <c r="U33" s="784"/>
      <c r="V33" s="784">
        <v>81</v>
      </c>
      <c r="W33" s="784"/>
      <c r="X33" s="784"/>
      <c r="Y33" s="784"/>
      <c r="Z33" s="784"/>
      <c r="AA33" s="784">
        <v>7</v>
      </c>
      <c r="AB33" s="784"/>
      <c r="AC33" s="784"/>
      <c r="AD33" s="784"/>
      <c r="AE33" s="785"/>
      <c r="AF33" s="786">
        <v>7</v>
      </c>
      <c r="AG33" s="787"/>
      <c r="AH33" s="787"/>
      <c r="AI33" s="787"/>
      <c r="AJ33" s="788"/>
      <c r="AK33" s="834">
        <v>52</v>
      </c>
      <c r="AL33" s="830"/>
      <c r="AM33" s="830"/>
      <c r="AN33" s="830"/>
      <c r="AO33" s="830"/>
      <c r="AP33" s="830">
        <v>240</v>
      </c>
      <c r="AQ33" s="830"/>
      <c r="AR33" s="830"/>
      <c r="AS33" s="830"/>
      <c r="AT33" s="830"/>
      <c r="AU33" s="830">
        <v>159</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125</v>
      </c>
      <c r="R34" s="784"/>
      <c r="S34" s="784"/>
      <c r="T34" s="784"/>
      <c r="U34" s="784"/>
      <c r="V34" s="784">
        <v>91</v>
      </c>
      <c r="W34" s="784"/>
      <c r="X34" s="784"/>
      <c r="Y34" s="784"/>
      <c r="Z34" s="784"/>
      <c r="AA34" s="784">
        <v>34</v>
      </c>
      <c r="AB34" s="784"/>
      <c r="AC34" s="784"/>
      <c r="AD34" s="784"/>
      <c r="AE34" s="785"/>
      <c r="AF34" s="786">
        <v>34</v>
      </c>
      <c r="AG34" s="787"/>
      <c r="AH34" s="787"/>
      <c r="AI34" s="787"/>
      <c r="AJ34" s="788"/>
      <c r="AK34" s="834">
        <v>85</v>
      </c>
      <c r="AL34" s="830"/>
      <c r="AM34" s="830"/>
      <c r="AN34" s="830"/>
      <c r="AO34" s="830"/>
      <c r="AP34" s="830"/>
      <c r="AQ34" s="830"/>
      <c r="AR34" s="830"/>
      <c r="AS34" s="830"/>
      <c r="AT34" s="830"/>
      <c r="AU34" s="830"/>
      <c r="AV34" s="830"/>
      <c r="AW34" s="830"/>
      <c r="AX34" s="830"/>
      <c r="AY34" s="830"/>
      <c r="AZ34" s="831"/>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119</v>
      </c>
      <c r="R35" s="784"/>
      <c r="S35" s="784"/>
      <c r="T35" s="784"/>
      <c r="U35" s="784"/>
      <c r="V35" s="784">
        <v>85</v>
      </c>
      <c r="W35" s="784"/>
      <c r="X35" s="784"/>
      <c r="Y35" s="784"/>
      <c r="Z35" s="784"/>
      <c r="AA35" s="784">
        <v>34</v>
      </c>
      <c r="AB35" s="784"/>
      <c r="AC35" s="784"/>
      <c r="AD35" s="784"/>
      <c r="AE35" s="785"/>
      <c r="AF35" s="786">
        <v>34</v>
      </c>
      <c r="AG35" s="787"/>
      <c r="AH35" s="787"/>
      <c r="AI35" s="787"/>
      <c r="AJ35" s="788"/>
      <c r="AK35" s="834">
        <v>3</v>
      </c>
      <c r="AL35" s="830"/>
      <c r="AM35" s="830"/>
      <c r="AN35" s="830"/>
      <c r="AO35" s="830"/>
      <c r="AP35" s="830"/>
      <c r="AQ35" s="830"/>
      <c r="AR35" s="830"/>
      <c r="AS35" s="830"/>
      <c r="AT35" s="830"/>
      <c r="AU35" s="830"/>
      <c r="AV35" s="830"/>
      <c r="AW35" s="830"/>
      <c r="AX35" s="830"/>
      <c r="AY35" s="830"/>
      <c r="AZ35" s="831"/>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399</v>
      </c>
      <c r="C36" s="781"/>
      <c r="D36" s="781"/>
      <c r="E36" s="781"/>
      <c r="F36" s="781"/>
      <c r="G36" s="781"/>
      <c r="H36" s="781"/>
      <c r="I36" s="781"/>
      <c r="J36" s="781"/>
      <c r="K36" s="781"/>
      <c r="L36" s="781"/>
      <c r="M36" s="781"/>
      <c r="N36" s="781"/>
      <c r="O36" s="781"/>
      <c r="P36" s="782"/>
      <c r="Q36" s="783">
        <v>6</v>
      </c>
      <c r="R36" s="784"/>
      <c r="S36" s="784"/>
      <c r="T36" s="784"/>
      <c r="U36" s="784"/>
      <c r="V36" s="784">
        <v>5</v>
      </c>
      <c r="W36" s="784"/>
      <c r="X36" s="784"/>
      <c r="Y36" s="784"/>
      <c r="Z36" s="784"/>
      <c r="AA36" s="784">
        <v>1</v>
      </c>
      <c r="AB36" s="784"/>
      <c r="AC36" s="784"/>
      <c r="AD36" s="784"/>
      <c r="AE36" s="785"/>
      <c r="AF36" s="786">
        <v>1</v>
      </c>
      <c r="AG36" s="787"/>
      <c r="AH36" s="787"/>
      <c r="AI36" s="787"/>
      <c r="AJ36" s="788"/>
      <c r="AK36" s="834">
        <v>68</v>
      </c>
      <c r="AL36" s="830"/>
      <c r="AM36" s="830"/>
      <c r="AN36" s="830"/>
      <c r="AO36" s="830"/>
      <c r="AP36" s="830"/>
      <c r="AQ36" s="830"/>
      <c r="AR36" s="830"/>
      <c r="AS36" s="830"/>
      <c r="AT36" s="830"/>
      <c r="AU36" s="830"/>
      <c r="AV36" s="830"/>
      <c r="AW36" s="830"/>
      <c r="AX36" s="830"/>
      <c r="AY36" s="830"/>
      <c r="AZ36" s="831"/>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741</v>
      </c>
      <c r="AG63" s="844"/>
      <c r="AH63" s="844"/>
      <c r="AI63" s="844"/>
      <c r="AJ63" s="845"/>
      <c r="AK63" s="846"/>
      <c r="AL63" s="841"/>
      <c r="AM63" s="841"/>
      <c r="AN63" s="841"/>
      <c r="AO63" s="841"/>
      <c r="AP63" s="844"/>
      <c r="AQ63" s="844"/>
      <c r="AR63" s="844"/>
      <c r="AS63" s="844"/>
      <c r="AT63" s="844"/>
      <c r="AU63" s="844">
        <v>162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1787</v>
      </c>
      <c r="R68" s="866"/>
      <c r="S68" s="866"/>
      <c r="T68" s="866"/>
      <c r="U68" s="866"/>
      <c r="V68" s="866">
        <v>1723</v>
      </c>
      <c r="W68" s="866"/>
      <c r="X68" s="866"/>
      <c r="Y68" s="866"/>
      <c r="Z68" s="866"/>
      <c r="AA68" s="866">
        <v>64</v>
      </c>
      <c r="AB68" s="866"/>
      <c r="AC68" s="866"/>
      <c r="AD68" s="866"/>
      <c r="AE68" s="866"/>
      <c r="AF68" s="866">
        <v>64</v>
      </c>
      <c r="AG68" s="866"/>
      <c r="AH68" s="866"/>
      <c r="AI68" s="866"/>
      <c r="AJ68" s="866"/>
      <c r="AK68" s="866">
        <v>42</v>
      </c>
      <c r="AL68" s="866"/>
      <c r="AM68" s="866"/>
      <c r="AN68" s="866"/>
      <c r="AO68" s="866"/>
      <c r="AP68" s="866">
        <v>931</v>
      </c>
      <c r="AQ68" s="866"/>
      <c r="AR68" s="866"/>
      <c r="AS68" s="866"/>
      <c r="AT68" s="866"/>
      <c r="AU68" s="866">
        <v>84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63</v>
      </c>
      <c r="R69" s="830"/>
      <c r="S69" s="830"/>
      <c r="T69" s="830"/>
      <c r="U69" s="830"/>
      <c r="V69" s="830">
        <v>61</v>
      </c>
      <c r="W69" s="830"/>
      <c r="X69" s="830"/>
      <c r="Y69" s="830"/>
      <c r="Z69" s="830"/>
      <c r="AA69" s="830">
        <v>2</v>
      </c>
      <c r="AB69" s="830"/>
      <c r="AC69" s="830"/>
      <c r="AD69" s="830"/>
      <c r="AE69" s="830"/>
      <c r="AF69" s="830">
        <v>599</v>
      </c>
      <c r="AG69" s="830"/>
      <c r="AH69" s="830"/>
      <c r="AI69" s="830"/>
      <c r="AJ69" s="830"/>
      <c r="AK69" s="830">
        <v>6</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113</v>
      </c>
      <c r="R70" s="830"/>
      <c r="S70" s="830"/>
      <c r="T70" s="830"/>
      <c r="U70" s="830"/>
      <c r="V70" s="830">
        <v>97</v>
      </c>
      <c r="W70" s="830"/>
      <c r="X70" s="830"/>
      <c r="Y70" s="830"/>
      <c r="Z70" s="830"/>
      <c r="AA70" s="830">
        <v>16</v>
      </c>
      <c r="AB70" s="830"/>
      <c r="AC70" s="830"/>
      <c r="AD70" s="830"/>
      <c r="AE70" s="830"/>
      <c r="AF70" s="830">
        <v>16</v>
      </c>
      <c r="AG70" s="830"/>
      <c r="AH70" s="830"/>
      <c r="AI70" s="830"/>
      <c r="AJ70" s="830"/>
      <c r="AK70" s="830" t="s">
        <v>563</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531</v>
      </c>
      <c r="R71" s="830"/>
      <c r="S71" s="830"/>
      <c r="T71" s="830"/>
      <c r="U71" s="830"/>
      <c r="V71" s="830">
        <v>498</v>
      </c>
      <c r="W71" s="830"/>
      <c r="X71" s="830"/>
      <c r="Y71" s="830"/>
      <c r="Z71" s="830"/>
      <c r="AA71" s="830">
        <v>33</v>
      </c>
      <c r="AB71" s="830"/>
      <c r="AC71" s="830"/>
      <c r="AD71" s="830"/>
      <c r="AE71" s="830"/>
      <c r="AF71" s="830">
        <v>419</v>
      </c>
      <c r="AG71" s="830"/>
      <c r="AH71" s="830"/>
      <c r="AI71" s="830"/>
      <c r="AJ71" s="830"/>
      <c r="AK71" s="830">
        <v>16</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141</v>
      </c>
      <c r="R72" s="830"/>
      <c r="S72" s="830"/>
      <c r="T72" s="830"/>
      <c r="U72" s="830"/>
      <c r="V72" s="830">
        <v>131</v>
      </c>
      <c r="W72" s="830"/>
      <c r="X72" s="830"/>
      <c r="Y72" s="830"/>
      <c r="Z72" s="830"/>
      <c r="AA72" s="830">
        <v>10</v>
      </c>
      <c r="AB72" s="830"/>
      <c r="AC72" s="830"/>
      <c r="AD72" s="830"/>
      <c r="AE72" s="830"/>
      <c r="AF72" s="830">
        <v>10</v>
      </c>
      <c r="AG72" s="830"/>
      <c r="AH72" s="830"/>
      <c r="AI72" s="830"/>
      <c r="AJ72" s="830"/>
      <c r="AK72" s="830">
        <v>5</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265484</v>
      </c>
      <c r="R73" s="830"/>
      <c r="S73" s="830"/>
      <c r="T73" s="830"/>
      <c r="U73" s="830"/>
      <c r="V73" s="830">
        <v>260529</v>
      </c>
      <c r="W73" s="830"/>
      <c r="X73" s="830"/>
      <c r="Y73" s="830"/>
      <c r="Z73" s="830"/>
      <c r="AA73" s="830">
        <v>4955</v>
      </c>
      <c r="AB73" s="830"/>
      <c r="AC73" s="830"/>
      <c r="AD73" s="830"/>
      <c r="AE73" s="830"/>
      <c r="AF73" s="830">
        <v>4502</v>
      </c>
      <c r="AG73" s="830"/>
      <c r="AH73" s="830"/>
      <c r="AI73" s="830"/>
      <c r="AJ73" s="830"/>
      <c r="AK73" s="830">
        <v>2205</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4231</v>
      </c>
      <c r="R74" s="830"/>
      <c r="S74" s="830"/>
      <c r="T74" s="830"/>
      <c r="U74" s="830"/>
      <c r="V74" s="830">
        <v>3817</v>
      </c>
      <c r="W74" s="830"/>
      <c r="X74" s="830"/>
      <c r="Y74" s="830"/>
      <c r="Z74" s="830"/>
      <c r="AA74" s="830">
        <v>414</v>
      </c>
      <c r="AB74" s="830"/>
      <c r="AC74" s="830"/>
      <c r="AD74" s="830"/>
      <c r="AE74" s="830"/>
      <c r="AF74" s="830">
        <v>414</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560</v>
      </c>
      <c r="C75" s="874"/>
      <c r="D75" s="874"/>
      <c r="E75" s="874"/>
      <c r="F75" s="874"/>
      <c r="G75" s="874"/>
      <c r="H75" s="874"/>
      <c r="I75" s="874"/>
      <c r="J75" s="874"/>
      <c r="K75" s="874"/>
      <c r="L75" s="874"/>
      <c r="M75" s="874"/>
      <c r="N75" s="874"/>
      <c r="O75" s="874"/>
      <c r="P75" s="875"/>
      <c r="Q75" s="877">
        <v>176</v>
      </c>
      <c r="R75" s="878"/>
      <c r="S75" s="878"/>
      <c r="T75" s="878"/>
      <c r="U75" s="834"/>
      <c r="V75" s="879">
        <v>142</v>
      </c>
      <c r="W75" s="878"/>
      <c r="X75" s="878"/>
      <c r="Y75" s="878"/>
      <c r="Z75" s="834"/>
      <c r="AA75" s="879">
        <v>34</v>
      </c>
      <c r="AB75" s="878"/>
      <c r="AC75" s="878"/>
      <c r="AD75" s="878"/>
      <c r="AE75" s="834"/>
      <c r="AF75" s="879">
        <v>34</v>
      </c>
      <c r="AG75" s="878"/>
      <c r="AH75" s="878"/>
      <c r="AI75" s="878"/>
      <c r="AJ75" s="834"/>
      <c r="AK75" s="879">
        <v>19</v>
      </c>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561</v>
      </c>
      <c r="C76" s="874"/>
      <c r="D76" s="874"/>
      <c r="E76" s="874"/>
      <c r="F76" s="874"/>
      <c r="G76" s="874"/>
      <c r="H76" s="874"/>
      <c r="I76" s="874"/>
      <c r="J76" s="874"/>
      <c r="K76" s="874"/>
      <c r="L76" s="874"/>
      <c r="M76" s="874"/>
      <c r="N76" s="874"/>
      <c r="O76" s="874"/>
      <c r="P76" s="875"/>
      <c r="Q76" s="877">
        <v>445</v>
      </c>
      <c r="R76" s="878"/>
      <c r="S76" s="878"/>
      <c r="T76" s="878"/>
      <c r="U76" s="834"/>
      <c r="V76" s="879">
        <v>392</v>
      </c>
      <c r="W76" s="878"/>
      <c r="X76" s="878"/>
      <c r="Y76" s="878"/>
      <c r="Z76" s="834"/>
      <c r="AA76" s="879">
        <v>54</v>
      </c>
      <c r="AB76" s="878"/>
      <c r="AC76" s="878"/>
      <c r="AD76" s="878"/>
      <c r="AE76" s="834"/>
      <c r="AF76" s="879">
        <v>419</v>
      </c>
      <c r="AG76" s="878"/>
      <c r="AH76" s="878"/>
      <c r="AI76" s="878"/>
      <c r="AJ76" s="834"/>
      <c r="AK76" s="879">
        <v>241</v>
      </c>
      <c r="AL76" s="878"/>
      <c r="AM76" s="878"/>
      <c r="AN76" s="878"/>
      <c r="AO76" s="834"/>
      <c r="AP76" s="879">
        <v>1496</v>
      </c>
      <c r="AQ76" s="878"/>
      <c r="AR76" s="878"/>
      <c r="AS76" s="878"/>
      <c r="AT76" s="834"/>
      <c r="AU76" s="879">
        <v>748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562</v>
      </c>
      <c r="C77" s="874"/>
      <c r="D77" s="874"/>
      <c r="E77" s="874"/>
      <c r="F77" s="874"/>
      <c r="G77" s="874"/>
      <c r="H77" s="874"/>
      <c r="I77" s="874"/>
      <c r="J77" s="874"/>
      <c r="K77" s="874"/>
      <c r="L77" s="874"/>
      <c r="M77" s="874"/>
      <c r="N77" s="874"/>
      <c r="O77" s="874"/>
      <c r="P77" s="875"/>
      <c r="Q77" s="877">
        <v>156</v>
      </c>
      <c r="R77" s="878"/>
      <c r="S77" s="878"/>
      <c r="T77" s="878"/>
      <c r="U77" s="834"/>
      <c r="V77" s="879">
        <v>37</v>
      </c>
      <c r="W77" s="878"/>
      <c r="X77" s="878"/>
      <c r="Y77" s="878"/>
      <c r="Z77" s="834"/>
      <c r="AA77" s="879">
        <v>119</v>
      </c>
      <c r="AB77" s="878"/>
      <c r="AC77" s="878"/>
      <c r="AD77" s="878"/>
      <c r="AE77" s="834"/>
      <c r="AF77" s="879">
        <v>4</v>
      </c>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6479</v>
      </c>
      <c r="AG88" s="844"/>
      <c r="AH88" s="844"/>
      <c r="AI88" s="844"/>
      <c r="AJ88" s="844"/>
      <c r="AK88" s="841"/>
      <c r="AL88" s="841"/>
      <c r="AM88" s="841"/>
      <c r="AN88" s="841"/>
      <c r="AO88" s="841"/>
      <c r="AP88" s="844">
        <v>2427</v>
      </c>
      <c r="AQ88" s="844"/>
      <c r="AR88" s="844"/>
      <c r="AS88" s="844"/>
      <c r="AT88" s="844"/>
      <c r="AU88" s="844">
        <v>831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440399</v>
      </c>
      <c r="AB110" s="900"/>
      <c r="AC110" s="900"/>
      <c r="AD110" s="900"/>
      <c r="AE110" s="901"/>
      <c r="AF110" s="902">
        <v>473668</v>
      </c>
      <c r="AG110" s="900"/>
      <c r="AH110" s="900"/>
      <c r="AI110" s="900"/>
      <c r="AJ110" s="901"/>
      <c r="AK110" s="902">
        <v>460938</v>
      </c>
      <c r="AL110" s="900"/>
      <c r="AM110" s="900"/>
      <c r="AN110" s="900"/>
      <c r="AO110" s="901"/>
      <c r="AP110" s="903">
        <v>15.8</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4452760</v>
      </c>
      <c r="BR110" s="931"/>
      <c r="BS110" s="931"/>
      <c r="BT110" s="931"/>
      <c r="BU110" s="931"/>
      <c r="BV110" s="931">
        <v>4156267</v>
      </c>
      <c r="BW110" s="931"/>
      <c r="BX110" s="931"/>
      <c r="BY110" s="931"/>
      <c r="BZ110" s="931"/>
      <c r="CA110" s="931">
        <v>4045579</v>
      </c>
      <c r="CB110" s="931"/>
      <c r="CC110" s="931"/>
      <c r="CD110" s="931"/>
      <c r="CE110" s="931"/>
      <c r="CF110" s="944">
        <v>138.9</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7850</v>
      </c>
      <c r="BR111" s="926"/>
      <c r="BS111" s="926"/>
      <c r="BT111" s="926"/>
      <c r="BU111" s="926"/>
      <c r="BV111" s="926">
        <v>4710</v>
      </c>
      <c r="BW111" s="926"/>
      <c r="BX111" s="926"/>
      <c r="BY111" s="926"/>
      <c r="BZ111" s="926"/>
      <c r="CA111" s="926">
        <v>3179</v>
      </c>
      <c r="CB111" s="926"/>
      <c r="CC111" s="926"/>
      <c r="CD111" s="926"/>
      <c r="CE111" s="926"/>
      <c r="CF111" s="920">
        <v>0.1</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205166</v>
      </c>
      <c r="BR112" s="926"/>
      <c r="BS112" s="926"/>
      <c r="BT112" s="926"/>
      <c r="BU112" s="926"/>
      <c r="BV112" s="926">
        <v>182919</v>
      </c>
      <c r="BW112" s="926"/>
      <c r="BX112" s="926"/>
      <c r="BY112" s="926"/>
      <c r="BZ112" s="926"/>
      <c r="CA112" s="926">
        <v>161843</v>
      </c>
      <c r="CB112" s="926"/>
      <c r="CC112" s="926"/>
      <c r="CD112" s="926"/>
      <c r="CE112" s="926"/>
      <c r="CF112" s="920">
        <v>5.6</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26231</v>
      </c>
      <c r="AB113" s="938"/>
      <c r="AC113" s="938"/>
      <c r="AD113" s="938"/>
      <c r="AE113" s="939"/>
      <c r="AF113" s="940">
        <v>22254</v>
      </c>
      <c r="AG113" s="938"/>
      <c r="AH113" s="938"/>
      <c r="AI113" s="938"/>
      <c r="AJ113" s="939"/>
      <c r="AK113" s="940">
        <v>21389</v>
      </c>
      <c r="AL113" s="938"/>
      <c r="AM113" s="938"/>
      <c r="AN113" s="938"/>
      <c r="AO113" s="939"/>
      <c r="AP113" s="941">
        <v>0.7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1044358</v>
      </c>
      <c r="BR113" s="926"/>
      <c r="BS113" s="926"/>
      <c r="BT113" s="926"/>
      <c r="BU113" s="926"/>
      <c r="BV113" s="926">
        <v>963364</v>
      </c>
      <c r="BW113" s="926"/>
      <c r="BX113" s="926"/>
      <c r="BY113" s="926"/>
      <c r="BZ113" s="926"/>
      <c r="CA113" s="926">
        <v>831494</v>
      </c>
      <c r="CB113" s="926"/>
      <c r="CC113" s="926"/>
      <c r="CD113" s="926"/>
      <c r="CE113" s="926"/>
      <c r="CF113" s="920">
        <v>28.5</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123249</v>
      </c>
      <c r="AB114" s="959"/>
      <c r="AC114" s="959"/>
      <c r="AD114" s="959"/>
      <c r="AE114" s="960"/>
      <c r="AF114" s="961">
        <v>116495</v>
      </c>
      <c r="AG114" s="959"/>
      <c r="AH114" s="959"/>
      <c r="AI114" s="959"/>
      <c r="AJ114" s="960"/>
      <c r="AK114" s="961">
        <v>139069</v>
      </c>
      <c r="AL114" s="959"/>
      <c r="AM114" s="959"/>
      <c r="AN114" s="959"/>
      <c r="AO114" s="960"/>
      <c r="AP114" s="962">
        <v>4.8</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608013</v>
      </c>
      <c r="BR114" s="926"/>
      <c r="BS114" s="926"/>
      <c r="BT114" s="926"/>
      <c r="BU114" s="926"/>
      <c r="BV114" s="926">
        <v>570269</v>
      </c>
      <c r="BW114" s="926"/>
      <c r="BX114" s="926"/>
      <c r="BY114" s="926"/>
      <c r="BZ114" s="926"/>
      <c r="CA114" s="926">
        <v>573646</v>
      </c>
      <c r="CB114" s="926"/>
      <c r="CC114" s="926"/>
      <c r="CD114" s="926"/>
      <c r="CE114" s="926"/>
      <c r="CF114" s="920">
        <v>19.7</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1650</v>
      </c>
      <c r="AB115" s="938"/>
      <c r="AC115" s="938"/>
      <c r="AD115" s="938"/>
      <c r="AE115" s="939"/>
      <c r="AF115" s="940">
        <v>1631</v>
      </c>
      <c r="AG115" s="938"/>
      <c r="AH115" s="938"/>
      <c r="AI115" s="938"/>
      <c r="AJ115" s="939"/>
      <c r="AK115" s="940">
        <v>1616</v>
      </c>
      <c r="AL115" s="938"/>
      <c r="AM115" s="938"/>
      <c r="AN115" s="938"/>
      <c r="AO115" s="939"/>
      <c r="AP115" s="941">
        <v>0.1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322</v>
      </c>
      <c r="CB115" s="926"/>
      <c r="CC115" s="926"/>
      <c r="CD115" s="926"/>
      <c r="CE115" s="926"/>
      <c r="CF115" s="920">
        <v>0</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7850</v>
      </c>
      <c r="DH116" s="959"/>
      <c r="DI116" s="959"/>
      <c r="DJ116" s="959"/>
      <c r="DK116" s="960"/>
      <c r="DL116" s="961">
        <v>4710</v>
      </c>
      <c r="DM116" s="959"/>
      <c r="DN116" s="959"/>
      <c r="DO116" s="959"/>
      <c r="DP116" s="960"/>
      <c r="DQ116" s="961">
        <v>3179</v>
      </c>
      <c r="DR116" s="959"/>
      <c r="DS116" s="959"/>
      <c r="DT116" s="959"/>
      <c r="DU116" s="960"/>
      <c r="DV116" s="962">
        <v>0.1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591529</v>
      </c>
      <c r="AB117" s="979"/>
      <c r="AC117" s="979"/>
      <c r="AD117" s="979"/>
      <c r="AE117" s="980"/>
      <c r="AF117" s="981">
        <v>614048</v>
      </c>
      <c r="AG117" s="979"/>
      <c r="AH117" s="979"/>
      <c r="AI117" s="979"/>
      <c r="AJ117" s="980"/>
      <c r="AK117" s="981">
        <v>623012</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6318147</v>
      </c>
      <c r="BR119" s="1000"/>
      <c r="BS119" s="1000"/>
      <c r="BT119" s="1000"/>
      <c r="BU119" s="1000"/>
      <c r="BV119" s="1000">
        <v>5877529</v>
      </c>
      <c r="BW119" s="1000"/>
      <c r="BX119" s="1000"/>
      <c r="BY119" s="1000"/>
      <c r="BZ119" s="1000"/>
      <c r="CA119" s="1000">
        <v>5616063</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6905619</v>
      </c>
      <c r="BR120" s="931"/>
      <c r="BS120" s="931"/>
      <c r="BT120" s="931"/>
      <c r="BU120" s="931"/>
      <c r="BV120" s="931">
        <v>7360740</v>
      </c>
      <c r="BW120" s="931"/>
      <c r="BX120" s="931"/>
      <c r="BY120" s="931"/>
      <c r="BZ120" s="931"/>
      <c r="CA120" s="931">
        <v>7731835</v>
      </c>
      <c r="CB120" s="931"/>
      <c r="CC120" s="931"/>
      <c r="CD120" s="931"/>
      <c r="CE120" s="931"/>
      <c r="CF120" s="944">
        <v>265.39999999999998</v>
      </c>
      <c r="CG120" s="945"/>
      <c r="CH120" s="945"/>
      <c r="CI120" s="945"/>
      <c r="CJ120" s="945"/>
      <c r="CK120" s="1006" t="s">
        <v>450</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200701</v>
      </c>
      <c r="DH120" s="931"/>
      <c r="DI120" s="931"/>
      <c r="DJ120" s="931"/>
      <c r="DK120" s="931"/>
      <c r="DL120" s="931">
        <v>179160</v>
      </c>
      <c r="DM120" s="931"/>
      <c r="DN120" s="931"/>
      <c r="DO120" s="931"/>
      <c r="DP120" s="931"/>
      <c r="DQ120" s="931">
        <v>158805</v>
      </c>
      <c r="DR120" s="931"/>
      <c r="DS120" s="931"/>
      <c r="DT120" s="931"/>
      <c r="DU120" s="931"/>
      <c r="DV120" s="932">
        <v>5.5</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38730</v>
      </c>
      <c r="BR121" s="926"/>
      <c r="BS121" s="926"/>
      <c r="BT121" s="926"/>
      <c r="BU121" s="926"/>
      <c r="BV121" s="926">
        <v>21477</v>
      </c>
      <c r="BW121" s="926"/>
      <c r="BX121" s="926"/>
      <c r="BY121" s="926"/>
      <c r="BZ121" s="926"/>
      <c r="CA121" s="926">
        <v>17836</v>
      </c>
      <c r="CB121" s="926"/>
      <c r="CC121" s="926"/>
      <c r="CD121" s="926"/>
      <c r="CE121" s="926"/>
      <c r="CF121" s="920">
        <v>0.6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4465</v>
      </c>
      <c r="DH121" s="926"/>
      <c r="DI121" s="926"/>
      <c r="DJ121" s="926"/>
      <c r="DK121" s="926"/>
      <c r="DL121" s="926">
        <v>3759</v>
      </c>
      <c r="DM121" s="926"/>
      <c r="DN121" s="926"/>
      <c r="DO121" s="926"/>
      <c r="DP121" s="926"/>
      <c r="DQ121" s="926">
        <v>3038</v>
      </c>
      <c r="DR121" s="926"/>
      <c r="DS121" s="926"/>
      <c r="DT121" s="926"/>
      <c r="DU121" s="926"/>
      <c r="DV121" s="927">
        <v>0.1</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3358647</v>
      </c>
      <c r="BR122" s="1000"/>
      <c r="BS122" s="1000"/>
      <c r="BT122" s="1000"/>
      <c r="BU122" s="1000"/>
      <c r="BV122" s="1000">
        <v>3204519</v>
      </c>
      <c r="BW122" s="1000"/>
      <c r="BX122" s="1000"/>
      <c r="BY122" s="1000"/>
      <c r="BZ122" s="1000"/>
      <c r="CA122" s="1000">
        <v>3163383</v>
      </c>
      <c r="CB122" s="1000"/>
      <c r="CC122" s="1000"/>
      <c r="CD122" s="1000"/>
      <c r="CE122" s="1000"/>
      <c r="CF122" s="1017">
        <v>108.6</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1650</v>
      </c>
      <c r="AB123" s="959"/>
      <c r="AC123" s="959"/>
      <c r="AD123" s="959"/>
      <c r="AE123" s="960"/>
      <c r="AF123" s="961">
        <v>1631</v>
      </c>
      <c r="AG123" s="959"/>
      <c r="AH123" s="959"/>
      <c r="AI123" s="959"/>
      <c r="AJ123" s="960"/>
      <c r="AK123" s="961">
        <v>1616</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10302996</v>
      </c>
      <c r="BR123" s="1064"/>
      <c r="BS123" s="1064"/>
      <c r="BT123" s="1064"/>
      <c r="BU123" s="1064"/>
      <c r="BV123" s="1064">
        <v>10586736</v>
      </c>
      <c r="BW123" s="1064"/>
      <c r="BX123" s="1064"/>
      <c r="BY123" s="1064"/>
      <c r="BZ123" s="1064"/>
      <c r="CA123" s="1064">
        <v>10913054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3101</v>
      </c>
      <c r="AB128" s="1046"/>
      <c r="AC128" s="1046"/>
      <c r="AD128" s="1046"/>
      <c r="AE128" s="1047"/>
      <c r="AF128" s="1048">
        <v>2454</v>
      </c>
      <c r="AG128" s="1046"/>
      <c r="AH128" s="1046"/>
      <c r="AI128" s="1046"/>
      <c r="AJ128" s="1047"/>
      <c r="AK128" s="1048">
        <v>7945</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322</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3113448</v>
      </c>
      <c r="AB129" s="959"/>
      <c r="AC129" s="959"/>
      <c r="AD129" s="959"/>
      <c r="AE129" s="960"/>
      <c r="AF129" s="961">
        <v>3163866</v>
      </c>
      <c r="AG129" s="959"/>
      <c r="AH129" s="959"/>
      <c r="AI129" s="959"/>
      <c r="AJ129" s="960"/>
      <c r="AK129" s="961">
        <v>3208214</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292212</v>
      </c>
      <c r="AB130" s="959"/>
      <c r="AC130" s="959"/>
      <c r="AD130" s="959"/>
      <c r="AE130" s="960"/>
      <c r="AF130" s="961">
        <v>302721</v>
      </c>
      <c r="AG130" s="959"/>
      <c r="AH130" s="959"/>
      <c r="AI130" s="959"/>
      <c r="AJ130" s="960"/>
      <c r="AK130" s="961">
        <v>294698</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2821236</v>
      </c>
      <c r="AB131" s="986"/>
      <c r="AC131" s="986"/>
      <c r="AD131" s="986"/>
      <c r="AE131" s="987"/>
      <c r="AF131" s="985">
        <v>2861145</v>
      </c>
      <c r="AG131" s="986"/>
      <c r="AH131" s="986"/>
      <c r="AI131" s="986"/>
      <c r="AJ131" s="987"/>
      <c r="AK131" s="985">
        <v>2913516</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10.49951156</v>
      </c>
      <c r="AB132" s="1097"/>
      <c r="AC132" s="1097"/>
      <c r="AD132" s="1097"/>
      <c r="AE132" s="1098"/>
      <c r="AF132" s="1099">
        <v>10.795433299999999</v>
      </c>
      <c r="AG132" s="1097"/>
      <c r="AH132" s="1097"/>
      <c r="AI132" s="1097"/>
      <c r="AJ132" s="1098"/>
      <c r="AK132" s="1099">
        <v>10.99595815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10.3</v>
      </c>
      <c r="AB133" s="1080"/>
      <c r="AC133" s="1080"/>
      <c r="AD133" s="1080"/>
      <c r="AE133" s="1081"/>
      <c r="AF133" s="1079">
        <v>10.6</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iOnxiWIuDvXu24HfoCEa1q76sJ1B50CzMyW3qlOOafpsdcuyvfY2inyEofXtK93zHEOckIxfQmGtRSSXeiKuQ==" saltValue="1rxB1uyM1TYBkXdO1Tjy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K5k7zcWh0v2Gcc1ZQAfi5nT5VQrEq7seWA6HDD+jAPidC+X8WG4wvG3cBsJwWieSxYem5XjEVOSIn8YK7iGMA==" saltValue="SKanD2Ln64Wpm/hZnin7f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1B+5FxooDuB91V/4cU0FB20ZaC5qFsJ7Lq3sa0LbXCICkTDQixhbOkHaHpeFtzdhF520P5WuDjeaIZNPt8t4A==" saltValue="bc6vHqqL+j2xAUk2cQuZ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926471</v>
      </c>
      <c r="AP9" s="281">
        <v>176807</v>
      </c>
      <c r="AQ9" s="282">
        <v>143407</v>
      </c>
      <c r="AR9" s="283">
        <v>23.3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179084</v>
      </c>
      <c r="AP10" s="284">
        <v>34176</v>
      </c>
      <c r="AQ10" s="285">
        <v>20271</v>
      </c>
      <c r="AR10" s="286">
        <v>68.599999999999994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13421</v>
      </c>
      <c r="AP11" s="284">
        <v>2561</v>
      </c>
      <c r="AQ11" s="285">
        <v>1412</v>
      </c>
      <c r="AR11" s="286">
        <v>81.400000000000006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t="s">
        <v>492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33634</v>
      </c>
      <c r="AP13" s="284">
        <v>6419</v>
      </c>
      <c r="AQ13" s="285">
        <v>5234</v>
      </c>
      <c r="AR13" s="286">
        <v>22.6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16209</v>
      </c>
      <c r="AP14" s="284">
        <v>3093</v>
      </c>
      <c r="AQ14" s="285">
        <v>3337</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-48027</v>
      </c>
      <c r="AP15" s="284">
        <v>-9165</v>
      </c>
      <c r="AQ15" s="285">
        <v>-9830</v>
      </c>
      <c r="AR15" s="286">
        <v>-6.8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1120792</v>
      </c>
      <c r="AP16" s="284">
        <v>213892</v>
      </c>
      <c r="AQ16" s="285">
        <v>163831</v>
      </c>
      <c r="AR16" s="286">
        <v>30.6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16.600000000000001</v>
      </c>
      <c r="AP21" s="298">
        <v>14.18</v>
      </c>
      <c r="AQ21" s="299">
        <v>2.42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98.3</v>
      </c>
      <c r="AP22" s="303">
        <v>95.4</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460938</v>
      </c>
      <c r="AP32" s="312">
        <v>87965</v>
      </c>
      <c r="AQ32" s="313">
        <v>86321</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21389</v>
      </c>
      <c r="AP35" s="312">
        <v>4082</v>
      </c>
      <c r="AQ35" s="313">
        <v>18581</v>
      </c>
      <c r="AR35" s="314">
        <v>-78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139069</v>
      </c>
      <c r="AP36" s="312">
        <v>26540</v>
      </c>
      <c r="AQ36" s="313">
        <v>4521</v>
      </c>
      <c r="AR36" s="314">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1616</v>
      </c>
      <c r="AP37" s="312">
        <v>308</v>
      </c>
      <c r="AQ37" s="313">
        <v>983</v>
      </c>
      <c r="AR37" s="314">
        <v>-68.7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20</v>
      </c>
      <c r="AR38" s="304" t="s">
        <v>492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-7945</v>
      </c>
      <c r="AP39" s="312">
        <v>-1516</v>
      </c>
      <c r="AQ39" s="313">
        <v>-4212</v>
      </c>
      <c r="AR39" s="314">
        <v>-64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-294698</v>
      </c>
      <c r="AP40" s="312">
        <v>-56240</v>
      </c>
      <c r="AQ40" s="313">
        <v>-70783</v>
      </c>
      <c r="AR40" s="314">
        <v>-20.5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320369</v>
      </c>
      <c r="AP41" s="312">
        <v>61139</v>
      </c>
      <c r="AQ41" s="313">
        <v>35432</v>
      </c>
      <c r="AR41" s="314">
        <v>72.599999999999994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9472357</v>
      </c>
      <c r="AN51" s="334">
        <v>1719121</v>
      </c>
      <c r="AO51" s="335">
        <v>55.3</v>
      </c>
      <c r="AP51" s="336">
        <v>145139</v>
      </c>
      <c r="AQ51" s="337">
        <v>19.5</v>
      </c>
      <c r="AR51" s="338">
        <v>35.799999999999997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8097932</v>
      </c>
      <c r="AN52" s="342">
        <v>1469679</v>
      </c>
      <c r="AO52" s="343">
        <v>62.7</v>
      </c>
      <c r="AP52" s="344">
        <v>83762</v>
      </c>
      <c r="AQ52" s="345">
        <v>33.1</v>
      </c>
      <c r="AR52" s="346">
        <v>29.6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3018572</v>
      </c>
      <c r="AN53" s="334">
        <v>556419</v>
      </c>
      <c r="AO53" s="335">
        <v>-67.599999999999994</v>
      </c>
      <c r="AP53" s="336">
        <v>125391</v>
      </c>
      <c r="AQ53" s="337">
        <v>-13.6</v>
      </c>
      <c r="AR53" s="338">
        <v>-54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2914345</v>
      </c>
      <c r="AN54" s="342">
        <v>537206</v>
      </c>
      <c r="AO54" s="343">
        <v>-63.4</v>
      </c>
      <c r="AP54" s="344">
        <v>68516</v>
      </c>
      <c r="AQ54" s="345">
        <v>-18.2</v>
      </c>
      <c r="AR54" s="346">
        <v>-45.2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559047</v>
      </c>
      <c r="AN55" s="334">
        <v>103854</v>
      </c>
      <c r="AO55" s="335">
        <v>-81.3</v>
      </c>
      <c r="AP55" s="336">
        <v>138402</v>
      </c>
      <c r="AQ55" s="337">
        <v>10.4</v>
      </c>
      <c r="AR55" s="338">
        <v>-91.7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486625</v>
      </c>
      <c r="AN56" s="342">
        <v>90400</v>
      </c>
      <c r="AO56" s="343">
        <v>-83.2</v>
      </c>
      <c r="AP56" s="344">
        <v>70652</v>
      </c>
      <c r="AQ56" s="345">
        <v>3.1</v>
      </c>
      <c r="AR56" s="346">
        <v>-86.3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325425</v>
      </c>
      <c r="AN57" s="334">
        <v>61101</v>
      </c>
      <c r="AO57" s="335">
        <v>-41.2</v>
      </c>
      <c r="AP57" s="336">
        <v>146367</v>
      </c>
      <c r="AQ57" s="337">
        <v>5.8</v>
      </c>
      <c r="AR57" s="338">
        <v>-47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280575</v>
      </c>
      <c r="AN58" s="342">
        <v>52680</v>
      </c>
      <c r="AO58" s="343">
        <v>-41.7</v>
      </c>
      <c r="AP58" s="344">
        <v>79441</v>
      </c>
      <c r="AQ58" s="345">
        <v>12.4</v>
      </c>
      <c r="AR58" s="346">
        <v>-54.1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710256</v>
      </c>
      <c r="AN59" s="334">
        <v>135545</v>
      </c>
      <c r="AO59" s="335">
        <v>121.8</v>
      </c>
      <c r="AP59" s="336">
        <v>165181</v>
      </c>
      <c r="AQ59" s="337">
        <v>12.9</v>
      </c>
      <c r="AR59" s="338">
        <v>108.9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346219</v>
      </c>
      <c r="AN60" s="342">
        <v>66072</v>
      </c>
      <c r="AO60" s="343">
        <v>25.4</v>
      </c>
      <c r="AP60" s="344">
        <v>82246</v>
      </c>
      <c r="AQ60" s="345">
        <v>3.5</v>
      </c>
      <c r="AR60" s="346">
        <v>21.9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2817131</v>
      </c>
      <c r="AN61" s="349">
        <v>515208</v>
      </c>
      <c r="AO61" s="350">
        <v>-2.6</v>
      </c>
      <c r="AP61" s="351">
        <v>144096</v>
      </c>
      <c r="AQ61" s="352">
        <v>7</v>
      </c>
      <c r="AR61" s="338">
        <v>-9.6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2425139</v>
      </c>
      <c r="AN62" s="342">
        <v>443207</v>
      </c>
      <c r="AO62" s="343">
        <v>-20</v>
      </c>
      <c r="AP62" s="344">
        <v>76923</v>
      </c>
      <c r="AQ62" s="345">
        <v>6.8</v>
      </c>
      <c r="AR62" s="346">
        <v>-26.8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WZkCKrzrc9NsMwHc9rZD3xQ3zFDE34DcusOO6dnsVGSgyEVOedbb+8fN4RG4+Hq/BgKiNLswZfq3J0BZ9qcCw==" saltValue="OFOhPhEEYAp8aN3i1f8H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5QMZbdBX3qLR2EVPygfZmdv2r/+LFjFq/0BRNkm/MLKm3D2kdgpAWQyF4FTJnWoBtv1TwPpOomZPQdULzYTm4w==" saltValue="rVswdpjsk7fchy/B87s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dfes2LOlORP2n7VJq8QIy126qKT/P5zAmib3YjnQK8emMkp4a61UKE29nPeEQ953Zcgs+A8bm3dmtUOkDn7P+w==" saltValue="1z3NE+jqu+snCLh5aLA1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98.73</v>
      </c>
      <c r="G47" s="12">
        <v>92.06</v>
      </c>
      <c r="H47" s="12">
        <v>91.82</v>
      </c>
      <c r="I47" s="12">
        <v>96.76</v>
      </c>
      <c r="J47" s="13">
        <v>95.35</v>
      </c>
    </row>
    <row r="48" spans="2:10" ht="57.75" customHeight="1" x14ac:dyDescent="0.2">
      <c r="B48" s="14"/>
      <c r="C48" s="1141" t="s">
        <v>4</v>
      </c>
      <c r="D48" s="1141"/>
      <c r="E48" s="1142"/>
      <c r="F48" s="15">
        <v>16.649999999999999</v>
      </c>
      <c r="G48" s="16">
        <v>14.17</v>
      </c>
      <c r="H48" s="16">
        <v>12.79</v>
      </c>
      <c r="I48" s="16">
        <v>14.26</v>
      </c>
      <c r="J48" s="17">
        <v>12.46</v>
      </c>
    </row>
    <row r="49" spans="2:10" ht="57.75" customHeight="1" thickBot="1" x14ac:dyDescent="0.25">
      <c r="B49" s="18"/>
      <c r="C49" s="1143" t="s">
        <v>5</v>
      </c>
      <c r="D49" s="1143"/>
      <c r="E49" s="1144"/>
      <c r="F49" s="19" t="s">
        <v>535</v>
      </c>
      <c r="G49" s="20" t="s">
        <v>536</v>
      </c>
      <c r="H49" s="20">
        <v>0.94</v>
      </c>
      <c r="I49" s="20">
        <v>8.07</v>
      </c>
      <c r="J49" s="21" t="s">
        <v>537</v>
      </c>
    </row>
    <row r="50" spans="2:10" ht="13" x14ac:dyDescent="0.2"/>
  </sheetData>
  <sheetProtection algorithmName="SHA-512" hashValue="12eTeM/XCAM5K5qJ6bfhHdbBVQj0x92N6sSYhcZwbgfdRKwQ03vR71m2HcNHgug7tNQ6AOGhZ3saecKDifbnCA==" saltValue="mOKnaSpSyRkhp2HnBB8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15.84</v>
      </c>
      <c r="G34" s="33">
        <v>13.81</v>
      </c>
      <c r="H34" s="33">
        <v>12.18</v>
      </c>
      <c r="I34" s="33">
        <v>13.21</v>
      </c>
      <c r="J34" s="34">
        <v>11.38</v>
      </c>
      <c r="K34" s="22"/>
      <c r="L34" s="22"/>
      <c r="M34" s="22"/>
      <c r="N34" s="22"/>
      <c r="O34" s="22"/>
      <c r="P34" s="22"/>
    </row>
    <row r="35" spans="1:16" ht="39" customHeight="1" x14ac:dyDescent="0.2">
      <c r="A35" s="22"/>
      <c r="B35" s="35"/>
      <c r="C35" s="1145" t="s">
        <v>539</v>
      </c>
      <c r="D35" s="1146"/>
      <c r="E35" s="1147"/>
      <c r="F35" s="36">
        <v>7.32</v>
      </c>
      <c r="G35" s="37">
        <v>7.3</v>
      </c>
      <c r="H35" s="37">
        <v>7.23</v>
      </c>
      <c r="I35" s="37">
        <v>7.68</v>
      </c>
      <c r="J35" s="38">
        <v>7.96</v>
      </c>
      <c r="K35" s="22"/>
      <c r="L35" s="22"/>
      <c r="M35" s="22"/>
      <c r="N35" s="22"/>
      <c r="O35" s="22"/>
      <c r="P35" s="22"/>
    </row>
    <row r="36" spans="1:16" ht="39" customHeight="1" x14ac:dyDescent="0.2">
      <c r="A36" s="22"/>
      <c r="B36" s="35"/>
      <c r="C36" s="1145" t="s">
        <v>540</v>
      </c>
      <c r="D36" s="1146"/>
      <c r="E36" s="1147"/>
      <c r="F36" s="36">
        <v>5.81</v>
      </c>
      <c r="G36" s="37">
        <v>5.65</v>
      </c>
      <c r="H36" s="37">
        <v>5.99</v>
      </c>
      <c r="I36" s="37">
        <v>6.4</v>
      </c>
      <c r="J36" s="38">
        <v>6.35</v>
      </c>
      <c r="K36" s="22"/>
      <c r="L36" s="22"/>
      <c r="M36" s="22"/>
      <c r="N36" s="22"/>
      <c r="O36" s="22"/>
      <c r="P36" s="22"/>
    </row>
    <row r="37" spans="1:16" ht="39" customHeight="1" x14ac:dyDescent="0.2">
      <c r="A37" s="22"/>
      <c r="B37" s="35"/>
      <c r="C37" s="1145" t="s">
        <v>541</v>
      </c>
      <c r="D37" s="1146"/>
      <c r="E37" s="1147"/>
      <c r="F37" s="36">
        <v>1.71</v>
      </c>
      <c r="G37" s="37">
        <v>2.4500000000000002</v>
      </c>
      <c r="H37" s="37">
        <v>2.9</v>
      </c>
      <c r="I37" s="37">
        <v>3.4</v>
      </c>
      <c r="J37" s="38">
        <v>4.03</v>
      </c>
      <c r="K37" s="22"/>
      <c r="L37" s="22"/>
      <c r="M37" s="22"/>
      <c r="N37" s="22"/>
      <c r="O37" s="22"/>
      <c r="P37" s="22"/>
    </row>
    <row r="38" spans="1:16" ht="39" customHeight="1" x14ac:dyDescent="0.2">
      <c r="A38" s="22"/>
      <c r="B38" s="35"/>
      <c r="C38" s="1145" t="s">
        <v>542</v>
      </c>
      <c r="D38" s="1146"/>
      <c r="E38" s="1147"/>
      <c r="F38" s="36">
        <v>1.44</v>
      </c>
      <c r="G38" s="37">
        <v>2</v>
      </c>
      <c r="H38" s="37">
        <v>2.4300000000000002</v>
      </c>
      <c r="I38" s="37">
        <v>1.51</v>
      </c>
      <c r="J38" s="38">
        <v>2.23</v>
      </c>
      <c r="K38" s="22"/>
      <c r="L38" s="22"/>
      <c r="M38" s="22"/>
      <c r="N38" s="22"/>
      <c r="O38" s="22"/>
      <c r="P38" s="22"/>
    </row>
    <row r="39" spans="1:16" ht="39" customHeight="1" x14ac:dyDescent="0.2">
      <c r="A39" s="22"/>
      <c r="B39" s="35"/>
      <c r="C39" s="1145" t="s">
        <v>543</v>
      </c>
      <c r="D39" s="1146"/>
      <c r="E39" s="1147"/>
      <c r="F39" s="36">
        <v>0.86</v>
      </c>
      <c r="G39" s="37">
        <v>0.71</v>
      </c>
      <c r="H39" s="37">
        <v>0.67</v>
      </c>
      <c r="I39" s="37">
        <v>0.67</v>
      </c>
      <c r="J39" s="38">
        <v>1.07</v>
      </c>
      <c r="K39" s="22"/>
      <c r="L39" s="22"/>
      <c r="M39" s="22"/>
      <c r="N39" s="22"/>
      <c r="O39" s="22"/>
      <c r="P39" s="22"/>
    </row>
    <row r="40" spans="1:16" ht="39" customHeight="1" x14ac:dyDescent="0.2">
      <c r="A40" s="22"/>
      <c r="B40" s="35"/>
      <c r="C40" s="1145" t="s">
        <v>544</v>
      </c>
      <c r="D40" s="1146"/>
      <c r="E40" s="1147"/>
      <c r="F40" s="36">
        <v>0.38</v>
      </c>
      <c r="G40" s="37">
        <v>0.35</v>
      </c>
      <c r="H40" s="37">
        <v>0.6</v>
      </c>
      <c r="I40" s="37">
        <v>1.03</v>
      </c>
      <c r="J40" s="38">
        <v>1.06</v>
      </c>
      <c r="K40" s="22"/>
      <c r="L40" s="22"/>
      <c r="M40" s="22"/>
      <c r="N40" s="22"/>
      <c r="O40" s="22"/>
      <c r="P40" s="22"/>
    </row>
    <row r="41" spans="1:16" ht="39" customHeight="1" x14ac:dyDescent="0.2">
      <c r="A41" s="22"/>
      <c r="B41" s="35"/>
      <c r="C41" s="1145" t="s">
        <v>545</v>
      </c>
      <c r="D41" s="1146"/>
      <c r="E41" s="1147"/>
      <c r="F41" s="36">
        <v>0.36</v>
      </c>
      <c r="G41" s="37">
        <v>0.32</v>
      </c>
      <c r="H41" s="37">
        <v>0.3</v>
      </c>
      <c r="I41" s="37">
        <v>0.76</v>
      </c>
      <c r="J41" s="38">
        <v>1.05</v>
      </c>
      <c r="K41" s="22"/>
      <c r="L41" s="22"/>
      <c r="M41" s="22"/>
      <c r="N41" s="22"/>
      <c r="O41" s="22"/>
      <c r="P41" s="22"/>
    </row>
    <row r="42" spans="1:16" ht="39" customHeight="1" x14ac:dyDescent="0.2">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547</v>
      </c>
      <c r="D43" s="1149"/>
      <c r="E43" s="1150"/>
      <c r="F43" s="41">
        <v>3.82</v>
      </c>
      <c r="G43" s="42">
        <v>1.29</v>
      </c>
      <c r="H43" s="42">
        <v>0.88</v>
      </c>
      <c r="I43" s="42">
        <v>0.15</v>
      </c>
      <c r="J43" s="43">
        <v>0.37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xM75QfWatZLaDR6hGStXxO2OFHiVEH82N/v8TbQbG5XKKevKdsJ3qlRAtoGpYqUXVhAy3GbDoo32Hhtphoccw==" saltValue="5eK0oiB68Cvclt/6rpWT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389</v>
      </c>
      <c r="L45" s="60">
        <v>415</v>
      </c>
      <c r="M45" s="60">
        <v>440</v>
      </c>
      <c r="N45" s="60">
        <v>474</v>
      </c>
      <c r="O45" s="61">
        <v>461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33</v>
      </c>
      <c r="L48" s="64">
        <v>31</v>
      </c>
      <c r="M48" s="64">
        <v>26</v>
      </c>
      <c r="N48" s="64">
        <v>22</v>
      </c>
      <c r="O48" s="65">
        <v>21</v>
      </c>
      <c r="P48" s="48"/>
      <c r="Q48" s="48"/>
      <c r="R48" s="48"/>
      <c r="S48" s="48"/>
      <c r="T48" s="48"/>
      <c r="U48" s="48"/>
    </row>
    <row r="49" spans="1:21" ht="30.75" customHeight="1" x14ac:dyDescent="0.2">
      <c r="A49" s="48"/>
      <c r="B49" s="1155"/>
      <c r="C49" s="1156"/>
      <c r="D49" s="62"/>
      <c r="E49" s="1161" t="s">
        <v>14</v>
      </c>
      <c r="F49" s="1161"/>
      <c r="G49" s="1161"/>
      <c r="H49" s="1161"/>
      <c r="I49" s="1161"/>
      <c r="J49" s="1162"/>
      <c r="K49" s="63">
        <v>121</v>
      </c>
      <c r="L49" s="64">
        <v>128</v>
      </c>
      <c r="M49" s="64">
        <v>123</v>
      </c>
      <c r="N49" s="64">
        <v>116</v>
      </c>
      <c r="O49" s="65">
        <v>139</v>
      </c>
      <c r="P49" s="48"/>
      <c r="Q49" s="48"/>
      <c r="R49" s="48"/>
      <c r="S49" s="48"/>
      <c r="T49" s="48"/>
      <c r="U49" s="48"/>
    </row>
    <row r="50" spans="1:21" ht="30.75" customHeight="1" x14ac:dyDescent="0.2">
      <c r="A50" s="48"/>
      <c r="B50" s="1155"/>
      <c r="C50" s="1156"/>
      <c r="D50" s="62"/>
      <c r="E50" s="1161" t="s">
        <v>15</v>
      </c>
      <c r="F50" s="1161"/>
      <c r="G50" s="1161"/>
      <c r="H50" s="1161"/>
      <c r="I50" s="1161"/>
      <c r="J50" s="1162"/>
      <c r="K50" s="63">
        <v>2</v>
      </c>
      <c r="L50" s="64">
        <v>2</v>
      </c>
      <c r="M50" s="64">
        <v>2</v>
      </c>
      <c r="N50" s="64">
        <v>2</v>
      </c>
      <c r="O50" s="65">
        <v>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311</v>
      </c>
      <c r="L52" s="64">
        <v>305</v>
      </c>
      <c r="M52" s="64">
        <v>295</v>
      </c>
      <c r="N52" s="64">
        <v>305</v>
      </c>
      <c r="O52" s="65">
        <v>303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234</v>
      </c>
      <c r="L53" s="69">
        <v>271</v>
      </c>
      <c r="M53" s="69">
        <v>296</v>
      </c>
      <c r="N53" s="69">
        <v>309</v>
      </c>
      <c r="O53" s="70">
        <v>320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CydeIEfRJa57TfSxxppmCtIW8+zaQB3ipuwttxEJH7p+oomhs2on3DcDz+6Vh8spr/bAstEC+Sv7bHsCn9hyA==" saltValue="MMntDD4eN40ggnaJ6x/T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4529</v>
      </c>
      <c r="J41" s="356">
        <v>4648</v>
      </c>
      <c r="K41" s="356">
        <v>4453</v>
      </c>
      <c r="L41" s="356">
        <v>4156</v>
      </c>
      <c r="M41" s="357">
        <v>4046</v>
      </c>
    </row>
    <row r="42" spans="2:13" ht="27.75" customHeight="1" x14ac:dyDescent="0.2">
      <c r="B42" s="1186"/>
      <c r="C42" s="1187"/>
      <c r="D42" s="106"/>
      <c r="E42" s="1192" t="s">
        <v>32</v>
      </c>
      <c r="F42" s="1192"/>
      <c r="G42" s="1192"/>
      <c r="H42" s="1193"/>
      <c r="I42" s="358">
        <v>9</v>
      </c>
      <c r="J42" s="359">
        <v>8</v>
      </c>
      <c r="K42" s="359">
        <v>8</v>
      </c>
      <c r="L42" s="359">
        <v>5</v>
      </c>
      <c r="M42" s="360">
        <v>3</v>
      </c>
    </row>
    <row r="43" spans="2:13" ht="27.75" customHeight="1" x14ac:dyDescent="0.2">
      <c r="B43" s="1186"/>
      <c r="C43" s="1187"/>
      <c r="D43" s="106"/>
      <c r="E43" s="1192" t="s">
        <v>33</v>
      </c>
      <c r="F43" s="1192"/>
      <c r="G43" s="1192"/>
      <c r="H43" s="1193"/>
      <c r="I43" s="358">
        <v>243</v>
      </c>
      <c r="J43" s="359">
        <v>219</v>
      </c>
      <c r="K43" s="359">
        <v>205</v>
      </c>
      <c r="L43" s="359">
        <v>183</v>
      </c>
      <c r="M43" s="360">
        <v>162</v>
      </c>
    </row>
    <row r="44" spans="2:13" ht="27.75" customHeight="1" x14ac:dyDescent="0.2">
      <c r="B44" s="1186"/>
      <c r="C44" s="1187"/>
      <c r="D44" s="106"/>
      <c r="E44" s="1192" t="s">
        <v>34</v>
      </c>
      <c r="F44" s="1192"/>
      <c r="G44" s="1192"/>
      <c r="H44" s="1193"/>
      <c r="I44" s="358">
        <v>1050</v>
      </c>
      <c r="J44" s="359">
        <v>1085</v>
      </c>
      <c r="K44" s="359">
        <v>1044</v>
      </c>
      <c r="L44" s="359">
        <v>963</v>
      </c>
      <c r="M44" s="360">
        <v>831</v>
      </c>
    </row>
    <row r="45" spans="2:13" ht="27.75" customHeight="1" x14ac:dyDescent="0.2">
      <c r="B45" s="1186"/>
      <c r="C45" s="1187"/>
      <c r="D45" s="106"/>
      <c r="E45" s="1192" t="s">
        <v>35</v>
      </c>
      <c r="F45" s="1192"/>
      <c r="G45" s="1192"/>
      <c r="H45" s="1193"/>
      <c r="I45" s="358">
        <v>658</v>
      </c>
      <c r="J45" s="359">
        <v>644</v>
      </c>
      <c r="K45" s="359">
        <v>608</v>
      </c>
      <c r="L45" s="359">
        <v>570</v>
      </c>
      <c r="M45" s="360">
        <v>574</v>
      </c>
    </row>
    <row r="46" spans="2:13" ht="27.75" customHeight="1" x14ac:dyDescent="0.2">
      <c r="B46" s="1186"/>
      <c r="C46" s="1187"/>
      <c r="D46" s="107"/>
      <c r="E46" s="1192" t="s">
        <v>36</v>
      </c>
      <c r="F46" s="1192"/>
      <c r="G46" s="1192"/>
      <c r="H46" s="1193"/>
      <c r="I46" s="358" t="s">
        <v>492</v>
      </c>
      <c r="J46" s="359" t="s">
        <v>492</v>
      </c>
      <c r="K46" s="359" t="s">
        <v>492</v>
      </c>
      <c r="L46" s="359" t="s">
        <v>492</v>
      </c>
      <c r="M46" s="360">
        <v>0</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6492</v>
      </c>
      <c r="J50" s="359">
        <v>6456</v>
      </c>
      <c r="K50" s="359">
        <v>6906</v>
      </c>
      <c r="L50" s="359">
        <v>7361</v>
      </c>
      <c r="M50" s="360">
        <v>7732</v>
      </c>
    </row>
    <row r="51" spans="2:13" ht="27.75" customHeight="1" x14ac:dyDescent="0.2">
      <c r="B51" s="1186"/>
      <c r="C51" s="1187"/>
      <c r="D51" s="106"/>
      <c r="E51" s="1192" t="s">
        <v>42</v>
      </c>
      <c r="F51" s="1192"/>
      <c r="G51" s="1192"/>
      <c r="H51" s="1193"/>
      <c r="I51" s="358">
        <v>72</v>
      </c>
      <c r="J51" s="359">
        <v>60</v>
      </c>
      <c r="K51" s="359">
        <v>39</v>
      </c>
      <c r="L51" s="359">
        <v>21</v>
      </c>
      <c r="M51" s="360">
        <v>18</v>
      </c>
    </row>
    <row r="52" spans="2:13" ht="27.75" customHeight="1" x14ac:dyDescent="0.2">
      <c r="B52" s="1188"/>
      <c r="C52" s="1189"/>
      <c r="D52" s="106"/>
      <c r="E52" s="1192" t="s">
        <v>43</v>
      </c>
      <c r="F52" s="1192"/>
      <c r="G52" s="1192"/>
      <c r="H52" s="1193"/>
      <c r="I52" s="358">
        <v>3177</v>
      </c>
      <c r="J52" s="359">
        <v>3456</v>
      </c>
      <c r="K52" s="359">
        <v>3359</v>
      </c>
      <c r="L52" s="359">
        <v>3205</v>
      </c>
      <c r="M52" s="360">
        <v>3163</v>
      </c>
    </row>
    <row r="53" spans="2:13" ht="27.75" customHeight="1" thickBot="1" x14ac:dyDescent="0.25">
      <c r="B53" s="1199" t="s">
        <v>19</v>
      </c>
      <c r="C53" s="1200"/>
      <c r="D53" s="110"/>
      <c r="E53" s="1201" t="s">
        <v>44</v>
      </c>
      <c r="F53" s="1201"/>
      <c r="G53" s="1201"/>
      <c r="H53" s="1202"/>
      <c r="I53" s="361">
        <v>-3252</v>
      </c>
      <c r="J53" s="362">
        <v>-3368</v>
      </c>
      <c r="K53" s="362">
        <v>-3985</v>
      </c>
      <c r="L53" s="362">
        <v>-4709</v>
      </c>
      <c r="M53" s="363">
        <v>-5297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k6MOJV7Nuwt+ytmMTar7UNoVupkgBHcuPr8YjepiH7913U2RwyMgxYgU9uj8LtSqBG7dJnHiNP6f9g/C7daQ+Q==" saltValue="F0MsDqUen5cI5BpQBGCJ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2859</v>
      </c>
      <c r="G55" s="122">
        <v>3061</v>
      </c>
      <c r="H55" s="123">
        <v>3059</v>
      </c>
    </row>
    <row r="56" spans="2:8" ht="52.5" customHeight="1" x14ac:dyDescent="0.2">
      <c r="B56" s="124"/>
      <c r="C56" s="1213" t="s">
        <v>47</v>
      </c>
      <c r="D56" s="1213"/>
      <c r="E56" s="1214"/>
      <c r="F56" s="125">
        <v>693</v>
      </c>
      <c r="G56" s="125">
        <v>734</v>
      </c>
      <c r="H56" s="126">
        <v>959</v>
      </c>
    </row>
    <row r="57" spans="2:8" ht="53.25" customHeight="1" x14ac:dyDescent="0.2">
      <c r="B57" s="124"/>
      <c r="C57" s="1215" t="s">
        <v>48</v>
      </c>
      <c r="D57" s="1215"/>
      <c r="E57" s="1216"/>
      <c r="F57" s="127">
        <v>3304</v>
      </c>
      <c r="G57" s="127">
        <v>3500</v>
      </c>
      <c r="H57" s="128">
        <v>3636</v>
      </c>
    </row>
    <row r="58" spans="2:8" ht="45.75" customHeight="1" x14ac:dyDescent="0.2">
      <c r="B58" s="129"/>
      <c r="C58" s="1203" t="s">
        <v>564</v>
      </c>
      <c r="D58" s="1204"/>
      <c r="E58" s="1205"/>
      <c r="F58" s="130">
        <v>2253</v>
      </c>
      <c r="G58" s="130">
        <v>2357</v>
      </c>
      <c r="H58" s="131">
        <v>2382</v>
      </c>
    </row>
    <row r="59" spans="2:8" ht="45.75" customHeight="1" x14ac:dyDescent="0.2">
      <c r="B59" s="129"/>
      <c r="C59" s="1203" t="s">
        <v>565</v>
      </c>
      <c r="D59" s="1204"/>
      <c r="E59" s="1205"/>
      <c r="F59" s="130">
        <v>326</v>
      </c>
      <c r="G59" s="130">
        <v>343</v>
      </c>
      <c r="H59" s="131">
        <v>324</v>
      </c>
    </row>
    <row r="60" spans="2:8" ht="45.75" customHeight="1" x14ac:dyDescent="0.2">
      <c r="B60" s="129"/>
      <c r="C60" s="1203" t="s">
        <v>566</v>
      </c>
      <c r="D60" s="1204"/>
      <c r="E60" s="1205"/>
      <c r="F60" s="130">
        <v>309</v>
      </c>
      <c r="G60" s="130">
        <v>244</v>
      </c>
      <c r="H60" s="131">
        <v>214</v>
      </c>
    </row>
    <row r="61" spans="2:8" ht="45.75" customHeight="1" x14ac:dyDescent="0.2">
      <c r="B61" s="129"/>
      <c r="C61" s="1203" t="s">
        <v>567</v>
      </c>
      <c r="D61" s="1204"/>
      <c r="E61" s="1205"/>
      <c r="F61" s="130">
        <v>131</v>
      </c>
      <c r="G61" s="130">
        <v>162</v>
      </c>
      <c r="H61" s="131">
        <v>203</v>
      </c>
    </row>
    <row r="62" spans="2:8" ht="45.75" customHeight="1" thickBot="1" x14ac:dyDescent="0.25">
      <c r="B62" s="132"/>
      <c r="C62" s="1206" t="s">
        <v>568</v>
      </c>
      <c r="D62" s="1207"/>
      <c r="E62" s="1208"/>
      <c r="F62" s="133">
        <v>0</v>
      </c>
      <c r="G62" s="133">
        <v>200</v>
      </c>
      <c r="H62" s="134">
        <v>201</v>
      </c>
    </row>
    <row r="63" spans="2:8" ht="52.5" customHeight="1" thickBot="1" x14ac:dyDescent="0.25">
      <c r="B63" s="135"/>
      <c r="C63" s="1209" t="s">
        <v>49</v>
      </c>
      <c r="D63" s="1209"/>
      <c r="E63" s="1210"/>
      <c r="F63" s="136">
        <v>6856</v>
      </c>
      <c r="G63" s="136">
        <v>7296</v>
      </c>
      <c r="H63" s="137">
        <v>7654</v>
      </c>
    </row>
    <row r="64" spans="2:8" ht="13" x14ac:dyDescent="0.2"/>
  </sheetData>
  <sheetProtection algorithmName="SHA-512" hashValue="+zP2wU541pykSZ6xcX9nmJkA9+jOaJ3V2kpAoDsTQ525kmq7my9rit+rsb9y/B3doG7YPu8fsJMstQwv8gfU5A==" saltValue="W69ns7KDtoUY8heB1PcA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1719121</v>
      </c>
      <c r="E3" s="156"/>
      <c r="F3" s="157">
        <v>145139</v>
      </c>
      <c r="G3" s="158"/>
      <c r="H3" s="159"/>
    </row>
    <row r="4" spans="1:8" x14ac:dyDescent="0.2">
      <c r="A4" s="160"/>
      <c r="B4" s="161"/>
      <c r="C4" s="162"/>
      <c r="D4" s="163">
        <v>1469679</v>
      </c>
      <c r="E4" s="164"/>
      <c r="F4" s="165">
        <v>83762</v>
      </c>
      <c r="G4" s="166"/>
      <c r="H4" s="167"/>
    </row>
    <row r="5" spans="1:8" x14ac:dyDescent="0.2">
      <c r="A5" s="148" t="s">
        <v>524</v>
      </c>
      <c r="B5" s="153"/>
      <c r="C5" s="154"/>
      <c r="D5" s="155">
        <v>556419</v>
      </c>
      <c r="E5" s="156"/>
      <c r="F5" s="157">
        <v>125391</v>
      </c>
      <c r="G5" s="158"/>
      <c r="H5" s="159"/>
    </row>
    <row r="6" spans="1:8" x14ac:dyDescent="0.2">
      <c r="A6" s="160"/>
      <c r="B6" s="161"/>
      <c r="C6" s="162"/>
      <c r="D6" s="163">
        <v>537206</v>
      </c>
      <c r="E6" s="164"/>
      <c r="F6" s="165">
        <v>68516</v>
      </c>
      <c r="G6" s="166"/>
      <c r="H6" s="167"/>
    </row>
    <row r="7" spans="1:8" x14ac:dyDescent="0.2">
      <c r="A7" s="148" t="s">
        <v>525</v>
      </c>
      <c r="B7" s="153"/>
      <c r="C7" s="154"/>
      <c r="D7" s="155">
        <v>103854</v>
      </c>
      <c r="E7" s="156"/>
      <c r="F7" s="157">
        <v>138402</v>
      </c>
      <c r="G7" s="158"/>
      <c r="H7" s="159"/>
    </row>
    <row r="8" spans="1:8" x14ac:dyDescent="0.2">
      <c r="A8" s="160"/>
      <c r="B8" s="161"/>
      <c r="C8" s="162"/>
      <c r="D8" s="163">
        <v>90400</v>
      </c>
      <c r="E8" s="164"/>
      <c r="F8" s="165">
        <v>70652</v>
      </c>
      <c r="G8" s="166"/>
      <c r="H8" s="167"/>
    </row>
    <row r="9" spans="1:8" x14ac:dyDescent="0.2">
      <c r="A9" s="148" t="s">
        <v>526</v>
      </c>
      <c r="B9" s="153"/>
      <c r="C9" s="154"/>
      <c r="D9" s="155">
        <v>61101</v>
      </c>
      <c r="E9" s="156"/>
      <c r="F9" s="157">
        <v>146367</v>
      </c>
      <c r="G9" s="158"/>
      <c r="H9" s="159"/>
    </row>
    <row r="10" spans="1:8" x14ac:dyDescent="0.2">
      <c r="A10" s="160"/>
      <c r="B10" s="161"/>
      <c r="C10" s="162"/>
      <c r="D10" s="163">
        <v>52680</v>
      </c>
      <c r="E10" s="164"/>
      <c r="F10" s="165">
        <v>79441</v>
      </c>
      <c r="G10" s="166"/>
      <c r="H10" s="167"/>
    </row>
    <row r="11" spans="1:8" x14ac:dyDescent="0.2">
      <c r="A11" s="148" t="s">
        <v>527</v>
      </c>
      <c r="B11" s="153"/>
      <c r="C11" s="154"/>
      <c r="D11" s="155">
        <v>135545</v>
      </c>
      <c r="E11" s="156"/>
      <c r="F11" s="157">
        <v>165181</v>
      </c>
      <c r="G11" s="158"/>
      <c r="H11" s="159"/>
    </row>
    <row r="12" spans="1:8" x14ac:dyDescent="0.2">
      <c r="A12" s="160"/>
      <c r="B12" s="161"/>
      <c r="C12" s="168"/>
      <c r="D12" s="163">
        <v>66072</v>
      </c>
      <c r="E12" s="164"/>
      <c r="F12" s="165">
        <v>82246</v>
      </c>
      <c r="G12" s="166"/>
      <c r="H12" s="167"/>
    </row>
    <row r="13" spans="1:8" x14ac:dyDescent="0.2">
      <c r="A13" s="148"/>
      <c r="B13" s="153"/>
      <c r="C13" s="169"/>
      <c r="D13" s="170">
        <v>515208</v>
      </c>
      <c r="E13" s="171"/>
      <c r="F13" s="172">
        <v>144096</v>
      </c>
      <c r="G13" s="173"/>
      <c r="H13" s="159"/>
    </row>
    <row r="14" spans="1:8" x14ac:dyDescent="0.2">
      <c r="A14" s="160"/>
      <c r="B14" s="161"/>
      <c r="C14" s="162"/>
      <c r="D14" s="163">
        <v>443207</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16.649999999999999</v>
      </c>
      <c r="C19" s="174">
        <f>ROUND(VALUE(SUBSTITUTE(実質収支比率等に係る経年分析!G$48,"▲","-")),2)</f>
        <v>14.17</v>
      </c>
      <c r="D19" s="174">
        <f>ROUND(VALUE(SUBSTITUTE(実質収支比率等に係る経年分析!H$48,"▲","-")),2)</f>
        <v>12.79</v>
      </c>
      <c r="E19" s="174">
        <f>ROUND(VALUE(SUBSTITUTE(実質収支比率等に係る経年分析!I$48,"▲","-")),2)</f>
        <v>14.26</v>
      </c>
      <c r="F19" s="174">
        <f>ROUND(VALUE(SUBSTITUTE(実質収支比率等に係る経年分析!J$48,"▲","-")),2)</f>
        <v>12.46</v>
      </c>
    </row>
    <row r="20" spans="1:11" x14ac:dyDescent="0.2">
      <c r="A20" s="174" t="s">
        <v>53</v>
      </c>
      <c r="B20" s="174">
        <f>ROUND(VALUE(SUBSTITUTE(実質収支比率等に係る経年分析!F$47,"▲","-")),2)</f>
        <v>98.73</v>
      </c>
      <c r="C20" s="174">
        <f>ROUND(VALUE(SUBSTITUTE(実質収支比率等に係る経年分析!G$47,"▲","-")),2)</f>
        <v>92.06</v>
      </c>
      <c r="D20" s="174">
        <f>ROUND(VALUE(SUBSTITUTE(実質収支比率等に係る経年分析!H$47,"▲","-")),2)</f>
        <v>91.82</v>
      </c>
      <c r="E20" s="174">
        <f>ROUND(VALUE(SUBSTITUTE(実質収支比率等に係る経年分析!I$47,"▲","-")),2)</f>
        <v>96.76</v>
      </c>
      <c r="F20" s="174">
        <f>ROUND(VALUE(SUBSTITUTE(実質収支比率等に係る経年分析!J$47,"▲","-")),2)</f>
        <v>95.35</v>
      </c>
    </row>
    <row r="21" spans="1:11" x14ac:dyDescent="0.2">
      <c r="A21" s="174" t="s">
        <v>54</v>
      </c>
      <c r="B21" s="174">
        <f>IF(ISNUMBER(VALUE(SUBSTITUTE(実質収支比率等に係る経年分析!F$49,"▲","-"))),ROUND(VALUE(SUBSTITUTE(実質収支比率等に係る経年分析!F$49,"▲","-")),2),NA())</f>
        <v>-9.9</v>
      </c>
      <c r="C21" s="174">
        <f>IF(ISNUMBER(VALUE(SUBSTITUTE(実質収支比率等に係る経年分析!G$49,"▲","-"))),ROUND(VALUE(SUBSTITUTE(実質収支比率等に係る経年分析!G$49,"▲","-")),2),NA())</f>
        <v>-8.8000000000000007</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8.07</v>
      </c>
      <c r="F21" s="174">
        <f>IF(ISNUMBER(VALUE(SUBSTITUTE(実質収支比率等に係る経年分析!J$49,"▲","-"))),ROUND(VALUE(SUBSTITUTE(実質収支比率等に係る経年分析!J$49,"▲","-")),2),NA())</f>
        <v>-1.68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3.82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1.05</v>
      </c>
    </row>
    <row r="30" spans="1:11" x14ac:dyDescent="0.2">
      <c r="A30" s="175" t="str">
        <f>IF(連結実質赤字比率に係る赤字・黒字の構成分析!C$40="",NA(),連結実質赤字比率に係る赤字・黒字の構成分析!C$40)</f>
        <v>へき地診療所特別会計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1.06</v>
      </c>
    </row>
    <row r="31" spans="1:11" x14ac:dyDescent="0.2">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2.4300000000000002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2.4500000000000002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4.03</v>
      </c>
    </row>
    <row r="34" spans="1:16" x14ac:dyDescent="0.2">
      <c r="A34" s="175" t="str">
        <f>IF(連結実質赤字比率に係る赤字・黒字の構成分析!C$36="",NA(),連結実質赤字比率に係る赤字・黒字の構成分析!C$36)</f>
        <v>北軽井沢簡易水道事業会計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6.35</v>
      </c>
    </row>
    <row r="35" spans="1:16" x14ac:dyDescent="0.2">
      <c r="A35" s="175" t="str">
        <f>IF(連結実質赤字比率に係る赤字・黒字の構成分析!C$35="",NA(),連結実質赤字比率に係る赤字・黒字の構成分析!C$35)</f>
        <v>浅間高原水道事業会計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311</v>
      </c>
      <c r="E42" s="176"/>
      <c r="F42" s="176"/>
      <c r="G42" s="176">
        <f>'実質公債費比率（分子）の構造'!L$52</f>
        <v>305</v>
      </c>
      <c r="H42" s="176"/>
      <c r="I42" s="176"/>
      <c r="J42" s="176">
        <f>'実質公債費比率（分子）の構造'!M$52</f>
        <v>295</v>
      </c>
      <c r="K42" s="176"/>
      <c r="L42" s="176"/>
      <c r="M42" s="176">
        <f>'実質公債費比率（分子）の構造'!N$52</f>
        <v>305</v>
      </c>
      <c r="N42" s="176"/>
      <c r="O42" s="176"/>
      <c r="P42" s="176">
        <f>'実質公債費比率（分子）の構造'!O$52</f>
        <v>303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121</v>
      </c>
      <c r="C45" s="176"/>
      <c r="D45" s="176"/>
      <c r="E45" s="176">
        <f>'実質公債費比率（分子）の構造'!L$49</f>
        <v>128</v>
      </c>
      <c r="F45" s="176"/>
      <c r="G45" s="176"/>
      <c r="H45" s="176">
        <f>'実質公債費比率（分子）の構造'!M$49</f>
        <v>123</v>
      </c>
      <c r="I45" s="176"/>
      <c r="J45" s="176"/>
      <c r="K45" s="176">
        <f>'実質公債費比率（分子）の構造'!N$49</f>
        <v>116</v>
      </c>
      <c r="L45" s="176"/>
      <c r="M45" s="176"/>
      <c r="N45" s="176">
        <f>'実質公債費比率（分子）の構造'!O$49</f>
        <v>139</v>
      </c>
      <c r="O45" s="176"/>
      <c r="P45" s="176"/>
    </row>
    <row r="46" spans="1:16" x14ac:dyDescent="0.2">
      <c r="A46" s="176" t="s">
        <v>64</v>
      </c>
      <c r="B46" s="176">
        <f>'実質公債費比率（分子）の構造'!K$48</f>
        <v>33</v>
      </c>
      <c r="C46" s="176"/>
      <c r="D46" s="176"/>
      <c r="E46" s="176">
        <f>'実質公債費比率（分子）の構造'!L$48</f>
        <v>31</v>
      </c>
      <c r="F46" s="176"/>
      <c r="G46" s="176"/>
      <c r="H46" s="176">
        <f>'実質公債費比率（分子）の構造'!M$48</f>
        <v>26</v>
      </c>
      <c r="I46" s="176"/>
      <c r="J46" s="176"/>
      <c r="K46" s="176">
        <f>'実質公債費比率（分子）の構造'!N$48</f>
        <v>22</v>
      </c>
      <c r="L46" s="176"/>
      <c r="M46" s="176"/>
      <c r="N46" s="176">
        <f>'実質公債費比率（分子）の構造'!O$48</f>
        <v>21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389</v>
      </c>
      <c r="C49" s="176"/>
      <c r="D49" s="176"/>
      <c r="E49" s="176">
        <f>'実質公債費比率（分子）の構造'!L$45</f>
        <v>415</v>
      </c>
      <c r="F49" s="176"/>
      <c r="G49" s="176"/>
      <c r="H49" s="176">
        <f>'実質公債費比率（分子）の構造'!M$45</f>
        <v>440</v>
      </c>
      <c r="I49" s="176"/>
      <c r="J49" s="176"/>
      <c r="K49" s="176">
        <f>'実質公債費比率（分子）の構造'!N$45</f>
        <v>474</v>
      </c>
      <c r="L49" s="176"/>
      <c r="M49" s="176"/>
      <c r="N49" s="176">
        <f>'実質公債費比率（分子）の構造'!O$45</f>
        <v>461</v>
      </c>
      <c r="O49" s="176"/>
      <c r="P49" s="176"/>
    </row>
    <row r="50" spans="1:16" x14ac:dyDescent="0.2">
      <c r="A50" s="176" t="s">
        <v>67</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296</v>
      </c>
      <c r="J50" s="176" t="e">
        <f>NA()</f>
        <v>#N/A</v>
      </c>
      <c r="K50" s="176" t="e">
        <f>NA()</f>
        <v>#N/A</v>
      </c>
      <c r="L50" s="176">
        <f>IF(ISNUMBER('実質公債費比率（分子）の構造'!N$53),'実質公債費比率（分子）の構造'!N$53,NA())</f>
        <v>309</v>
      </c>
      <c r="M50" s="176" t="e">
        <f>NA()</f>
        <v>#N/A</v>
      </c>
      <c r="N50" s="176" t="e">
        <f>NA()</f>
        <v>#N/A</v>
      </c>
      <c r="O50" s="176">
        <f>IF(ISNUMBER('実質公債費比率（分子）の構造'!O$53),'実質公債費比率（分子）の構造'!O$53,NA())</f>
        <v>320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3177</v>
      </c>
      <c r="E56" s="175"/>
      <c r="F56" s="175"/>
      <c r="G56" s="175">
        <f>'将来負担比率（分子）の構造'!J$52</f>
        <v>3456</v>
      </c>
      <c r="H56" s="175"/>
      <c r="I56" s="175"/>
      <c r="J56" s="175">
        <f>'将来負担比率（分子）の構造'!K$52</f>
        <v>3359</v>
      </c>
      <c r="K56" s="175"/>
      <c r="L56" s="175"/>
      <c r="M56" s="175">
        <f>'将来負担比率（分子）の構造'!L$52</f>
        <v>3205</v>
      </c>
      <c r="N56" s="175"/>
      <c r="O56" s="175"/>
      <c r="P56" s="175">
        <f>'将来負担比率（分子）の構造'!M$52</f>
        <v>3163</v>
      </c>
    </row>
    <row r="57" spans="1:16" x14ac:dyDescent="0.2">
      <c r="A57" s="175" t="s">
        <v>42</v>
      </c>
      <c r="B57" s="175"/>
      <c r="C57" s="175"/>
      <c r="D57" s="175">
        <f>'将来負担比率（分子）の構造'!I$51</f>
        <v>72</v>
      </c>
      <c r="E57" s="175"/>
      <c r="F57" s="175"/>
      <c r="G57" s="175">
        <f>'将来負担比率（分子）の構造'!J$51</f>
        <v>60</v>
      </c>
      <c r="H57" s="175"/>
      <c r="I57" s="175"/>
      <c r="J57" s="175">
        <f>'将来負担比率（分子）の構造'!K$51</f>
        <v>39</v>
      </c>
      <c r="K57" s="175"/>
      <c r="L57" s="175"/>
      <c r="M57" s="175">
        <f>'将来負担比率（分子）の構造'!L$51</f>
        <v>21</v>
      </c>
      <c r="N57" s="175"/>
      <c r="O57" s="175"/>
      <c r="P57" s="175">
        <f>'将来負担比率（分子）の構造'!M$51</f>
        <v>18</v>
      </c>
    </row>
    <row r="58" spans="1:16" x14ac:dyDescent="0.2">
      <c r="A58" s="175" t="s">
        <v>41</v>
      </c>
      <c r="B58" s="175"/>
      <c r="C58" s="175"/>
      <c r="D58" s="175">
        <f>'将来負担比率（分子）の構造'!I$50</f>
        <v>6492</v>
      </c>
      <c r="E58" s="175"/>
      <c r="F58" s="175"/>
      <c r="G58" s="175">
        <f>'将来負担比率（分子）の構造'!J$50</f>
        <v>6456</v>
      </c>
      <c r="H58" s="175"/>
      <c r="I58" s="175"/>
      <c r="J58" s="175">
        <f>'将来負担比率（分子）の構造'!K$50</f>
        <v>6906</v>
      </c>
      <c r="K58" s="175"/>
      <c r="L58" s="175"/>
      <c r="M58" s="175">
        <f>'将来負担比率（分子）の構造'!L$50</f>
        <v>7361</v>
      </c>
      <c r="N58" s="175"/>
      <c r="O58" s="175"/>
      <c r="P58" s="175">
        <f>'将来負担比率（分子）の構造'!M$50</f>
        <v>7732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0</v>
      </c>
      <c r="O61" s="175"/>
      <c r="P61" s="175"/>
    </row>
    <row r="62" spans="1:16" x14ac:dyDescent="0.2">
      <c r="A62" s="175" t="s">
        <v>35</v>
      </c>
      <c r="B62" s="175">
        <f>'将来負担比率（分子）の構造'!I$45</f>
        <v>658</v>
      </c>
      <c r="C62" s="175"/>
      <c r="D62" s="175"/>
      <c r="E62" s="175">
        <f>'将来負担比率（分子）の構造'!J$45</f>
        <v>644</v>
      </c>
      <c r="F62" s="175"/>
      <c r="G62" s="175"/>
      <c r="H62" s="175">
        <f>'将来負担比率（分子）の構造'!K$45</f>
        <v>608</v>
      </c>
      <c r="I62" s="175"/>
      <c r="J62" s="175"/>
      <c r="K62" s="175">
        <f>'将来負担比率（分子）の構造'!L$45</f>
        <v>570</v>
      </c>
      <c r="L62" s="175"/>
      <c r="M62" s="175"/>
      <c r="N62" s="175">
        <f>'将来負担比率（分子）の構造'!M$45</f>
        <v>574</v>
      </c>
      <c r="O62" s="175"/>
      <c r="P62" s="175"/>
    </row>
    <row r="63" spans="1:16" x14ac:dyDescent="0.2">
      <c r="A63" s="175" t="s">
        <v>34</v>
      </c>
      <c r="B63" s="175">
        <f>'将来負担比率（分子）の構造'!I$44</f>
        <v>1050</v>
      </c>
      <c r="C63" s="175"/>
      <c r="D63" s="175"/>
      <c r="E63" s="175">
        <f>'将来負担比率（分子）の構造'!J$44</f>
        <v>1085</v>
      </c>
      <c r="F63" s="175"/>
      <c r="G63" s="175"/>
      <c r="H63" s="175">
        <f>'将来負担比率（分子）の構造'!K$44</f>
        <v>1044</v>
      </c>
      <c r="I63" s="175"/>
      <c r="J63" s="175"/>
      <c r="K63" s="175">
        <f>'将来負担比率（分子）の構造'!L$44</f>
        <v>963</v>
      </c>
      <c r="L63" s="175"/>
      <c r="M63" s="175"/>
      <c r="N63" s="175">
        <f>'将来負担比率（分子）の構造'!M$44</f>
        <v>831</v>
      </c>
      <c r="O63" s="175"/>
      <c r="P63" s="175"/>
    </row>
    <row r="64" spans="1:16" x14ac:dyDescent="0.2">
      <c r="A64" s="175" t="s">
        <v>33</v>
      </c>
      <c r="B64" s="175">
        <f>'将来負担比率（分子）の構造'!I$43</f>
        <v>243</v>
      </c>
      <c r="C64" s="175"/>
      <c r="D64" s="175"/>
      <c r="E64" s="175">
        <f>'将来負担比率（分子）の構造'!J$43</f>
        <v>219</v>
      </c>
      <c r="F64" s="175"/>
      <c r="G64" s="175"/>
      <c r="H64" s="175">
        <f>'将来負担比率（分子）の構造'!K$43</f>
        <v>205</v>
      </c>
      <c r="I64" s="175"/>
      <c r="J64" s="175"/>
      <c r="K64" s="175">
        <f>'将来負担比率（分子）の構造'!L$43</f>
        <v>183</v>
      </c>
      <c r="L64" s="175"/>
      <c r="M64" s="175"/>
      <c r="N64" s="175">
        <f>'将来負担比率（分子）の構造'!M$43</f>
        <v>162</v>
      </c>
      <c r="O64" s="175"/>
      <c r="P64" s="175"/>
    </row>
    <row r="65" spans="1:16" x14ac:dyDescent="0.2">
      <c r="A65" s="175" t="s">
        <v>32</v>
      </c>
      <c r="B65" s="175">
        <f>'将来負担比率（分子）の構造'!I$42</f>
        <v>9</v>
      </c>
      <c r="C65" s="175"/>
      <c r="D65" s="175"/>
      <c r="E65" s="175">
        <f>'将来負担比率（分子）の構造'!J$42</f>
        <v>8</v>
      </c>
      <c r="F65" s="175"/>
      <c r="G65" s="175"/>
      <c r="H65" s="175">
        <f>'将来負担比率（分子）の構造'!K$42</f>
        <v>8</v>
      </c>
      <c r="I65" s="175"/>
      <c r="J65" s="175"/>
      <c r="K65" s="175">
        <f>'将来負担比率（分子）の構造'!L$42</f>
        <v>5</v>
      </c>
      <c r="L65" s="175"/>
      <c r="M65" s="175"/>
      <c r="N65" s="175">
        <f>'将来負担比率（分子）の構造'!M$42</f>
        <v>3</v>
      </c>
      <c r="O65" s="175"/>
      <c r="P65" s="175"/>
    </row>
    <row r="66" spans="1:16" x14ac:dyDescent="0.2">
      <c r="A66" s="175" t="s">
        <v>31</v>
      </c>
      <c r="B66" s="175">
        <f>'将来負担比率（分子）の構造'!I$41</f>
        <v>4529</v>
      </c>
      <c r="C66" s="175"/>
      <c r="D66" s="175"/>
      <c r="E66" s="175">
        <f>'将来負担比率（分子）の構造'!J$41</f>
        <v>4648</v>
      </c>
      <c r="F66" s="175"/>
      <c r="G66" s="175"/>
      <c r="H66" s="175">
        <f>'将来負担比率（分子）の構造'!K$41</f>
        <v>4453</v>
      </c>
      <c r="I66" s="175"/>
      <c r="J66" s="175"/>
      <c r="K66" s="175">
        <f>'将来負担比率（分子）の構造'!L$41</f>
        <v>4156</v>
      </c>
      <c r="L66" s="175"/>
      <c r="M66" s="175"/>
      <c r="N66" s="175">
        <f>'将来負担比率（分子）の構造'!M$41</f>
        <v>4046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2859</v>
      </c>
      <c r="C72" s="179">
        <f>基金残高に係る経年分析!G55</f>
        <v>3061</v>
      </c>
      <c r="D72" s="179">
        <f>基金残高に係る経年分析!H55</f>
        <v>3059</v>
      </c>
    </row>
    <row r="73" spans="1:16" x14ac:dyDescent="0.2">
      <c r="A73" s="178" t="s">
        <v>74</v>
      </c>
      <c r="B73" s="179">
        <f>基金残高に係る経年分析!F56</f>
        <v>693</v>
      </c>
      <c r="C73" s="179">
        <f>基金残高に係る経年分析!G56</f>
        <v>734</v>
      </c>
      <c r="D73" s="179">
        <f>基金残高に係る経年分析!H56</f>
        <v>959</v>
      </c>
    </row>
    <row r="74" spans="1:16" x14ac:dyDescent="0.2">
      <c r="A74" s="178" t="s">
        <v>75</v>
      </c>
      <c r="B74" s="179">
        <f>基金残高に係る経年分析!F57</f>
        <v>3304</v>
      </c>
      <c r="C74" s="179">
        <f>基金残高に係る経年分析!G57</f>
        <v>3500</v>
      </c>
      <c r="D74" s="179">
        <f>基金残高に係る経年分析!H57</f>
        <v>3636</v>
      </c>
    </row>
  </sheetData>
  <sheetProtection algorithmName="SHA-512" hashValue="yqXq5yi1TTLHtt+dQ2MXv7BlZq9CYSOzyZXdujcoD42jYczVqxRWOQAWDB9srHog8PPZBfcTG8qnVC+KGRfXSw==" saltValue="V+89jATLORi8Lm2guLD5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9E9A89-E62F-491E-B1FB-FBD6ABD0FC4C}">
  <ds:schemaRefs>
    <ds:schemaRef ds:uri="http://schemas.microsoft.com/sharepoint/v3/contenttype/forms"/>
  </ds:schemaRefs>
</ds:datastoreItem>
</file>

<file path=customXml/itemProps2.xml><?xml version="1.0" encoding="utf-8"?>
<ds:datastoreItem xmlns:ds="http://schemas.openxmlformats.org/officeDocument/2006/customXml" ds:itemID="{BD92FFD5-0D1C-4E49-9335-AF76BC9CD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9C9397-5BF3-44D1-830A-C38D2AB386C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2025-03-10T09:16:16Z</cp:lastPrinted>
  <dcterms:created xsi:type="dcterms:W3CDTF">2025-02-19T01:21:40Z</dcterms:created>
  <dcterms:modified xsi:type="dcterms:W3CDTF">2025-03-18T08:03:22Z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