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4_市町村回答/【未】24_高山村/"/>
    </mc:Choice>
  </mc:AlternateContent>
  <xr:revisionPtr revIDLastSave="0" documentId="13_ncr:1_{C4291094-5B89-432B-9A4C-730D6D537776}"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AF74" i="12"/>
  <c r="AA74" i="12"/>
  <c r="Q74" i="12"/>
  <c r="V75" i="12"/>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BE36" i="10" s="1"/>
  <c r="BW34" i="10" l="1"/>
  <c r="BW35" i="10" s="1"/>
  <c r="BW36" i="10" s="1"/>
  <c r="BW37" i="10" s="1"/>
  <c r="BW38" i="10" s="1"/>
  <c r="BW39" i="10" s="1"/>
  <c r="BW40" i="10" s="1"/>
  <c r="BW41" i="10" s="1"/>
  <c r="CO34" i="10" l="1"/>
</calcChain>
</file>

<file path=xl/sharedStrings.xml><?xml version="1.0" encoding="utf-8"?>
<sst xmlns="http://schemas.openxmlformats.org/spreadsheetml/2006/main" count="1137" uniqueCount="562">
  <si>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</si>
  <si>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</si>
  <si>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</si>
  <si>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</si>
  <si>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</si>
  <si>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</si>
  <si>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</si>
  <si>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</si>
  <si>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</si>
  <si>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</si>
  <si>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</si>
  <si>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</si>
  <si>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</si>
  <si>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</si>
  <si>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</si>
  <si>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</si>
  <si>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</si>
  <si>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</si>
  <si>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</si>
  <si>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</si>
  <si>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</si>
  <si>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</si>
  <si>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</si>
  <si>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</si>
  <si>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</si>
  <si>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</si>
  <si>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</si>
  <si>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</si>
  <si>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</si>
  <si>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</si>
  <si>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</si>
  <si>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</si>
  <si>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</si>
  <si>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</si>
  <si>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</si>
  <si>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</si>
  <si>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</si>
  <si>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</si>
  <si>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</si>
  <si>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</si>
  <si>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</si>
  <si>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</si>
  <si>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</si>
  <si>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</si>
  <si>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</si>
  <si>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</si>
  <si>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</si>
  <si>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</si>
  <si>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</si>
  <si>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</si>
  <si>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</si>
  <si>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</si>
  <si>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</si>
  <si>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</si>
  <si>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</si>
  <si>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</si>
  <si>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</si>
  <si>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</si>
  <si>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</si>
  <si>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</si>
  <si>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</si>
  <si>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</si>
  <si>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</si>
  <si>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</si>
  <si>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</si>
  <si>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</si>
  <si>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</si>
  <si>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</si>
  <si>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</si>
  <si>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</si>
  <si>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</si>
  <si>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</si>
  <si>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</si>
  <si>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</si>
  <si>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</si>
  <si>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</si>
  <si>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</si>
  <si>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</si>
  <si>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</si>
  <si>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</si>
  <si>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</si>
  <si>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</si>
  <si>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</si>
  <si>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</si>
  <si>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</si>
  <si>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</si>
  <si>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</si>
  <si>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</si>
  <si>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</si>
  <si>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</si>
  <si>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</si>
  <si>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</si>
  <si>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</si>
  <si>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</si>
  <si>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高山村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</si>
  <si>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</si>
  <si>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</si>
  <si>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</si>
  <si>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</si>
  <si>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</si>
  <si>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</si>
  <si>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</si>
  <si>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</si>
  <si>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</si>
  <si>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</si>
  <si>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</si>
  <si>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</si>
  <si>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</si>
  <si>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</si>
  <si>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</si>
  <si>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</si>
  <si>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</si>
  <si>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</si>
  <si>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</si>
  <si>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</si>
  <si>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</si>
  <si>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</si>
  <si>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</si>
  <si>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</si>
  <si>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</si>
  <si>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</si>
  <si>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</si>
  <si>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</si>
  <si>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</si>
  <si>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</si>
  <si>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</si>
  <si>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</si>
  <si>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</si>
  <si>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</si>
  <si>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</si>
  <si>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</si>
  <si>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</si>
  <si>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</si>
  <si>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</si>
  <si>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</si>
  <si>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</si>
  <si>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</si>
  <si>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</si>
  <si>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</si>
  <si>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</si>
  <si>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</si>
  <si>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</si>
  <si>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</si>
  <si>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</si>
  <si>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</si>
  <si>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</si>
  <si>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</si>
  <si>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</si>
  <si>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</si>
  <si>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</si>
  <si>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</si>
  <si>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</si>
  <si>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</si>
  <si>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</si>
  <si>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</si>
  <si>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</si>
  <si>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</si>
  <si>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</si>
  <si>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</si>
  <si>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</si>
  <si>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</si>
  <si>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</si>
  <si>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</si>
  <si>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</si>
  <si>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</si>
  <si>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</si>
  <si>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</si>
  <si>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</si>
  <si>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</si>
  <si>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</si>
  <si>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</si>
  <si>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</si>
  <si>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</si>
  <si>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</si>
  <si>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</si>
  <si>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</si>
  <si>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</si>
  <si>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</si>
  <si>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</si>
  <si>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</si>
  <si>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</si>
  <si>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</si>
  <si>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</si>
  <si>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</si>
  <si>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</si>
  <si>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</si>
  <si>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</si>
  <si>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</si>
  <si>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</si>
  <si>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</si>
  <si>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</si>
  <si>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</si>
  <si>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</si>
  <si>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</si>
  <si>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</si>
  <si>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</si>
  <si>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</si>
  <si>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</si>
  <si>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</si>
  <si>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</si>
  <si>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</si>
  <si>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</si>
  <si>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群馬県高山村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</si>
  <si>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</si>
  <si>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</si>
  <si>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</si>
  <si>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</si>
  <si>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</si>
  <si>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</si>
  <si>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</si>
  <si>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</si>
  <si>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</si>
  <si>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</si>
  <si>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</si>
  <si>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</si>
  <si>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</si>
  <si>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</si>
  <si>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</si>
  <si>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</si>
  <si>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</si>
  <si>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</si>
  <si>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</si>
  <si>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</si>
  <si>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</si>
  <si>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</si>
  <si>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</si>
  <si>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</si>
  <si>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</si>
  <si>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</si>
  <si>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</si>
  <si>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</si>
  <si>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</si>
  <si>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</si>
  <si>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</si>
  <si>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</si>
  <si>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</si>
  <si>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</si>
  <si>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</si>
  <si>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</si>
  <si>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</si>
  <si>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</si>
  <si>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</si>
  <si>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</si>
  <si>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</si>
  <si>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</si>
  <si>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</si>
  <si>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</si>
  <si>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</si>
  <si>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</si>
  <si>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</si>
  <si>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</si>
  <si>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</si>
  <si>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</si>
  <si>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</si>
  <si>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</si>
  <si>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</si>
  <si>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</si>
  <si>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</si>
  <si>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</si>
  <si>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</si>
  <si>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</si>
  <si>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</si>
  <si>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</si>
  <si>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</si>
  <si>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</si>
  <si>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</si>
  <si>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</si>
  <si>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</si>
  <si>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</si>
  <si>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</si>
  <si>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</si>
  <si>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</si>
  <si>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</si>
  <si>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</si>
  <si>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</si>
  <si>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</si>
  <si>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</si>
  <si>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</si>
  <si>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</si>
  <si>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</si>
  <si>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</si>
  <si>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</si>
  <si>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</si>
  <si>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</si>
  <si>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</si>
  <si>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</si>
  <si>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</si>
  <si>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</si>
  <si>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</si>
  <si>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</si>
  <si>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</si>
  <si>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</si>
  <si>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</si>
  <si>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</si>
  <si>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</si>
  <si>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</si>
  <si>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</si>
  <si>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</si>
  <si>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</si>
  <si>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</si>
  <si>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</si>
  <si>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</si>
  <si>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</si>
  <si>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</si>
  <si>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</si>
  <si>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</si>
  <si>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</si>
  <si>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</si>
  <si>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</si>
  <si>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</si>
  <si>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</si>
  <si>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</si>
  <si>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</si>
  <si>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</si>
  <si>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</si>
  <si>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</si>
  <si>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</si>
  <si>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</si>
  <si>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</si>
  <si>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</si>
  <si>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</si>
  <si>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</si>
  <si>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</si>
  <si>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</si>
  <si>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</si>
  <si>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</si>
  <si>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</si>
  <si>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</si>
  <si>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</si>
  <si>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</si>
  <si>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</si>
  <si>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</si>
  <si>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</si>
  <si>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</si>
  <si>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</si>
  <si>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</si>
  <si>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</si>
  <si>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</si>
  <si>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</si>
  <si>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</si>
  <si>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</si>
  <si>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</si>
  <si>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</si>
  <si>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</si>
  <si>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</si>
  <si>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</si>
  <si>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</si>
  <si>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</si>
  <si>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</si>
  <si>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</si>
  <si>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</si>
  <si>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</si>
  <si>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</si>
  <si>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群馬県高山村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</si>
  <si>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</si>
  <si>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</si>
  <si>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</si>
  <si>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</si>
  <si>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</si>
  <si>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</si>
  <si>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</si>
  <si>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</si>
  <si>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</si>
  <si>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</si>
  <si>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</si>
  <si>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</si>
  <si>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</si>
  <si>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</si>
  <si>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</si>
  <si>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</si>
  <si>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</si>
  <si>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</si>
  <si>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</si>
  <si>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</si>
  <si>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</si>
  <si>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</si>
  <si>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</si>
  <si>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</si>
  <si>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</si>
  <si>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</si>
  <si>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</si>
  <si>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</si>
  <si>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</si>
  <si>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</si>
  <si>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</si>
  <si>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</si>
  <si>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</si>
  <si>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</si>
  <si>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</si>
  <si>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</si>
  <si>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</si>
  <si>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</si>
  <si>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</si>
  <si>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水をきれいにする事業特別会計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</si>
  <si>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</si>
  <si>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</si>
  <si>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</si>
  <si>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</si>
  <si>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</si>
  <si>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</si>
  <si>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</si>
  <si>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</si>
  <si>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</si>
  <si>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</si>
  <si>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</si>
  <si>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</si>
  <si>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</si>
  <si>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</si>
  <si>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</si>
  <si>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</si>
  <si>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</si>
  <si>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</si>
  <si>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</si>
  <si>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</si>
  <si>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</si>
  <si>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</si>
  <si>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</si>
  <si>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</si>
  <si>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</si>
  <si>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</si>
  <si>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</si>
  <si>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</si>
  <si>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</si>
  <si>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</si>
  <si>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</si>
  <si>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</si>
  <si>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</si>
  <si>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</si>
  <si>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</si>
  <si>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</si>
  <si>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</si>
  <si>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</si>
  <si>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</si>
  <si>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</si>
  <si>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</si>
  <si>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</si>
  <si>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</si>
  <si>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</si>
  <si>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</si>
  <si>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</si>
  <si>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</si>
  <si>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</si>
  <si>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</si>
  <si>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</si>
  <si>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</si>
  <si>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</si>
  <si>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</si>
  <si>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</si>
  <si>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</si>
  <si>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</si>
  <si>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</si>
  <si>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</si>
  <si>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</si>
  <si>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</si>
  <si>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</si>
  <si>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</si>
  <si>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</si>
  <si>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</si>
  <si>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</si>
  <si>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</si>
  <si>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</si>
  <si>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</si>
  <si>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</si>
  <si>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</si>
  <si>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</si>
  <si>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</si>
  <si>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</si>
  <si>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</si>
  <si>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</si>
  <si>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</si>
  <si>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</si>
  <si>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</si>
  <si>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</si>
  <si>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</si>
  <si>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</si>
  <si>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</si>
  <si>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</si>
  <si>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</si>
  <si>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</si>
  <si>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</si>
  <si>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</si>
  <si>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</si>
  <si>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</si>
  <si>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</si>
  <si>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</si>
  <si>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</si>
  <si>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</si>
  <si>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</si>
  <si>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</si>
  <si>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</si>
  <si>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</si>
  <si>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</si>
  <si>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</si>
  <si>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</si>
  <si>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</si>
  <si>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</si>
  <si>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</si>
  <si>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</si>
  <si>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</si>
  <si>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</si>
  <si>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</si>
  <si>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</si>
  <si>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</si>
  <si>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</si>
  <si>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</si>
  <si>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</si>
  <si>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</si>
  <si>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</si>
  <si>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</si>
  <si>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</si>
  <si>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</si>
  <si>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</si>
  <si>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</si>
  <si>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</si>
  <si>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</si>
  <si>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</si>
  <si>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</si>
  <si>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</si>
  <si>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</si>
  <si>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</si>
  <si>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</si>
  <si>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</si>
  <si>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</si>
  <si>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</si>
  <si>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</si>
  <si>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</si>
  <si>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</si>
  <si>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</si>
  <si>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</si>
  <si>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</si>
  <si>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26.69</t>
  </si>
  <si>
    <t>▲ 4.78</t>
  </si>
  <si>
    <t>一般会計</t>
  </si>
  <si>
    <t>介護保険特別会計</t>
  </si>
  <si>
    <t>土地開発事業特別会計</t>
  </si>
  <si>
    <t>水をきれいにする事業特別会計</t>
  </si>
  <si>
    <t>国民健康保険特別会計</t>
  </si>
  <si>
    <t>後期高齢者医療特別会計</t>
  </si>
  <si>
    <t>農業用水事業特別会計</t>
  </si>
  <si>
    <t>簡易水道事業特別会計</t>
  </si>
  <si>
    <t>その他会計（赤字）</t>
  </si>
  <si>
    <t>その他会計（黒字）</t>
  </si>
  <si>
    <t>R01</t>
    <phoneticPr fontId="5"/>
  </si>
  <si>
    <t>R02</t>
    <phoneticPr fontId="5"/>
  </si>
  <si>
    <t>R03</t>
    <phoneticPr fontId="5"/>
  </si>
  <si>
    <t>R04</t>
    <phoneticPr fontId="5"/>
  </si>
  <si>
    <t>R05</t>
    <phoneticPr fontId="5"/>
  </si>
  <si>
    <t>たかやま振興公社</t>
    <rPh sb="4" eb="8">
      <t>シンコウコウシャ</t>
    </rPh>
    <phoneticPr fontId="2"/>
  </si>
  <si>
    <t>吾妻東部衛生施設組合</t>
  </si>
  <si>
    <t>吾妻広域町村圏振興整備組合（一般会計）</t>
  </si>
  <si>
    <t>吾妻広域町村圏振興整備組合（病院事業）</t>
  </si>
  <si>
    <t>群馬県後期高齢者医療広域連合（一般会計）</t>
  </si>
  <si>
    <t>群馬県後期高齢者医療広域連合（事業会計）</t>
  </si>
  <si>
    <t>群馬県市町村総合事務組合</t>
  </si>
  <si>
    <t>群馬県市町村会館管理組合</t>
  </si>
  <si>
    <t>吾妻環境施設組合</t>
  </si>
  <si>
    <t>　　　　－</t>
  </si>
  <si>
    <t>農業用水水源施設等管理基金</t>
  </si>
  <si>
    <t>庁舎建設等基金</t>
  </si>
  <si>
    <t>農業振興基金</t>
  </si>
  <si>
    <t>飲料水水源施設等管理基金</t>
  </si>
  <si>
    <t>社会福祉事業基金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</si>
</sst>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C8D7-48AA-BAFC-3413B52D0D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163480</c:v>
                </c:pt>
                <c:pt idx="1">
                  <c:v>269373</c:v>
                </c:pt>
                <c:pt idx="2">
                  <c:v>222708</c:v>
                </c:pt>
                <c:pt idx="3">
                  <c:v>126166</c:v>
                </c:pt>
                <c:pt idx="4">
                  <c:v>92238</c:v>
                </c:pt>
              </c:numCache>
            </c:numRef>
          </c:val>
          <c:smooth val="0"/>
          <c:extLst>
            <c:ext xmlns:c16="http://schemas.microsoft.com/office/drawing/2014/chart" uri="{C3380CC4-5D6E-409C-BE32-E72D297353CC}">
              <c16:uniqueId val="{00000001-C8D7-48AA-BAFC-3413B52D0D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6.12</c:v>
                </c:pt>
                <c:pt idx="1">
                  <c:v>6.13</c:v>
                </c:pt>
                <c:pt idx="2">
                  <c:v>7.99</c:v>
                </c:pt>
                <c:pt idx="3">
                  <c:v>5.74</c:v>
                </c:pt>
                <c:pt idx="4">
                  <c:v>7.72</c:v>
                </c:pt>
              </c:numCache>
            </c:numRef>
          </c:val>
          <c:extLst>
            <c:ext xmlns:c16="http://schemas.microsoft.com/office/drawing/2014/chart" uri="{C3380CC4-5D6E-409C-BE32-E72D297353CC}">
              <c16:uniqueId val="{00000000-133B-45D1-AC41-E7CB37ABDC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72.47</c:v>
                </c:pt>
                <c:pt idx="1">
                  <c:v>62.12</c:v>
                </c:pt>
                <c:pt idx="2">
                  <c:v>53.65</c:v>
                </c:pt>
                <c:pt idx="3">
                  <c:v>58.92</c:v>
                </c:pt>
                <c:pt idx="4">
                  <c:v>60.33</c:v>
                </c:pt>
              </c:numCache>
            </c:numRef>
          </c:val>
          <c:extLst>
            <c:ext xmlns:c16="http://schemas.microsoft.com/office/drawing/2014/chart" uri="{C3380CC4-5D6E-409C-BE32-E72D297353CC}">
              <c16:uniqueId val="{00000001-133B-45D1-AC41-E7CB37ABDC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-26.69</c:v>
                </c:pt>
                <c:pt idx="1">
                  <c:v>-4.78</c:v>
                </c:pt>
                <c:pt idx="2">
                  <c:v>3.19</c:v>
                </c:pt>
                <c:pt idx="3">
                  <c:v>1.06</c:v>
                </c:pt>
                <c:pt idx="4">
                  <c:v>3.11</c:v>
                </c:pt>
              </c:numCache>
            </c:numRef>
          </c:val>
          <c:smooth val="0"/>
          <c:extLst>
            <c:ext xmlns:c16="http://schemas.microsoft.com/office/drawing/2014/chart" uri="{C3380CC4-5D6E-409C-BE32-E72D297353CC}">
              <c16:uniqueId val="{00000002-133B-45D1-AC41-E7CB37ABDC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9F-4357-93F3-383E142B9C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9F-4357-93F3-383E142B9CC3}"/>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0.26</c:v>
                </c:pt>
                <c:pt idx="2">
                  <c:v>#N/A</c:v>
                </c:pt>
                <c:pt idx="3">
                  <c:v>0.37</c:v>
                </c:pt>
                <c:pt idx="4">
                  <c:v>#N/A</c:v>
                </c:pt>
                <c:pt idx="5">
                  <c:v>0.3</c:v>
                </c:pt>
                <c:pt idx="6">
                  <c:v>#N/A</c:v>
                </c:pt>
                <c:pt idx="7">
                  <c:v>0.31</c:v>
                </c:pt>
                <c:pt idx="8">
                  <c:v>#N/A</c:v>
                </c:pt>
                <c:pt idx="9">
                  <c:v>0.02</c:v>
                </c:pt>
              </c:numCache>
            </c:numRef>
          </c:val>
          <c:extLst>
            <c:ext xmlns:c16="http://schemas.microsoft.com/office/drawing/2014/chart" uri="{C3380CC4-5D6E-409C-BE32-E72D297353CC}">
              <c16:uniqueId val="{00000002-9B9F-4357-93F3-383E142B9CC3}"/>
            </c:ext>
          </c:extLst>
        </c:ser>
        <c:ser>
          <c:idx val="3"/>
          <c:order val="3"/>
          <c:tx>
            <c:strRef>
              <c:f>データシート!$A$30</c:f>
              <c:strCache>
                <c:ptCount val="1"/>
                <c:pt idx="0">
                  <c:v>農業用水事業特別会計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0.03</c:v>
                </c:pt>
                <c:pt idx="4">
                  <c:v>#N/A</c:v>
                </c:pt>
                <c:pt idx="5">
                  <c:v>0.02</c:v>
                </c:pt>
                <c:pt idx="6">
                  <c:v>#N/A</c:v>
                </c:pt>
                <c:pt idx="7">
                  <c:v>0.11</c:v>
                </c:pt>
                <c:pt idx="8">
                  <c:v>#N/A</c:v>
                </c:pt>
                <c:pt idx="9">
                  <c:v>0.03</c:v>
                </c:pt>
              </c:numCache>
            </c:numRef>
          </c:val>
          <c:extLst>
            <c:ext xmlns:c16="http://schemas.microsoft.com/office/drawing/2014/chart" uri="{C3380CC4-5D6E-409C-BE32-E72D297353CC}">
              <c16:uniqueId val="{00000003-9B9F-4357-93F3-383E142B9CC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0.08</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4-9B9F-4357-93F3-383E142B9CC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1.04</c:v>
                </c:pt>
                <c:pt idx="2">
                  <c:v>#N/A</c:v>
                </c:pt>
                <c:pt idx="3">
                  <c:v>0.92</c:v>
                </c:pt>
                <c:pt idx="4">
                  <c:v>#N/A</c:v>
                </c:pt>
                <c:pt idx="5">
                  <c:v>0.61</c:v>
                </c:pt>
                <c:pt idx="6">
                  <c:v>#N/A</c:v>
                </c:pt>
                <c:pt idx="7">
                  <c:v>0.24</c:v>
                </c:pt>
                <c:pt idx="8">
                  <c:v>#N/A</c:v>
                </c:pt>
                <c:pt idx="9">
                  <c:v>0.11</c:v>
                </c:pt>
              </c:numCache>
            </c:numRef>
          </c:val>
          <c:extLst>
            <c:ext xmlns:c16="http://schemas.microsoft.com/office/drawing/2014/chart" uri="{C3380CC4-5D6E-409C-BE32-E72D297353CC}">
              <c16:uniqueId val="{00000005-9B9F-4357-93F3-383E142B9CC3}"/>
            </c:ext>
          </c:extLst>
        </c:ser>
        <c:ser>
          <c:idx val="6"/>
          <c:order val="6"/>
          <c:tx>
            <c:strRef>
              <c:f>データシート!$A$33</c:f>
              <c:strCache>
                <c:ptCount val="1"/>
                <c:pt idx="0">
                  <c:v>水をきれいにする事業特別会計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0.57999999999999996</c:v>
                </c:pt>
                <c:pt idx="4">
                  <c:v>#N/A</c:v>
                </c:pt>
                <c:pt idx="5">
                  <c:v>0.31</c:v>
                </c:pt>
                <c:pt idx="6">
                  <c:v>#N/A</c:v>
                </c:pt>
                <c:pt idx="7">
                  <c:v>0.25</c:v>
                </c:pt>
                <c:pt idx="8">
                  <c:v>#N/A</c:v>
                </c:pt>
                <c:pt idx="9">
                  <c:v>0.27</c:v>
                </c:pt>
              </c:numCache>
            </c:numRef>
          </c:val>
          <c:extLst>
            <c:ext xmlns:c16="http://schemas.microsoft.com/office/drawing/2014/chart" uri="{C3380CC4-5D6E-409C-BE32-E72D297353CC}">
              <c16:uniqueId val="{00000006-9B9F-4357-93F3-383E142B9CC3}"/>
            </c:ext>
          </c:extLst>
        </c:ser>
        <c:ser>
          <c:idx val="7"/>
          <c:order val="7"/>
          <c:tx>
            <c:strRef>
              <c:f>データシート!$A$34</c:f>
              <c:strCache>
                <c:ptCount val="1"/>
                <c:pt idx="0">
                  <c:v>土地開発事業特別会計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0.05</c:v>
                </c:pt>
                <c:pt idx="4">
                  <c:v>#N/A</c:v>
                </c:pt>
                <c:pt idx="5">
                  <c:v>0.68</c:v>
                </c:pt>
                <c:pt idx="6">
                  <c:v>#N/A</c:v>
                </c:pt>
                <c:pt idx="7">
                  <c:v>0.88</c:v>
                </c:pt>
                <c:pt idx="8">
                  <c:v>#N/A</c:v>
                </c:pt>
                <c:pt idx="9">
                  <c:v>0.78</c:v>
                </c:pt>
              </c:numCache>
            </c:numRef>
          </c:val>
          <c:extLst>
            <c:ext xmlns:c16="http://schemas.microsoft.com/office/drawing/2014/chart" uri="{C3380CC4-5D6E-409C-BE32-E72D297353CC}">
              <c16:uniqueId val="{00000007-9B9F-4357-93F3-383E142B9CC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1.53</c:v>
                </c:pt>
                <c:pt idx="2">
                  <c:v>#N/A</c:v>
                </c:pt>
                <c:pt idx="3">
                  <c:v>1.37</c:v>
                </c:pt>
                <c:pt idx="4">
                  <c:v>#N/A</c:v>
                </c:pt>
                <c:pt idx="5">
                  <c:v>1.1299999999999999</c:v>
                </c:pt>
                <c:pt idx="6">
                  <c:v>#N/A</c:v>
                </c:pt>
                <c:pt idx="7">
                  <c:v>1.36</c:v>
                </c:pt>
                <c:pt idx="8">
                  <c:v>#N/A</c:v>
                </c:pt>
                <c:pt idx="9">
                  <c:v>1.83</c:v>
                </c:pt>
              </c:numCache>
            </c:numRef>
          </c:val>
          <c:extLst>
            <c:ext xmlns:c16="http://schemas.microsoft.com/office/drawing/2014/chart" uri="{C3380CC4-5D6E-409C-BE32-E72D297353CC}">
              <c16:uniqueId val="{00000008-9B9F-4357-93F3-383E142B9C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6.05</c:v>
                </c:pt>
                <c:pt idx="2">
                  <c:v>#N/A</c:v>
                </c:pt>
                <c:pt idx="3">
                  <c:v>6.1</c:v>
                </c:pt>
                <c:pt idx="4">
                  <c:v>#N/A</c:v>
                </c:pt>
                <c:pt idx="5">
                  <c:v>7.96</c:v>
                </c:pt>
                <c:pt idx="6">
                  <c:v>#N/A</c:v>
                </c:pt>
                <c:pt idx="7">
                  <c:v>5.62</c:v>
                </c:pt>
                <c:pt idx="8">
                  <c:v>#N/A</c:v>
                </c:pt>
                <c:pt idx="9">
                  <c:v>7.68</c:v>
                </c:pt>
              </c:numCache>
            </c:numRef>
          </c:val>
          <c:extLst>
            <c:ext xmlns:c16="http://schemas.microsoft.com/office/drawing/2014/chart" uri="{C3380CC4-5D6E-409C-BE32-E72D297353CC}">
              <c16:uniqueId val="{00000009-9B9F-4357-93F3-383E142B9C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162</c:v>
                </c:pt>
                <c:pt idx="5">
                  <c:v>161</c:v>
                </c:pt>
                <c:pt idx="8">
                  <c:v>164</c:v>
                </c:pt>
                <c:pt idx="11">
                  <c:v>163</c:v>
                </c:pt>
                <c:pt idx="14">
                  <c:v>166</c:v>
                </c:pt>
              </c:numCache>
            </c:numRef>
          </c:val>
          <c:extLst>
            <c:ext xmlns:c16="http://schemas.microsoft.com/office/drawing/2014/chart" uri="{C3380CC4-5D6E-409C-BE32-E72D297353CC}">
              <c16:uniqueId val="{00000000-21E6-46C3-8291-14F1786285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E6-46C3-8291-14F1786285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E6-46C3-8291-14F1786285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c:v>
                </c:pt>
                <c:pt idx="3">
                  <c:v>11</c:v>
                </c:pt>
                <c:pt idx="6">
                  <c:v>14</c:v>
                </c:pt>
                <c:pt idx="9">
                  <c:v>15</c:v>
                </c:pt>
                <c:pt idx="12">
                  <c:v>11</c:v>
                </c:pt>
              </c:numCache>
            </c:numRef>
          </c:val>
          <c:extLst>
            <c:ext xmlns:c16="http://schemas.microsoft.com/office/drawing/2014/chart" uri="{C3380CC4-5D6E-409C-BE32-E72D297353CC}">
              <c16:uniqueId val="{00000003-21E6-46C3-8291-14F1786285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96</c:v>
                </c:pt>
                <c:pt idx="3">
                  <c:v>90</c:v>
                </c:pt>
                <c:pt idx="6">
                  <c:v>85</c:v>
                </c:pt>
                <c:pt idx="9">
                  <c:v>83</c:v>
                </c:pt>
                <c:pt idx="12">
                  <c:v>83</c:v>
                </c:pt>
              </c:numCache>
            </c:numRef>
          </c:val>
          <c:extLst>
            <c:ext xmlns:c16="http://schemas.microsoft.com/office/drawing/2014/chart" uri="{C3380CC4-5D6E-409C-BE32-E72D297353CC}">
              <c16:uniqueId val="{00000004-21E6-46C3-8291-14F1786285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E6-46C3-8291-14F1786285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E6-46C3-8291-14F1786285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137</c:v>
                </c:pt>
                <c:pt idx="3">
                  <c:v>189</c:v>
                </c:pt>
                <c:pt idx="6">
                  <c:v>216</c:v>
                </c:pt>
                <c:pt idx="9">
                  <c:v>220</c:v>
                </c:pt>
                <c:pt idx="12">
                  <c:v>221</c:v>
                </c:pt>
              </c:numCache>
            </c:numRef>
          </c:val>
          <c:extLst>
            <c:ext xmlns:c16="http://schemas.microsoft.com/office/drawing/2014/chart" uri="{C3380CC4-5D6E-409C-BE32-E72D297353CC}">
              <c16:uniqueId val="{00000007-21E6-46C3-8291-14F1786285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c:v>
                </c:pt>
                <c:pt idx="2">
                  <c:v>#N/A</c:v>
                </c:pt>
                <c:pt idx="3">
                  <c:v>#N/A</c:v>
                </c:pt>
                <c:pt idx="4">
                  <c:v>129</c:v>
                </c:pt>
                <c:pt idx="5">
                  <c:v>#N/A</c:v>
                </c:pt>
                <c:pt idx="6">
                  <c:v>#N/A</c:v>
                </c:pt>
                <c:pt idx="7">
                  <c:v>151</c:v>
                </c:pt>
                <c:pt idx="8">
                  <c:v>#N/A</c:v>
                </c:pt>
                <c:pt idx="9">
                  <c:v>#N/A</c:v>
                </c:pt>
                <c:pt idx="10">
                  <c:v>155</c:v>
                </c:pt>
                <c:pt idx="11">
                  <c:v>#N/A</c:v>
                </c:pt>
                <c:pt idx="12">
                  <c:v>#N/A</c:v>
                </c:pt>
                <c:pt idx="13">
                  <c:v>149</c:v>
                </c:pt>
                <c:pt idx="14">
                  <c:v>#N/A</c:v>
                </c:pt>
              </c:numCache>
            </c:numRef>
          </c:val>
          <c:smooth val="0"/>
          <c:extLst>
            <c:ext xmlns:c16="http://schemas.microsoft.com/office/drawing/2014/chart" uri="{C3380CC4-5D6E-409C-BE32-E72D297353CC}">
              <c16:uniqueId val="{00000008-21E6-46C3-8291-14F1786285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1967</c:v>
                </c:pt>
                <c:pt idx="5">
                  <c:v>1972</c:v>
                </c:pt>
                <c:pt idx="8">
                  <c:v>1934</c:v>
                </c:pt>
                <c:pt idx="11">
                  <c:v>1864</c:v>
                </c:pt>
                <c:pt idx="14">
                  <c:v>1802</c:v>
                </c:pt>
              </c:numCache>
            </c:numRef>
          </c:val>
          <c:extLst>
            <c:ext xmlns:c16="http://schemas.microsoft.com/office/drawing/2014/chart" uri="{C3380CC4-5D6E-409C-BE32-E72D297353CC}">
              <c16:uniqueId val="{00000000-E229-4542-A2F4-43A70FC8FF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229-4542-A2F4-43A70FC8FF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3869</c:v>
                </c:pt>
                <c:pt idx="5">
                  <c:v>3806</c:v>
                </c:pt>
                <c:pt idx="8">
                  <c:v>3913</c:v>
                </c:pt>
                <c:pt idx="11">
                  <c:v>4109</c:v>
                </c:pt>
                <c:pt idx="14">
                  <c:v>4189</c:v>
                </c:pt>
              </c:numCache>
            </c:numRef>
          </c:val>
          <c:extLst>
            <c:ext xmlns:c16="http://schemas.microsoft.com/office/drawing/2014/chart" uri="{C3380CC4-5D6E-409C-BE32-E72D297353CC}">
              <c16:uniqueId val="{00000002-E229-4542-A2F4-43A70FC8FF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29-4542-A2F4-43A70FC8FF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29-4542-A2F4-43A70FC8FF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29-4542-A2F4-43A70FC8FF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576</c:v>
                </c:pt>
                <c:pt idx="3">
                  <c:v>568</c:v>
                </c:pt>
                <c:pt idx="6">
                  <c:v>553</c:v>
                </c:pt>
                <c:pt idx="9">
                  <c:v>547</c:v>
                </c:pt>
                <c:pt idx="12">
                  <c:v>524</c:v>
                </c:pt>
              </c:numCache>
            </c:numRef>
          </c:val>
          <c:extLst>
            <c:ext xmlns:c16="http://schemas.microsoft.com/office/drawing/2014/chart" uri="{C3380CC4-5D6E-409C-BE32-E72D297353CC}">
              <c16:uniqueId val="{00000006-E229-4542-A2F4-43A70FC8FF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69</c:v>
                </c:pt>
                <c:pt idx="3">
                  <c:v>87</c:v>
                </c:pt>
                <c:pt idx="6">
                  <c:v>74</c:v>
                </c:pt>
                <c:pt idx="9">
                  <c:v>71</c:v>
                </c:pt>
                <c:pt idx="12">
                  <c:v>61</c:v>
                </c:pt>
              </c:numCache>
            </c:numRef>
          </c:val>
          <c:extLst>
            <c:ext xmlns:c16="http://schemas.microsoft.com/office/drawing/2014/chart" uri="{C3380CC4-5D6E-409C-BE32-E72D297353CC}">
              <c16:uniqueId val="{00000007-E229-4542-A2F4-43A70FC8FF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1066</c:v>
                </c:pt>
                <c:pt idx="3">
                  <c:v>991</c:v>
                </c:pt>
                <c:pt idx="6">
                  <c:v>961</c:v>
                </c:pt>
                <c:pt idx="9">
                  <c:v>685</c:v>
                </c:pt>
                <c:pt idx="12">
                  <c:v>826</c:v>
                </c:pt>
              </c:numCache>
            </c:numRef>
          </c:val>
          <c:extLst>
            <c:ext xmlns:c16="http://schemas.microsoft.com/office/drawing/2014/chart" uri="{C3380CC4-5D6E-409C-BE32-E72D297353CC}">
              <c16:uniqueId val="{00000008-E229-4542-A2F4-43A70FC8FF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229-4542-A2F4-43A70FC8FF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1749</c:v>
                </c:pt>
                <c:pt idx="3">
                  <c:v>1863</c:v>
                </c:pt>
                <c:pt idx="6">
                  <c:v>1846</c:v>
                </c:pt>
                <c:pt idx="9">
                  <c:v>1749</c:v>
                </c:pt>
                <c:pt idx="12">
                  <c:v>1685</c:v>
                </c:pt>
              </c:numCache>
            </c:numRef>
          </c:val>
          <c:extLst>
            <c:ext xmlns:c16="http://schemas.microsoft.com/office/drawing/2014/chart" uri="{C3380CC4-5D6E-409C-BE32-E72D297353CC}">
              <c16:uniqueId val="{0000000A-E229-4542-A2F4-43A70FC8FF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29-4542-A2F4-43A70FC8FF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1155</c:v>
                </c:pt>
                <c:pt idx="1">
                  <c:v>1230</c:v>
                </c:pt>
                <c:pt idx="2">
                  <c:v>1252</c:v>
                </c:pt>
              </c:numCache>
            </c:numRef>
          </c:val>
          <c:extLst>
            <c:ext xmlns:c16="http://schemas.microsoft.com/office/drawing/2014/chart" uri="{C3380CC4-5D6E-409C-BE32-E72D297353CC}">
              <c16:uniqueId val="{00000000-50F6-4FFA-B628-28C97EE3ED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170</c:v>
                </c:pt>
                <c:pt idx="1">
                  <c:v>170</c:v>
                </c:pt>
                <c:pt idx="2">
                  <c:v>190</c:v>
                </c:pt>
              </c:numCache>
            </c:numRef>
          </c:val>
          <c:extLst>
            <c:ext xmlns:c16="http://schemas.microsoft.com/office/drawing/2014/chart" uri="{C3380CC4-5D6E-409C-BE32-E72D297353CC}">
              <c16:uniqueId val="{00000001-50F6-4FFA-B628-28C97EE3ED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2326</c:v>
                </c:pt>
                <c:pt idx="1">
                  <c:v>2435</c:v>
                </c:pt>
                <c:pt idx="2">
                  <c:v>2448</c:v>
                </c:pt>
              </c:numCache>
            </c:numRef>
          </c:val>
          <c:extLst>
            <c:ext xmlns:c16="http://schemas.microsoft.com/office/drawing/2014/chart" uri="{C3380CC4-5D6E-409C-BE32-E72D297353CC}">
              <c16:uniqueId val="{00000002-50F6-4FFA-B628-28C97EE3ED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3,268
3,231
64.18
3,142,489
2,942,365
160,103
2,075,076
1,684,670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前年度に比べ</a:t>
          </a:r>
          <a:r>
            <a:rPr kumimoji="1" lang="en-US" altLang="ja-JP" sz="1100" b="0" i="0" baseline="0">
              <a:solidFill>
                <a:sysClr val="windowText" lastClr="000000"/>
              </a:solidFill>
              <a:effectLst/>
              <a:latin typeface="+mn-lt"/>
              <a:ea typeface="+mn-ea"/>
              <a:cs typeface="+mn-cs"/>
            </a:rPr>
            <a:t>0.02</a:t>
          </a:r>
          <a:r>
            <a:rPr kumimoji="1" lang="ja-JP" altLang="ja-JP" sz="1100" b="0" i="0" baseline="0">
              <a:solidFill>
                <a:sysClr val="windowText" lastClr="000000"/>
              </a:solidFill>
              <a:effectLst/>
              <a:latin typeface="+mn-lt"/>
              <a:ea typeface="+mn-ea"/>
              <a:cs typeface="+mn-cs"/>
            </a:rPr>
            <a:t>ポイントの減少となった。これは、前年度から引き続き村民税において固定資産税（償却資産）の減少や、消防費</a:t>
          </a:r>
          <a:r>
            <a:rPr kumimoji="1" lang="ja-JP" altLang="en-US" sz="1100" b="0" i="0" baseline="0">
              <a:solidFill>
                <a:sysClr val="windowText" lastClr="000000"/>
              </a:solidFill>
              <a:effectLst/>
              <a:latin typeface="+mn-lt"/>
              <a:ea typeface="+mn-ea"/>
              <a:cs typeface="+mn-cs"/>
            </a:rPr>
            <a:t>や少子高齢化対応に</a:t>
          </a:r>
          <a:r>
            <a:rPr kumimoji="1" lang="ja-JP" altLang="ja-JP" sz="1100" b="0" i="0" baseline="0">
              <a:solidFill>
                <a:sysClr val="windowText" lastClr="000000"/>
              </a:solidFill>
              <a:effectLst/>
              <a:latin typeface="+mn-lt"/>
              <a:ea typeface="+mn-ea"/>
              <a:cs typeface="+mn-cs"/>
            </a:rPr>
            <a:t>要する経費などの財政需要が増加したためである。類似団体平均との比較では</a:t>
          </a:r>
          <a:r>
            <a:rPr kumimoji="1" lang="en-US" altLang="ja-JP" sz="1100" b="0" i="0" baseline="0">
              <a:solidFill>
                <a:sysClr val="windowText" lastClr="000000"/>
              </a:solidFill>
              <a:effectLst/>
              <a:latin typeface="+mn-lt"/>
              <a:ea typeface="+mn-ea"/>
              <a:cs typeface="+mn-cs"/>
            </a:rPr>
            <a:t>0.09</a:t>
          </a:r>
          <a:r>
            <a:rPr kumimoji="1" lang="ja-JP" altLang="ja-JP" sz="1100" b="0" i="0" baseline="0">
              <a:solidFill>
                <a:sysClr val="windowText" lastClr="000000"/>
              </a:solidFill>
              <a:effectLst/>
              <a:latin typeface="+mn-lt"/>
              <a:ea typeface="+mn-ea"/>
              <a:cs typeface="+mn-cs"/>
            </a:rPr>
            <a:t>ポイント上回っているが依然として低い水準であり、固定資産税（償却資産）については、今後も減少が見込まれることから、徹底した事業の見直し</a:t>
          </a:r>
          <a:r>
            <a:rPr kumimoji="1" lang="ja-JP" altLang="en-US" sz="1100" b="0" i="0" baseline="0">
              <a:solidFill>
                <a:sysClr val="windowText" lastClr="000000"/>
              </a:solidFill>
              <a:effectLst/>
              <a:latin typeface="+mn-lt"/>
              <a:ea typeface="+mn-ea"/>
              <a:cs typeface="+mn-cs"/>
            </a:rPr>
            <a:t>や事業の長期的計画に</a:t>
          </a:r>
          <a:r>
            <a:rPr kumimoji="1" lang="ja-JP" altLang="ja-JP" sz="1100" b="0" i="0" baseline="0">
              <a:solidFill>
                <a:sysClr val="windowText" lastClr="000000"/>
              </a:solidFill>
              <a:effectLst/>
              <a:latin typeface="+mn-lt"/>
              <a:ea typeface="+mn-ea"/>
              <a:cs typeface="+mn-cs"/>
            </a:rPr>
            <a:t>よる歳出削減</a:t>
          </a:r>
          <a:r>
            <a:rPr kumimoji="1" lang="ja-JP" altLang="en-US" sz="1100" b="0" i="0" baseline="0">
              <a:solidFill>
                <a:sysClr val="windowText" lastClr="000000"/>
              </a:solidFill>
              <a:effectLst/>
              <a:latin typeface="+mn-lt"/>
              <a:ea typeface="+mn-ea"/>
              <a:cs typeface="+mn-cs"/>
            </a:rPr>
            <a:t>・平準化など</a:t>
          </a:r>
          <a:r>
            <a:rPr kumimoji="1" lang="ja-JP" altLang="ja-JP" sz="1100" b="0" i="0" baseline="0">
              <a:solidFill>
                <a:sysClr val="windowText" lastClr="000000"/>
              </a:solidFill>
              <a:effectLst/>
              <a:latin typeface="+mn-lt"/>
              <a:ea typeface="+mn-ea"/>
              <a:cs typeface="+mn-cs"/>
            </a:rPr>
            <a:t>に取り組み、財政基盤の強化に努める。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106939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7758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0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98775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前年度に比べ</a:t>
          </a:r>
          <a:r>
            <a:rPr kumimoji="1" lang="en-US" altLang="ja-JP" sz="1100" b="0" i="0" baseline="0">
              <a:solidFill>
                <a:sysClr val="windowText" lastClr="000000"/>
              </a:solidFill>
              <a:effectLst/>
              <a:latin typeface="+mn-lt"/>
              <a:ea typeface="+mn-ea"/>
              <a:cs typeface="+mn-cs"/>
            </a:rPr>
            <a:t>0.7</a:t>
          </a:r>
          <a:r>
            <a:rPr kumimoji="1" lang="ja-JP" altLang="ja-JP" sz="1100" b="0" i="0" baseline="0">
              <a:solidFill>
                <a:sysClr val="windowText" lastClr="000000"/>
              </a:solidFill>
              <a:effectLst/>
              <a:latin typeface="+mn-lt"/>
              <a:ea typeface="+mn-ea"/>
              <a:cs typeface="+mn-cs"/>
            </a:rPr>
            <a:t>ポイントの</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となった。これは公債費</a:t>
          </a:r>
          <a:r>
            <a:rPr kumimoji="1" lang="ja-JP" altLang="en-US" sz="1100" b="0" i="0" baseline="0">
              <a:solidFill>
                <a:sysClr val="windowText" lastClr="000000"/>
              </a:solidFill>
              <a:effectLst/>
              <a:latin typeface="+mn-lt"/>
              <a:ea typeface="+mn-ea"/>
              <a:cs typeface="+mn-cs"/>
            </a:rPr>
            <a:t>で</a:t>
          </a:r>
          <a:r>
            <a:rPr kumimoji="1" lang="ja-JP" altLang="ja-JP" sz="1100" b="0" i="0" baseline="0">
              <a:solidFill>
                <a:sysClr val="windowText" lastClr="000000"/>
              </a:solidFill>
              <a:effectLst/>
              <a:latin typeface="+mn-lt"/>
              <a:ea typeface="+mn-ea"/>
              <a:cs typeface="+mn-cs"/>
            </a:rPr>
            <a:t>大型投資事業に係る起債の元金償還が本格化した</a:t>
          </a:r>
          <a:r>
            <a:rPr kumimoji="1" lang="ja-JP" altLang="en-US" sz="1100" b="0" i="0" baseline="0">
              <a:solidFill>
                <a:sysClr val="windowText" lastClr="000000"/>
              </a:solidFill>
              <a:effectLst/>
              <a:latin typeface="+mn-lt"/>
              <a:ea typeface="+mn-ea"/>
              <a:cs typeface="+mn-cs"/>
            </a:rPr>
            <a:t>が、臨時財政対策債などの償還完了により全体的には減少した</a:t>
          </a:r>
          <a:r>
            <a:rPr kumimoji="1" lang="ja-JP" altLang="ja-JP" sz="1100" b="0" i="0" baseline="0">
              <a:solidFill>
                <a:sysClr val="windowText" lastClr="000000"/>
              </a:solidFill>
              <a:effectLst/>
              <a:latin typeface="+mn-lt"/>
              <a:ea typeface="+mn-ea"/>
              <a:cs typeface="+mn-cs"/>
            </a:rPr>
            <a:t>ことによる</a:t>
          </a:r>
          <a:r>
            <a:rPr kumimoji="1" lang="ja-JP" altLang="en-US" sz="1100" b="0" i="0" baseline="0">
              <a:solidFill>
                <a:sysClr val="windowText" lastClr="000000"/>
              </a:solidFill>
              <a:effectLst/>
              <a:latin typeface="+mn-lt"/>
              <a:ea typeface="+mn-ea"/>
              <a:cs typeface="+mn-cs"/>
            </a:rPr>
            <a:t>。また</a:t>
          </a:r>
          <a:r>
            <a:rPr kumimoji="1" lang="ja-JP" altLang="ja-JP" sz="1100" b="0" i="0" baseline="0">
              <a:solidFill>
                <a:sysClr val="windowText" lastClr="000000"/>
              </a:solidFill>
              <a:effectLst/>
              <a:latin typeface="+mn-lt"/>
              <a:ea typeface="+mn-ea"/>
              <a:cs typeface="+mn-cs"/>
            </a:rPr>
            <a:t>、こども園に伴う人件費の増加によるもので、経常経費充当一般財源等</a:t>
          </a:r>
          <a:r>
            <a:rPr kumimoji="1" lang="ja-JP" altLang="en-US" sz="1100" b="0" i="0" baseline="0">
              <a:solidFill>
                <a:sysClr val="windowText" lastClr="000000"/>
              </a:solidFill>
              <a:effectLst/>
              <a:latin typeface="+mn-lt"/>
              <a:ea typeface="+mn-ea"/>
              <a:cs typeface="+mn-cs"/>
            </a:rPr>
            <a:t>はゴルフ場利用税や地方消費税など増えたが、臨時財政対策債の発行可能額の減少などもあり、全体で</a:t>
          </a:r>
          <a:r>
            <a:rPr kumimoji="1" lang="ja-JP" altLang="ja-JP" sz="1100" b="0" i="0" baseline="0">
              <a:solidFill>
                <a:sysClr val="windowText" lastClr="000000"/>
              </a:solidFill>
              <a:effectLst/>
              <a:latin typeface="+mn-lt"/>
              <a:ea typeface="+mn-ea"/>
              <a:cs typeface="+mn-cs"/>
            </a:rPr>
            <a:t>約</a:t>
          </a:r>
          <a:r>
            <a:rPr kumimoji="1" lang="en-US" altLang="ja-JP" sz="1100" b="0" i="0" baseline="0">
              <a:solidFill>
                <a:sysClr val="windowText" lastClr="000000"/>
              </a:solidFill>
              <a:effectLst/>
              <a:latin typeface="+mn-lt"/>
              <a:ea typeface="+mn-ea"/>
              <a:cs typeface="+mn-cs"/>
            </a:rPr>
            <a:t>1,450</a:t>
          </a:r>
          <a:r>
            <a:rPr kumimoji="1" lang="ja-JP" altLang="ja-JP" sz="1100" b="0" i="0" baseline="0">
              <a:solidFill>
                <a:sysClr val="windowText" lastClr="000000"/>
              </a:solidFill>
              <a:effectLst/>
              <a:latin typeface="+mn-lt"/>
              <a:ea typeface="+mn-ea"/>
              <a:cs typeface="+mn-cs"/>
            </a:rPr>
            <a:t>万円</a:t>
          </a:r>
          <a:r>
            <a:rPr kumimoji="1" lang="ja-JP" altLang="en-US" sz="1100" b="0" i="0" baseline="0">
              <a:solidFill>
                <a:sysClr val="windowText" lastClr="000000"/>
              </a:solidFill>
              <a:effectLst/>
              <a:latin typeface="+mn-lt"/>
              <a:ea typeface="+mn-ea"/>
              <a:cs typeface="+mn-cs"/>
            </a:rPr>
            <a:t>減少となった</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類似団体平均よりは上回っているが、今後も村税等の収納対策の強化や事業の見直しなど経常経費の削減に努める必要がある。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82677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10036"/>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56261</xdr:rowOff>
    </xdr:from>
    <xdr:to>
      <xdr:col>19</xdr:col>
      <xdr:colOff>133350</xdr:colOff>
      <xdr:row>65</xdr:row>
      <xdr:rowOff>82677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29061"/>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56261</xdr:rowOff>
    </xdr:from>
    <xdr:to>
      <xdr:col>15</xdr:col>
      <xdr:colOff>82550</xdr:colOff>
      <xdr:row>65</xdr:row>
      <xdr:rowOff>68199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29061"/>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68199</xdr:rowOff>
    </xdr:from>
    <xdr:to>
      <xdr:col>11</xdr:col>
      <xdr:colOff>31750</xdr:colOff>
      <xdr:row>65</xdr:row>
      <xdr:rowOff>167132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2449"/>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56786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31877</xdr:rowOff>
    </xdr:from>
    <xdr:to>
      <xdr:col>19</xdr:col>
      <xdr:colOff>184150</xdr:colOff>
      <xdr:row>65</xdr:row>
      <xdr:rowOff>133477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118254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5461</xdr:rowOff>
    </xdr:from>
    <xdr:to>
      <xdr:col>15</xdr:col>
      <xdr:colOff>133350</xdr:colOff>
      <xdr:row>64</xdr:row>
      <xdr:rowOff>107061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17399</xdr:rowOff>
    </xdr:from>
    <xdr:to>
      <xdr:col>11</xdr:col>
      <xdr:colOff>82550</xdr:colOff>
      <xdr:row>65</xdr:row>
      <xdr:rowOff>118999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103776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116332</xdr:rowOff>
    </xdr:from>
    <xdr:to>
      <xdr:col>7</xdr:col>
      <xdr:colOff>31750</xdr:colOff>
      <xdr:row>66</xdr:row>
      <xdr:rowOff>46482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31259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前年度に比べ</a:t>
          </a:r>
          <a:r>
            <a:rPr kumimoji="1" lang="en-US" altLang="ja-JP" sz="1100" b="0" i="0" baseline="0">
              <a:solidFill>
                <a:sysClr val="windowText" lastClr="000000"/>
              </a:solidFill>
              <a:effectLst/>
              <a:latin typeface="+mn-lt"/>
              <a:ea typeface="+mn-ea"/>
              <a:cs typeface="+mn-cs"/>
            </a:rPr>
            <a:t>35,057</a:t>
          </a:r>
          <a:r>
            <a:rPr kumimoji="1" lang="ja-JP" altLang="ja-JP" sz="1100" b="0" i="0" baseline="0">
              <a:solidFill>
                <a:sysClr val="windowText" lastClr="000000"/>
              </a:solidFill>
              <a:effectLst/>
              <a:latin typeface="+mn-lt"/>
              <a:ea typeface="+mn-ea"/>
              <a:cs typeface="+mn-cs"/>
            </a:rPr>
            <a:t>円の増加となった。これは物件費において</a:t>
          </a:r>
          <a:r>
            <a:rPr kumimoji="1" lang="ja-JP" altLang="en-US" sz="1100" b="0" i="0" baseline="0">
              <a:solidFill>
                <a:sysClr val="windowText" lastClr="000000"/>
              </a:solidFill>
              <a:effectLst/>
              <a:latin typeface="+mn-lt"/>
              <a:ea typeface="+mn-ea"/>
              <a:cs typeface="+mn-cs"/>
            </a:rPr>
            <a:t>中学生海外派遣事業が新型コロナ感染症により実施できたかった学年を含め実施したことや、ぐんま緑の県民基金市町村提案型事業な</a:t>
          </a:r>
          <a:r>
            <a:rPr kumimoji="1" lang="ja-JP" altLang="ja-JP" sz="1100" b="0" i="0" baseline="0">
              <a:solidFill>
                <a:sysClr val="windowText" lastClr="000000"/>
              </a:solidFill>
              <a:effectLst/>
              <a:latin typeface="+mn-lt"/>
              <a:ea typeface="+mn-ea"/>
              <a:cs typeface="+mn-cs"/>
            </a:rPr>
            <a:t>どにより増加し、人件費においても一般職員</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増額となったためである。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類似団体平均との比較では</a:t>
          </a:r>
          <a:r>
            <a:rPr kumimoji="1" lang="en-US" altLang="ja-JP" sz="1100" b="0" i="0" baseline="0">
              <a:solidFill>
                <a:sysClr val="windowText" lastClr="000000"/>
              </a:solidFill>
              <a:effectLst/>
              <a:latin typeface="+mn-lt"/>
              <a:ea typeface="+mn-ea"/>
              <a:cs typeface="+mn-cs"/>
            </a:rPr>
            <a:t>216,674</a:t>
          </a:r>
          <a:r>
            <a:rPr kumimoji="1" lang="ja-JP" altLang="ja-JP" sz="1100" b="0" i="0" baseline="0">
              <a:solidFill>
                <a:sysClr val="windowText" lastClr="000000"/>
              </a:solidFill>
              <a:effectLst/>
              <a:latin typeface="+mn-lt"/>
              <a:ea typeface="+mn-ea"/>
              <a:cs typeface="+mn-cs"/>
            </a:rPr>
            <a:t>円低い状況であり、この</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年間いずれも低い金額で推移しているが、人口減少等に伴い増加傾向にある。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今後も人口減少が見込まれる中、早急に行財政改革に取り組みより効率的な行財政運営に努める必要がある。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50088</xdr:rowOff>
    </xdr:from>
    <xdr:to>
      <xdr:col>23</xdr:col>
      <xdr:colOff>133350</xdr:colOff>
      <xdr:row>81</xdr:row>
      <xdr:rowOff>64188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37538"/>
          <a:ext cx="8382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34779</xdr:rowOff>
    </xdr:from>
    <xdr:to>
      <xdr:col>19</xdr:col>
      <xdr:colOff>133350</xdr:colOff>
      <xdr:row>81</xdr:row>
      <xdr:rowOff>50088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2229"/>
          <a:ext cx="889000" cy="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31342</xdr:rowOff>
    </xdr:from>
    <xdr:to>
      <xdr:col>15</xdr:col>
      <xdr:colOff>82550</xdr:colOff>
      <xdr:row>81</xdr:row>
      <xdr:rowOff>34779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18792"/>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30606</xdr:rowOff>
    </xdr:from>
    <xdr:to>
      <xdr:col>11</xdr:col>
      <xdr:colOff>31750</xdr:colOff>
      <xdr:row>81</xdr:row>
      <xdr:rowOff>31342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8056"/>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97103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13388</xdr:rowOff>
    </xdr:from>
    <xdr:to>
      <xdr:col>23</xdr:col>
      <xdr:colOff>184150</xdr:colOff>
      <xdr:row>81</xdr:row>
      <xdr:rowOff>114988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106115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170738</xdr:rowOff>
    </xdr:from>
    <xdr:to>
      <xdr:col>19</xdr:col>
      <xdr:colOff>184150</xdr:colOff>
      <xdr:row>81</xdr:row>
      <xdr:rowOff>100888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111065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5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155429</xdr:rowOff>
    </xdr:from>
    <xdr:to>
      <xdr:col>15</xdr:col>
      <xdr:colOff>133350</xdr:colOff>
      <xdr:row>81</xdr:row>
      <xdr:rowOff>85579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95756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151992</xdr:rowOff>
    </xdr:from>
    <xdr:to>
      <xdr:col>11</xdr:col>
      <xdr:colOff>82550</xdr:colOff>
      <xdr:row>81</xdr:row>
      <xdr:rowOff>82142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92319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151256</xdr:rowOff>
    </xdr:from>
    <xdr:to>
      <xdr:col>7</xdr:col>
      <xdr:colOff>31750</xdr:colOff>
      <xdr:row>81</xdr:row>
      <xdr:rowOff>81406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91583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mn-lt"/>
              <a:ea typeface="+mn-ea"/>
              <a:cs typeface="+mn-cs"/>
            </a:rPr>
            <a:t>　前年度より</a:t>
          </a:r>
          <a:r>
            <a:rPr kumimoji="1" lang="en-US" altLang="ja-JP" sz="1100" b="0" i="0" baseline="0">
              <a:solidFill>
                <a:sysClr val="windowText" lastClr="000000"/>
              </a:solidFill>
              <a:effectLst/>
              <a:latin typeface="+mn-lt"/>
              <a:ea typeface="+mn-ea"/>
              <a:cs typeface="+mn-cs"/>
            </a:rPr>
            <a:t>0.1</a:t>
          </a:r>
          <a:r>
            <a:rPr kumimoji="1" lang="ja-JP" altLang="ja-JP" sz="1100" b="0" i="0" baseline="0">
              <a:solidFill>
                <a:sysClr val="windowText" lastClr="000000"/>
              </a:solidFill>
              <a:effectLst/>
              <a:latin typeface="+mn-lt"/>
              <a:ea typeface="+mn-ea"/>
              <a:cs typeface="+mn-cs"/>
            </a:rPr>
            <a:t>増加となり、類似団体平均との比較では</a:t>
          </a:r>
          <a:r>
            <a:rPr kumimoji="1" lang="en-US" altLang="ja-JP" sz="1100" b="0" i="0" baseline="0">
              <a:solidFill>
                <a:sysClr val="windowText" lastClr="000000"/>
              </a:solidFill>
              <a:effectLst/>
              <a:latin typeface="+mn-lt"/>
              <a:ea typeface="+mn-ea"/>
              <a:cs typeface="+mn-cs"/>
            </a:rPr>
            <a:t>2.3</a:t>
          </a:r>
          <a:r>
            <a:rPr kumimoji="1" lang="ja-JP" altLang="ja-JP" sz="1100" b="0" i="0" baseline="0">
              <a:solidFill>
                <a:sysClr val="windowText" lastClr="000000"/>
              </a:solidFill>
              <a:effectLst/>
              <a:latin typeface="+mn-lt"/>
              <a:ea typeface="+mn-ea"/>
              <a:cs typeface="+mn-cs"/>
            </a:rPr>
            <a:t>ポイント高い状況であることから、財政状況を考慮しながら国の制度や人事院勧告に準拠した適正な給与水準となるよう努める。</a:t>
          </a:r>
          <a:endParaRPr lang="ja-JP" altLang="ja-JP">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57913</xdr:rowOff>
    </xdr:from>
    <xdr:to>
      <xdr:col>81</xdr:col>
      <xdr:colOff>44450</xdr:colOff>
      <xdr:row>88</xdr:row>
      <xdr:rowOff>62737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45513"/>
          <a:ext cx="8382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62737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35861"/>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91694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358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91694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59989"/>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7113</xdr:rowOff>
    </xdr:from>
    <xdr:to>
      <xdr:col>81</xdr:col>
      <xdr:colOff>95250</xdr:colOff>
      <xdr:row>88</xdr:row>
      <xdr:rowOff>108713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150640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6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11937</xdr:rowOff>
    </xdr:from>
    <xdr:to>
      <xdr:col>77</xdr:col>
      <xdr:colOff>95250</xdr:colOff>
      <xdr:row>88</xdr:row>
      <xdr:rowOff>113537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98314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8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40894</xdr:rowOff>
    </xdr:from>
    <xdr:to>
      <xdr:col>68</xdr:col>
      <xdr:colOff>203200</xdr:colOff>
      <xdr:row>88</xdr:row>
      <xdr:rowOff>142494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127271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前年度に比べ</a:t>
          </a:r>
          <a:r>
            <a:rPr kumimoji="1" lang="en-US" altLang="ja-JP" sz="1100" b="0" i="0" baseline="0">
              <a:solidFill>
                <a:sysClr val="windowText" lastClr="000000"/>
              </a:solidFill>
              <a:effectLst/>
              <a:latin typeface="+mn-lt"/>
              <a:ea typeface="+mn-ea"/>
              <a:cs typeface="+mn-cs"/>
            </a:rPr>
            <a:t>1.27</a:t>
          </a:r>
          <a:r>
            <a:rPr kumimoji="1" lang="ja-JP" altLang="ja-JP" sz="1100" b="0" i="0" baseline="0">
              <a:solidFill>
                <a:sysClr val="windowText" lastClr="000000"/>
              </a:solidFill>
              <a:effectLst/>
              <a:latin typeface="+mn-lt"/>
              <a:ea typeface="+mn-ea"/>
              <a:cs typeface="+mn-cs"/>
            </a:rPr>
            <a:t>人の増加となった。これは、職員数に増員及び人口の減少により増加したものである。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類似団体平均との比較では</a:t>
          </a:r>
          <a:r>
            <a:rPr kumimoji="1" lang="en-US" altLang="ja-JP" sz="1100" b="0" i="0" baseline="0">
              <a:solidFill>
                <a:sysClr val="windowText" lastClr="000000"/>
              </a:solidFill>
              <a:effectLst/>
              <a:latin typeface="+mn-lt"/>
              <a:ea typeface="+mn-ea"/>
              <a:cs typeface="+mn-cs"/>
            </a:rPr>
            <a:t>7.26</a:t>
          </a:r>
          <a:r>
            <a:rPr kumimoji="1" lang="ja-JP" altLang="ja-JP" sz="1100" b="0" i="0" baseline="0">
              <a:solidFill>
                <a:sysClr val="windowText" lastClr="000000"/>
              </a:solidFill>
              <a:effectLst/>
              <a:latin typeface="+mn-lt"/>
              <a:ea typeface="+mn-ea"/>
              <a:cs typeface="+mn-cs"/>
            </a:rPr>
            <a:t>人少ない状況であ</a:t>
          </a:r>
          <a:r>
            <a:rPr kumimoji="1" lang="ja-JP" altLang="en-US" sz="1100" b="0" i="0" baseline="0">
              <a:solidFill>
                <a:sysClr val="windowText" lastClr="000000"/>
              </a:solidFill>
              <a:effectLst/>
              <a:latin typeface="+mn-lt"/>
              <a:ea typeface="+mn-ea"/>
              <a:cs typeface="+mn-cs"/>
            </a:rPr>
            <a:t>るが</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最近では継続的に</a:t>
          </a:r>
          <a:r>
            <a:rPr kumimoji="1" lang="ja-JP" altLang="ja-JP" sz="1100" b="0" i="0" baseline="0">
              <a:solidFill>
                <a:sysClr val="windowText" lastClr="000000"/>
              </a:solidFill>
              <a:effectLst/>
              <a:latin typeface="+mn-lt"/>
              <a:ea typeface="+mn-ea"/>
              <a:cs typeface="+mn-cs"/>
            </a:rPr>
            <a:t>職員</a:t>
          </a:r>
          <a:r>
            <a:rPr kumimoji="1" lang="ja-JP" altLang="en-US" sz="1100" b="0" i="0" baseline="0">
              <a:solidFill>
                <a:sysClr val="windowText" lastClr="000000"/>
              </a:solidFill>
              <a:effectLst/>
              <a:latin typeface="+mn-lt"/>
              <a:ea typeface="+mn-ea"/>
              <a:cs typeface="+mn-cs"/>
            </a:rPr>
            <a:t>を採用しており、職員数を一定に保つようにしている。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今後も人口減少が見込まれる中、職員の適正配置や資質の向上などに努め、職員数の上昇抑制を図る。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24608</xdr:rowOff>
    </xdr:from>
    <xdr:to>
      <xdr:col>81</xdr:col>
      <xdr:colOff>44450</xdr:colOff>
      <xdr:row>59</xdr:row>
      <xdr:rowOff>39201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40158"/>
          <a:ext cx="8382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8062</xdr:rowOff>
    </xdr:from>
    <xdr:to>
      <xdr:col>77</xdr:col>
      <xdr:colOff>44450</xdr:colOff>
      <xdr:row>59</xdr:row>
      <xdr:rowOff>24608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23612"/>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1856</xdr:rowOff>
    </xdr:from>
    <xdr:to>
      <xdr:col>72</xdr:col>
      <xdr:colOff>203200</xdr:colOff>
      <xdr:row>59</xdr:row>
      <xdr:rowOff>8062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17406"/>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1856</xdr:rowOff>
    </xdr:from>
    <xdr:to>
      <xdr:col>68</xdr:col>
      <xdr:colOff>152400</xdr:colOff>
      <xdr:row>59</xdr:row>
      <xdr:rowOff>3006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11740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85693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78455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159851</xdr:rowOff>
    </xdr:from>
    <xdr:to>
      <xdr:col>81</xdr:col>
      <xdr:colOff>95250</xdr:colOff>
      <xdr:row>59</xdr:row>
      <xdr:rowOff>90001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81128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2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145258</xdr:rowOff>
    </xdr:from>
    <xdr:to>
      <xdr:col>77</xdr:col>
      <xdr:colOff>95250</xdr:colOff>
      <xdr:row>59</xdr:row>
      <xdr:rowOff>75408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85585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5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128712</xdr:rowOff>
    </xdr:from>
    <xdr:to>
      <xdr:col>73</xdr:col>
      <xdr:colOff>44450</xdr:colOff>
      <xdr:row>59</xdr:row>
      <xdr:rowOff>58862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69039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4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122506</xdr:rowOff>
    </xdr:from>
    <xdr:to>
      <xdr:col>68</xdr:col>
      <xdr:colOff>203200</xdr:colOff>
      <xdr:row>59</xdr:row>
      <xdr:rowOff>52656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62833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123656</xdr:rowOff>
    </xdr:from>
    <xdr:to>
      <xdr:col>64</xdr:col>
      <xdr:colOff>152400</xdr:colOff>
      <xdr:row>59</xdr:row>
      <xdr:rowOff>53806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63983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前年度に比べ</a:t>
          </a:r>
          <a:r>
            <a:rPr kumimoji="1" lang="en-US" altLang="ja-JP" sz="1100" b="0" i="0" baseline="0">
              <a:solidFill>
                <a:sysClr val="windowText" lastClr="000000"/>
              </a:solidFill>
              <a:effectLst/>
              <a:latin typeface="+mn-lt"/>
              <a:ea typeface="+mn-ea"/>
              <a:cs typeface="+mn-cs"/>
            </a:rPr>
            <a:t>0.1</a:t>
          </a:r>
          <a:r>
            <a:rPr kumimoji="1" lang="ja-JP" altLang="ja-JP" sz="1100" b="0" i="0" baseline="0">
              <a:solidFill>
                <a:sysClr val="windowText" lastClr="000000"/>
              </a:solidFill>
              <a:effectLst/>
              <a:latin typeface="+mn-lt"/>
              <a:ea typeface="+mn-ea"/>
              <a:cs typeface="+mn-cs"/>
            </a:rPr>
            <a:t>ポイントの増加となった。これは大型事業による起債の元金償還が本格化してきた</a:t>
          </a:r>
          <a:r>
            <a:rPr kumimoji="1" lang="ja-JP" altLang="en-US" sz="1100" b="0" i="0" baseline="0">
              <a:solidFill>
                <a:sysClr val="windowText" lastClr="000000"/>
              </a:solidFill>
              <a:effectLst/>
              <a:latin typeface="+mn-lt"/>
              <a:ea typeface="+mn-ea"/>
              <a:cs typeface="+mn-cs"/>
            </a:rPr>
            <a:t>が、臨時財政対策債などの償還完了もあり微増となっている。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世代間負担の公平化と公債費負担の中長期的な平準化の観点から適正な償還期限の設定により、償還額の平準化及び実質公債費比率の急激な上昇の抑制に努める。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9313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021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1270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100330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6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35983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mn-lt"/>
              <a:ea typeface="+mn-ea"/>
              <a:cs typeface="+mn-cs"/>
            </a:rPr>
            <a:t>　前年度と同様に将来負担額を充当可能財源が大きく上回る状況にあり、将来負担比率は</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となっている。しかし、近年及び今後の大型投資事業により地方債残高は増加していくことが見込まれることから事業実施の適正化を図り、財政の健全化に努める。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3,268
3,231
64.18
3,142,489
2,942,365
160,103
2,075,076
1,684,670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ポイントの増加となった。これはこども園などによる一般職の増加に伴うものである。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類似団体平均との比較では、</a:t>
          </a: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高く</a:t>
          </a:r>
          <a:r>
            <a:rPr kumimoji="1" lang="ja-JP" altLang="ja-JP" sz="1100">
              <a:solidFill>
                <a:sysClr val="windowText" lastClr="000000"/>
              </a:solidFill>
              <a:effectLst/>
              <a:latin typeface="+mn-lt"/>
              <a:ea typeface="+mn-ea"/>
              <a:cs typeface="+mn-cs"/>
            </a:rPr>
            <a:t>、この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年間いずれも高い比率で推移していることから、職員数の上昇抑制や適正な給与水準となるよう努める。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168910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11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153670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5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118110</xdr:rowOff>
    </xdr:from>
    <xdr:to>
      <xdr:col>20</xdr:col>
      <xdr:colOff>38100</xdr:colOff>
      <xdr:row>37</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102870</xdr:rowOff>
    </xdr:from>
    <xdr:to>
      <xdr:col>6</xdr:col>
      <xdr:colOff>171450</xdr:colOff>
      <xdr:row>37</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前年度に比べ</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中学生海外派遣事業では増額となったが、給食材料購入事業やシステム改修事業などの減額</a:t>
          </a:r>
          <a:r>
            <a:rPr kumimoji="1" lang="ja-JP" altLang="ja-JP" sz="1100">
              <a:solidFill>
                <a:sysClr val="windowText" lastClr="000000"/>
              </a:solidFill>
              <a:effectLst/>
              <a:latin typeface="+mn-lt"/>
              <a:ea typeface="+mn-ea"/>
              <a:cs typeface="+mn-cs"/>
            </a:rPr>
            <a:t>によることが大きな要因である。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類似団体平均との比較では</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低く</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もシステム改修などシステムに係る経費は増加傾向にあるため</a:t>
          </a:r>
          <a:r>
            <a:rPr kumimoji="1" lang="ja-JP" altLang="ja-JP" sz="1100">
              <a:solidFill>
                <a:sysClr val="windowText" lastClr="000000"/>
              </a:solidFill>
              <a:effectLst/>
              <a:latin typeface="+mn-lt"/>
              <a:ea typeface="+mn-ea"/>
              <a:cs typeface="+mn-cs"/>
            </a:rPr>
            <a:t>、事業の必要性等を再検討し、事業のスリム化、効率化に取り組む必要がある。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250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110998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839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83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21844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845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142494</xdr:rowOff>
    </xdr:from>
    <xdr:to>
      <xdr:col>65</xdr:col>
      <xdr:colOff>53975</xdr:colOff>
      <xdr:row>18</xdr:row>
      <xdr:rowOff>72644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57421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前年度に比べ</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となった。これは</a:t>
          </a:r>
          <a:r>
            <a:rPr kumimoji="1" lang="ja-JP" altLang="en-US" sz="1100">
              <a:solidFill>
                <a:sysClr val="windowText" lastClr="000000"/>
              </a:solidFill>
              <a:effectLst/>
              <a:latin typeface="+mn-lt"/>
              <a:ea typeface="+mn-ea"/>
              <a:cs typeface="+mn-cs"/>
            </a:rPr>
            <a:t>低所得世帯支援給付金や介護事業</a:t>
          </a:r>
          <a:r>
            <a:rPr kumimoji="1" lang="ja-JP" altLang="ja-JP" sz="1100">
              <a:solidFill>
                <a:sysClr val="windowText" lastClr="000000"/>
              </a:solidFill>
              <a:effectLst/>
              <a:latin typeface="+mn-lt"/>
              <a:ea typeface="+mn-ea"/>
              <a:cs typeface="+mn-cs"/>
            </a:rPr>
            <a:t>などが</a:t>
          </a:r>
          <a:r>
            <a:rPr kumimoji="1" lang="ja-JP" altLang="en-US" sz="1100">
              <a:solidFill>
                <a:sysClr val="windowText" lastClr="000000"/>
              </a:solidFill>
              <a:effectLst/>
              <a:latin typeface="+mn-lt"/>
              <a:ea typeface="+mn-ea"/>
              <a:cs typeface="+mn-cs"/>
            </a:rPr>
            <a:t>増加したためで</a:t>
          </a:r>
          <a:r>
            <a:rPr kumimoji="1" lang="ja-JP" altLang="ja-JP" sz="1100">
              <a:solidFill>
                <a:sysClr val="windowText" lastClr="000000"/>
              </a:solidFill>
              <a:effectLst/>
              <a:latin typeface="+mn-lt"/>
              <a:ea typeface="+mn-ea"/>
              <a:cs typeface="+mn-cs"/>
            </a:rPr>
            <a:t>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類似団体平均との比較では</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ポイント高く、この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年間いずれも高い比率で推移していることから、単独で実施している扶助については、その必要性等を検証し、適正な給付に努める。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23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75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前年度に比べ</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主に</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積立金、繰出金が</a:t>
          </a:r>
          <a:r>
            <a:rPr kumimoji="1" lang="ja-JP" altLang="ja-JP" sz="1100">
              <a:solidFill>
                <a:sysClr val="windowText" lastClr="000000"/>
              </a:solidFill>
              <a:effectLst/>
              <a:latin typeface="+mn-lt"/>
              <a:ea typeface="+mn-ea"/>
              <a:cs typeface="+mn-cs"/>
            </a:rPr>
            <a:t>減少したためである。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類似団体平均との比較では</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ポイント高く、この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年間いずれも高い割合で推移している。今後、公共施設等の老朽化が進む中、施設の統廃合の検討や各特別会計の健全化に取り組み繰出金の抑制に努める。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59</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208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7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7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60</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4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前年度に比べ</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となった。これは</a:t>
          </a:r>
          <a:r>
            <a:rPr kumimoji="1" lang="ja-JP" altLang="en-US" sz="1100">
              <a:solidFill>
                <a:sysClr val="windowText" lastClr="000000"/>
              </a:solidFill>
              <a:effectLst/>
              <a:latin typeface="+mn-lt"/>
              <a:ea typeface="+mn-ea"/>
              <a:cs typeface="+mn-cs"/>
            </a:rPr>
            <a:t>感染症対策事業（物価高騰等対策応援事業）</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によることが大きな要因である。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類似団体平均との比較では</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ポイント高く、この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年間いずれも高い割合で推移している。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単独で実施している補助については、その必要性等を再検討し、所期の目的が達成されたものや達成の見込みがないものは廃止するなどの見直しを進めていく必要がある。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540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51562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17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174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前年度に比べ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ポイントの増加となった。近年の大型投資事業に係る起債の元金償還がはじまったことと</a:t>
          </a:r>
          <a:r>
            <a:rPr kumimoji="1" lang="ja-JP" altLang="en-US" sz="1100">
              <a:solidFill>
                <a:sysClr val="windowText" lastClr="000000"/>
              </a:solidFill>
              <a:effectLst/>
              <a:latin typeface="+mn-lt"/>
              <a:ea typeface="+mn-ea"/>
              <a:cs typeface="+mn-cs"/>
            </a:rPr>
            <a:t>、臨時財政対策債などの償還完了</a:t>
          </a:r>
          <a:r>
            <a:rPr kumimoji="1" lang="ja-JP" altLang="ja-JP" sz="1100">
              <a:solidFill>
                <a:sysClr val="windowText" lastClr="000000"/>
              </a:solidFill>
              <a:effectLst/>
              <a:latin typeface="+mn-lt"/>
              <a:ea typeface="+mn-ea"/>
              <a:cs typeface="+mn-cs"/>
            </a:rPr>
            <a:t>の差によるものであるが、今後においては上昇していくことが見込まれる。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類似団体平均との比較では</a:t>
          </a:r>
          <a:r>
            <a:rPr kumimoji="1" lang="en-US" altLang="ja-JP" sz="1100">
              <a:solidFill>
                <a:sysClr val="windowText" lastClr="000000"/>
              </a:solidFill>
              <a:effectLst/>
              <a:latin typeface="+mn-lt"/>
              <a:ea typeface="+mn-ea"/>
              <a:cs typeface="+mn-cs"/>
            </a:rPr>
            <a:t>8.2</a:t>
          </a:r>
          <a:r>
            <a:rPr kumimoji="1" lang="ja-JP" altLang="ja-JP" sz="1100">
              <a:solidFill>
                <a:sysClr val="windowText" lastClr="000000"/>
              </a:solidFill>
              <a:effectLst/>
              <a:latin typeface="+mn-lt"/>
              <a:ea typeface="+mn-ea"/>
              <a:cs typeface="+mn-cs"/>
            </a:rPr>
            <a:t>ポイント低く、この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いずれも低い比率で推移している。今後も世代間負担の公平化と公債費負担の中長期的な平準化の観点から適正な償還期限の設定により、償還額の平準化及び実質公債費比率の急激な上昇の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50800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05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46990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882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123190</xdr:rowOff>
    </xdr:from>
    <xdr:to>
      <xdr:col>11</xdr:col>
      <xdr:colOff>9525</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8104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72390</xdr:rowOff>
    </xdr:from>
    <xdr:to>
      <xdr:col>6</xdr:col>
      <xdr:colOff>171450</xdr:colOff>
      <xdr:row>75</xdr:row>
      <xdr:rowOff>2540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前年度に比べ</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となった。これは</a:t>
          </a:r>
          <a:r>
            <a:rPr kumimoji="1" lang="ja-JP" altLang="en-US" sz="1100">
              <a:solidFill>
                <a:sysClr val="windowText" lastClr="000000"/>
              </a:solidFill>
              <a:effectLst/>
              <a:latin typeface="+mn-lt"/>
              <a:ea typeface="+mn-ea"/>
              <a:cs typeface="+mn-cs"/>
            </a:rPr>
            <a:t>普通建設事業の大幅な減額や積立金、</a:t>
          </a:r>
          <a:r>
            <a:rPr kumimoji="1" lang="ja-JP" altLang="ja-JP" sz="1100">
              <a:solidFill>
                <a:sysClr val="windowText" lastClr="000000"/>
              </a:solidFill>
              <a:effectLst/>
              <a:latin typeface="+mn-lt"/>
              <a:ea typeface="+mn-ea"/>
              <a:cs typeface="+mn-cs"/>
            </a:rPr>
            <a:t>繰出金で</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ためである。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類似団体平均の比較では</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ポイント高く、この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年間いずれも高い割合で移している。今後</a:t>
          </a:r>
          <a:r>
            <a:rPr kumimoji="1" lang="ja-JP" altLang="en-US" sz="1100">
              <a:solidFill>
                <a:sysClr val="windowText" lastClr="000000"/>
              </a:solidFill>
              <a:effectLst/>
              <a:latin typeface="+mn-lt"/>
              <a:ea typeface="+mn-ea"/>
              <a:cs typeface="+mn-cs"/>
            </a:rPr>
            <a:t>は公共施設の維持や改築など大きい事業費が</a:t>
          </a:r>
          <a:r>
            <a:rPr kumimoji="1" lang="ja-JP" altLang="ja-JP" sz="1100">
              <a:solidFill>
                <a:sysClr val="windowText" lastClr="000000"/>
              </a:solidFill>
              <a:effectLst/>
              <a:latin typeface="+mn-lt"/>
              <a:ea typeface="+mn-ea"/>
              <a:cs typeface="+mn-cs"/>
            </a:rPr>
            <a:t>見込</a:t>
          </a:r>
          <a:r>
            <a:rPr kumimoji="1" lang="ja-JP" altLang="en-US" sz="1100">
              <a:solidFill>
                <a:sysClr val="windowText" lastClr="000000"/>
              </a:solidFill>
              <a:effectLst/>
              <a:latin typeface="+mn-lt"/>
              <a:ea typeface="+mn-ea"/>
              <a:cs typeface="+mn-cs"/>
            </a:rPr>
            <a:t>まれるため</a:t>
          </a:r>
          <a:r>
            <a:rPr kumimoji="1" lang="ja-JP" altLang="ja-JP" sz="1100">
              <a:solidFill>
                <a:sysClr val="windowText" lastClr="000000"/>
              </a:solidFill>
              <a:effectLst/>
              <a:latin typeface="+mn-lt"/>
              <a:ea typeface="+mn-ea"/>
              <a:cs typeface="+mn-cs"/>
            </a:rPr>
            <a:t>、事業の必要性等を再検討し、事業のスリム化、効率化に取り組む必要がある。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109038</xdr:rowOff>
    </xdr:from>
    <xdr:to>
      <xdr:col>82</xdr:col>
      <xdr:colOff>107950</xdr:colOff>
      <xdr:row>79</xdr:row>
      <xdr:rowOff>135164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65358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135164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3152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128632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31520"/>
          <a:ext cx="8890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128632</xdr:rowOff>
    </xdr:from>
    <xdr:to>
      <xdr:col>69</xdr:col>
      <xdr:colOff>92075</xdr:colOff>
      <xdr:row>80</xdr:row>
      <xdr:rowOff>159657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673182"/>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58238</xdr:rowOff>
    </xdr:from>
    <xdr:to>
      <xdr:col>82</xdr:col>
      <xdr:colOff>158750</xdr:colOff>
      <xdr:row>79</xdr:row>
      <xdr:rowOff>159838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30315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84364</xdr:rowOff>
    </xdr:from>
    <xdr:to>
      <xdr:col>78</xdr:col>
      <xdr:colOff>120650</xdr:colOff>
      <xdr:row>80</xdr:row>
      <xdr:rowOff>14514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170741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71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77832</xdr:rowOff>
    </xdr:from>
    <xdr:to>
      <xdr:col>69</xdr:col>
      <xdr:colOff>142875</xdr:colOff>
      <xdr:row>80</xdr:row>
      <xdr:rowOff>7982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164209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0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108857</xdr:rowOff>
    </xdr:from>
    <xdr:to>
      <xdr:col>65</xdr:col>
      <xdr:colOff>53975</xdr:colOff>
      <xdr:row>81</xdr:row>
      <xdr:rowOff>39007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8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23784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9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24140</xdr:rowOff>
    </xdr:from>
    <xdr:to>
      <xdr:col>29</xdr:col>
      <xdr:colOff>127000</xdr:colOff>
      <xdr:row>19</xdr:row>
      <xdr:rowOff>46720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29315"/>
          <a:ext cx="647700" cy="2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46720</xdr:rowOff>
    </xdr:from>
    <xdr:to>
      <xdr:col>26</xdr:col>
      <xdr:colOff>50800</xdr:colOff>
      <xdr:row>19</xdr:row>
      <xdr:rowOff>76523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351895"/>
          <a:ext cx="698500" cy="29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76523</xdr:rowOff>
    </xdr:from>
    <xdr:to>
      <xdr:col>22</xdr:col>
      <xdr:colOff>114300</xdr:colOff>
      <xdr:row>19</xdr:row>
      <xdr:rowOff>96245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381698"/>
          <a:ext cx="698500" cy="19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96245</xdr:rowOff>
    </xdr:from>
    <xdr:to>
      <xdr:col>18</xdr:col>
      <xdr:colOff>177800</xdr:colOff>
      <xdr:row>19</xdr:row>
      <xdr:rowOff>102750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401420"/>
          <a:ext cx="698500" cy="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86318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04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96013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05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144790</xdr:rowOff>
    </xdr:from>
    <xdr:to>
      <xdr:col>29</xdr:col>
      <xdr:colOff>177800</xdr:colOff>
      <xdr:row>19</xdr:row>
      <xdr:rowOff>74940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27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116867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5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167370</xdr:rowOff>
    </xdr:from>
    <xdr:to>
      <xdr:col>26</xdr:col>
      <xdr:colOff>101600</xdr:colOff>
      <xdr:row>19</xdr:row>
      <xdr:rowOff>97520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30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82297</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38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25723</xdr:rowOff>
    </xdr:from>
    <xdr:to>
      <xdr:col>22</xdr:col>
      <xdr:colOff>165100</xdr:colOff>
      <xdr:row>19</xdr:row>
      <xdr:rowOff>127323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33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112100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41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45445</xdr:rowOff>
    </xdr:from>
    <xdr:to>
      <xdr:col>19</xdr:col>
      <xdr:colOff>38100</xdr:colOff>
      <xdr:row>19</xdr:row>
      <xdr:rowOff>147045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5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131822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4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51950</xdr:rowOff>
    </xdr:from>
    <xdr:to>
      <xdr:col>15</xdr:col>
      <xdr:colOff>101600</xdr:colOff>
      <xdr:row>19</xdr:row>
      <xdr:rowOff>153550</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5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138327</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45562</xdr:rowOff>
    </xdr:from>
    <xdr:to>
      <xdr:col>29</xdr:col>
      <xdr:colOff>127000</xdr:colOff>
      <xdr:row>36</xdr:row>
      <xdr:rowOff>47992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98812"/>
          <a:ext cx="647700" cy="2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45562</xdr:rowOff>
    </xdr:from>
    <xdr:to>
      <xdr:col>26</xdr:col>
      <xdr:colOff>50800</xdr:colOff>
      <xdr:row>36</xdr:row>
      <xdr:rowOff>57997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98812"/>
          <a:ext cx="698500" cy="1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57997</xdr:rowOff>
    </xdr:from>
    <xdr:to>
      <xdr:col>22</xdr:col>
      <xdr:colOff>114300</xdr:colOff>
      <xdr:row>36</xdr:row>
      <xdr:rowOff>86903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11247"/>
          <a:ext cx="698500" cy="28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86903</xdr:rowOff>
    </xdr:from>
    <xdr:to>
      <xdr:col>18</xdr:col>
      <xdr:colOff>177800</xdr:colOff>
      <xdr:row>36</xdr:row>
      <xdr:rowOff>134482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40153"/>
          <a:ext cx="698500" cy="4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157821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340092</xdr:rowOff>
    </xdr:from>
    <xdr:to>
      <xdr:col>29</xdr:col>
      <xdr:colOff>177800</xdr:colOff>
      <xdr:row>36</xdr:row>
      <xdr:rowOff>98792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5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312169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2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337662</xdr:rowOff>
    </xdr:from>
    <xdr:to>
      <xdr:col>26</xdr:col>
      <xdr:colOff>101600</xdr:colOff>
      <xdr:row>36</xdr:row>
      <xdr:rowOff>96362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48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81139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3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7197</xdr:rowOff>
    </xdr:from>
    <xdr:to>
      <xdr:col>22</xdr:col>
      <xdr:colOff>165100</xdr:colOff>
      <xdr:row>36</xdr:row>
      <xdr:rowOff>108797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6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93574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4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36103</xdr:rowOff>
    </xdr:from>
    <xdr:to>
      <xdr:col>19</xdr:col>
      <xdr:colOff>38100</xdr:colOff>
      <xdr:row>36</xdr:row>
      <xdr:rowOff>137703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147880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5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83682</xdr:rowOff>
    </xdr:from>
    <xdr:to>
      <xdr:col>15</xdr:col>
      <xdr:colOff>101600</xdr:colOff>
      <xdr:row>37</xdr:row>
      <xdr:rowOff>13832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3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170059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2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3,268
3,231
64.18
3,142,489
2,942,365
160,103
2,075,076
1,684,670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113262</xdr:rowOff>
    </xdr:from>
    <xdr:to>
      <xdr:col>24</xdr:col>
      <xdr:colOff>63500</xdr:colOff>
      <xdr:row>37</xdr:row>
      <xdr:rowOff>137140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56912"/>
          <a:ext cx="838200" cy="2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137140</xdr:rowOff>
    </xdr:from>
    <xdr:to>
      <xdr:col>19</xdr:col>
      <xdr:colOff>177800</xdr:colOff>
      <xdr:row>37</xdr:row>
      <xdr:rowOff>164003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80790"/>
          <a:ext cx="889000" cy="2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164003</xdr:rowOff>
    </xdr:from>
    <xdr:to>
      <xdr:col>15</xdr:col>
      <xdr:colOff>50800</xdr:colOff>
      <xdr:row>38</xdr:row>
      <xdr:rowOff>17650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07653"/>
          <a:ext cx="8890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17650</xdr:rowOff>
    </xdr:from>
    <xdr:to>
      <xdr:col>10</xdr:col>
      <xdr:colOff>114300</xdr:colOff>
      <xdr:row>38</xdr:row>
      <xdr:rowOff>37405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32750"/>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11537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56471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62462</xdr:rowOff>
    </xdr:from>
    <xdr:to>
      <xdr:col>24</xdr:col>
      <xdr:colOff>114300</xdr:colOff>
      <xdr:row>37</xdr:row>
      <xdr:rowOff>164063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06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40889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8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86340</xdr:rowOff>
    </xdr:from>
    <xdr:to>
      <xdr:col>20</xdr:col>
      <xdr:colOff>38100</xdr:colOff>
      <xdr:row>38</xdr:row>
      <xdr:rowOff>16490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7617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2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113204</xdr:rowOff>
    </xdr:from>
    <xdr:to>
      <xdr:col>15</xdr:col>
      <xdr:colOff>101600</xdr:colOff>
      <xdr:row>38</xdr:row>
      <xdr:rowOff>43354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5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34480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4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138300</xdr:rowOff>
    </xdr:from>
    <xdr:to>
      <xdr:col>10</xdr:col>
      <xdr:colOff>165100</xdr:colOff>
      <xdr:row>38</xdr:row>
      <xdr:rowOff>68450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8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59577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7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158055</xdr:rowOff>
    </xdr:from>
    <xdr:to>
      <xdr:col>6</xdr:col>
      <xdr:colOff>38100</xdr:colOff>
      <xdr:row>38</xdr:row>
      <xdr:rowOff>88205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79332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9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103650</xdr:rowOff>
    </xdr:from>
    <xdr:to>
      <xdr:col>24</xdr:col>
      <xdr:colOff>63500</xdr:colOff>
      <xdr:row>57</xdr:row>
      <xdr:rowOff>110915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76300"/>
          <a:ext cx="8382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110915</xdr:rowOff>
    </xdr:from>
    <xdr:to>
      <xdr:col>19</xdr:col>
      <xdr:colOff>177800</xdr:colOff>
      <xdr:row>57</xdr:row>
      <xdr:rowOff>123054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83565"/>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120816</xdr:rowOff>
    </xdr:from>
    <xdr:to>
      <xdr:col>15</xdr:col>
      <xdr:colOff>50800</xdr:colOff>
      <xdr:row>57</xdr:row>
      <xdr:rowOff>123054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93466"/>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115550</xdr:rowOff>
    </xdr:from>
    <xdr:to>
      <xdr:col>10</xdr:col>
      <xdr:colOff>114300</xdr:colOff>
      <xdr:row>57</xdr:row>
      <xdr:rowOff>120816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88200"/>
          <a:ext cx="889000" cy="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148349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156239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8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52850</xdr:rowOff>
    </xdr:from>
    <xdr:to>
      <xdr:col>24</xdr:col>
      <xdr:colOff>114300</xdr:colOff>
      <xdr:row>57</xdr:row>
      <xdr:rowOff>154450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139227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4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60115</xdr:rowOff>
    </xdr:from>
    <xdr:to>
      <xdr:col>20</xdr:col>
      <xdr:colOff>38100</xdr:colOff>
      <xdr:row>57</xdr:row>
      <xdr:rowOff>161715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152842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2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72254</xdr:rowOff>
    </xdr:from>
    <xdr:to>
      <xdr:col>15</xdr:col>
      <xdr:colOff>101600</xdr:colOff>
      <xdr:row>58</xdr:row>
      <xdr:rowOff>2404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164981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3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70016</xdr:rowOff>
    </xdr:from>
    <xdr:to>
      <xdr:col>10</xdr:col>
      <xdr:colOff>165100</xdr:colOff>
      <xdr:row>58</xdr:row>
      <xdr:rowOff>166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162743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3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64750</xdr:rowOff>
    </xdr:from>
    <xdr:to>
      <xdr:col>6</xdr:col>
      <xdr:colOff>38100</xdr:colOff>
      <xdr:row>57</xdr:row>
      <xdr:rowOff>166350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157477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3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34489</xdr:rowOff>
    </xdr:from>
    <xdr:to>
      <xdr:col>24</xdr:col>
      <xdr:colOff>63500</xdr:colOff>
      <xdr:row>78</xdr:row>
      <xdr:rowOff>75326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07589"/>
          <a:ext cx="838200" cy="4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75326</xdr:rowOff>
    </xdr:from>
    <xdr:to>
      <xdr:col>19</xdr:col>
      <xdr:colOff>177800</xdr:colOff>
      <xdr:row>78</xdr:row>
      <xdr:rowOff>76505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48426"/>
          <a:ext cx="8890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76505</xdr:rowOff>
    </xdr:from>
    <xdr:to>
      <xdr:col>15</xdr:col>
      <xdr:colOff>50800</xdr:colOff>
      <xdr:row>78</xdr:row>
      <xdr:rowOff>81891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49605"/>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64071</xdr:rowOff>
    </xdr:from>
    <xdr:to>
      <xdr:col>10</xdr:col>
      <xdr:colOff>114300</xdr:colOff>
      <xdr:row>78</xdr:row>
      <xdr:rowOff>81891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37171"/>
          <a:ext cx="889000" cy="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82385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120831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155139</xdr:rowOff>
    </xdr:from>
    <xdr:to>
      <xdr:col>24</xdr:col>
      <xdr:colOff>114300</xdr:colOff>
      <xdr:row>78</xdr:row>
      <xdr:rowOff>85289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108205</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24526</xdr:rowOff>
    </xdr:from>
    <xdr:to>
      <xdr:col>20</xdr:col>
      <xdr:colOff>38100</xdr:colOff>
      <xdr:row>78</xdr:row>
      <xdr:rowOff>126126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117253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9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25705</xdr:rowOff>
    </xdr:from>
    <xdr:to>
      <xdr:col>15</xdr:col>
      <xdr:colOff>101600</xdr:colOff>
      <xdr:row>78</xdr:row>
      <xdr:rowOff>127305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118432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31091</xdr:rowOff>
    </xdr:from>
    <xdr:to>
      <xdr:col>10</xdr:col>
      <xdr:colOff>165100</xdr:colOff>
      <xdr:row>78</xdr:row>
      <xdr:rowOff>132691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123818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13271</xdr:rowOff>
    </xdr:from>
    <xdr:to>
      <xdr:col>6</xdr:col>
      <xdr:colOff>38100</xdr:colOff>
      <xdr:row>78</xdr:row>
      <xdr:rowOff>114871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105998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7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103848</xdr:rowOff>
    </xdr:from>
    <xdr:to>
      <xdr:col>24</xdr:col>
      <xdr:colOff>63500</xdr:colOff>
      <xdr:row>95</xdr:row>
      <xdr:rowOff>165227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391598"/>
          <a:ext cx="8382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25102</xdr:rowOff>
    </xdr:from>
    <xdr:to>
      <xdr:col>19</xdr:col>
      <xdr:colOff>177800</xdr:colOff>
      <xdr:row>95</xdr:row>
      <xdr:rowOff>165227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12852"/>
          <a:ext cx="889000" cy="14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25102</xdr:rowOff>
    </xdr:from>
    <xdr:to>
      <xdr:col>15</xdr:col>
      <xdr:colOff>50800</xdr:colOff>
      <xdr:row>96</xdr:row>
      <xdr:rowOff>61367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12852"/>
          <a:ext cx="889000" cy="20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795</xdr:rowOff>
    </xdr:from>
    <xdr:to>
      <xdr:col>10</xdr:col>
      <xdr:colOff>114300</xdr:colOff>
      <xdr:row>96</xdr:row>
      <xdr:rowOff>61367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459995"/>
          <a:ext cx="889000" cy="6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87406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53048</xdr:rowOff>
    </xdr:from>
    <xdr:to>
      <xdr:col>24</xdr:col>
      <xdr:colOff>114300</xdr:colOff>
      <xdr:row>95</xdr:row>
      <xdr:rowOff>154648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31475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1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114427</xdr:rowOff>
    </xdr:from>
    <xdr:to>
      <xdr:col>20</xdr:col>
      <xdr:colOff>38100</xdr:colOff>
      <xdr:row>96</xdr:row>
      <xdr:rowOff>44577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35704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4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145752</xdr:rowOff>
    </xdr:from>
    <xdr:to>
      <xdr:col>15</xdr:col>
      <xdr:colOff>101600</xdr:colOff>
      <xdr:row>95</xdr:row>
      <xdr:rowOff>75902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67029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5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10567</xdr:rowOff>
    </xdr:from>
    <xdr:to>
      <xdr:col>10</xdr:col>
      <xdr:colOff>165100</xdr:colOff>
      <xdr:row>96</xdr:row>
      <xdr:rowOff>112167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103294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121445</xdr:rowOff>
    </xdr:from>
    <xdr:to>
      <xdr:col>6</xdr:col>
      <xdr:colOff>38100</xdr:colOff>
      <xdr:row>96</xdr:row>
      <xdr:rowOff>51595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68122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8640</xdr:rowOff>
    </xdr:from>
    <xdr:to>
      <xdr:col>55</xdr:col>
      <xdr:colOff>0</xdr:colOff>
      <xdr:row>38</xdr:row>
      <xdr:rowOff>11615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523740"/>
          <a:ext cx="8382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139799</xdr:rowOff>
    </xdr:from>
    <xdr:to>
      <xdr:col>50</xdr:col>
      <xdr:colOff>114300</xdr:colOff>
      <xdr:row>38</xdr:row>
      <xdr:rowOff>11615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483449"/>
          <a:ext cx="889000" cy="4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115908</xdr:rowOff>
    </xdr:from>
    <xdr:to>
      <xdr:col>45</xdr:col>
      <xdr:colOff>177800</xdr:colOff>
      <xdr:row>37</xdr:row>
      <xdr:rowOff>139799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59558"/>
          <a:ext cx="889000" cy="2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115908</xdr:rowOff>
    </xdr:from>
    <xdr:to>
      <xdr:col>41</xdr:col>
      <xdr:colOff>50800</xdr:colOff>
      <xdr:row>38</xdr:row>
      <xdr:rowOff>56409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59558"/>
          <a:ext cx="889000" cy="1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116414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1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80613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5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129290</xdr:rowOff>
    </xdr:from>
    <xdr:to>
      <xdr:col>55</xdr:col>
      <xdr:colOff>50800</xdr:colOff>
      <xdr:row>38</xdr:row>
      <xdr:rowOff>59440</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7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44217</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8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132264</xdr:rowOff>
    </xdr:from>
    <xdr:to>
      <xdr:col>50</xdr:col>
      <xdr:colOff>165100</xdr:colOff>
      <xdr:row>38</xdr:row>
      <xdr:rowOff>62415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75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53542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6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88999</xdr:rowOff>
    </xdr:from>
    <xdr:to>
      <xdr:col>46</xdr:col>
      <xdr:colOff>38100</xdr:colOff>
      <xdr:row>38</xdr:row>
      <xdr:rowOff>19149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10275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2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65108</xdr:rowOff>
    </xdr:from>
    <xdr:to>
      <xdr:col>41</xdr:col>
      <xdr:colOff>101600</xdr:colOff>
      <xdr:row>37</xdr:row>
      <xdr:rowOff>166708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4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157835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5609</xdr:rowOff>
    </xdr:from>
    <xdr:to>
      <xdr:col>36</xdr:col>
      <xdr:colOff>165100</xdr:colOff>
      <xdr:row>38</xdr:row>
      <xdr:rowOff>107209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52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98336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110858</xdr:rowOff>
    </xdr:from>
    <xdr:to>
      <xdr:col>55</xdr:col>
      <xdr:colOff>0</xdr:colOff>
      <xdr:row>58</xdr:row>
      <xdr:rowOff>118614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54958"/>
          <a:ext cx="8382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88789</xdr:rowOff>
    </xdr:from>
    <xdr:to>
      <xdr:col>50</xdr:col>
      <xdr:colOff>114300</xdr:colOff>
      <xdr:row>58</xdr:row>
      <xdr:rowOff>110858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32889"/>
          <a:ext cx="8890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78122</xdr:rowOff>
    </xdr:from>
    <xdr:to>
      <xdr:col>45</xdr:col>
      <xdr:colOff>177800</xdr:colOff>
      <xdr:row>58</xdr:row>
      <xdr:rowOff>88789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10022222"/>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78122</xdr:rowOff>
    </xdr:from>
    <xdr:to>
      <xdr:col>41</xdr:col>
      <xdr:colOff>50800</xdr:colOff>
      <xdr:row>58</xdr:row>
      <xdr:rowOff>102329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22222"/>
          <a:ext cx="889000" cy="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121365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146624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67814</xdr:rowOff>
    </xdr:from>
    <xdr:to>
      <xdr:col>55</xdr:col>
      <xdr:colOff>50800</xdr:colOff>
      <xdr:row>58</xdr:row>
      <xdr:rowOff>169414</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60058</xdr:rowOff>
    </xdr:from>
    <xdr:to>
      <xdr:col>50</xdr:col>
      <xdr:colOff>165100</xdr:colOff>
      <xdr:row>58</xdr:row>
      <xdr:rowOff>161658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152785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9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37989</xdr:rowOff>
    </xdr:from>
    <xdr:to>
      <xdr:col>46</xdr:col>
      <xdr:colOff>38100</xdr:colOff>
      <xdr:row>58</xdr:row>
      <xdr:rowOff>139589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130716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27322</xdr:rowOff>
    </xdr:from>
    <xdr:to>
      <xdr:col>41</xdr:col>
      <xdr:colOff>101600</xdr:colOff>
      <xdr:row>58</xdr:row>
      <xdr:rowOff>128922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145449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4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51529</xdr:rowOff>
    </xdr:from>
    <xdr:to>
      <xdr:col>36</xdr:col>
      <xdr:colOff>165100</xdr:colOff>
      <xdr:row>58</xdr:row>
      <xdr:rowOff>153129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144256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8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103442</xdr:rowOff>
    </xdr:from>
    <xdr:to>
      <xdr:col>55</xdr:col>
      <xdr:colOff>0</xdr:colOff>
      <xdr:row>78</xdr:row>
      <xdr:rowOff>128398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76542"/>
          <a:ext cx="8382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154418</xdr:rowOff>
    </xdr:from>
    <xdr:to>
      <xdr:col>50</xdr:col>
      <xdr:colOff>114300</xdr:colOff>
      <xdr:row>78</xdr:row>
      <xdr:rowOff>103442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56068"/>
          <a:ext cx="889000" cy="1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154418</xdr:rowOff>
    </xdr:from>
    <xdr:to>
      <xdr:col>45</xdr:col>
      <xdr:colOff>177800</xdr:colOff>
      <xdr:row>78</xdr:row>
      <xdr:rowOff>60869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56068"/>
          <a:ext cx="889000" cy="7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60869</xdr:rowOff>
    </xdr:from>
    <xdr:to>
      <xdr:col>41</xdr:col>
      <xdr:colOff>50800</xdr:colOff>
      <xdr:row>78</xdr:row>
      <xdr:rowOff>92123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433969"/>
          <a:ext cx="88900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4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139399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77598</xdr:rowOff>
    </xdr:from>
    <xdr:to>
      <xdr:col>55</xdr:col>
      <xdr:colOff>50800</xdr:colOff>
      <xdr:row>79</xdr:row>
      <xdr:rowOff>7748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163975</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52642</xdr:rowOff>
    </xdr:from>
    <xdr:to>
      <xdr:col>50</xdr:col>
      <xdr:colOff>165100</xdr:colOff>
      <xdr:row>78</xdr:row>
      <xdr:rowOff>154242</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145369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103618</xdr:rowOff>
    </xdr:from>
    <xdr:to>
      <xdr:col>46</xdr:col>
      <xdr:colOff>38100</xdr:colOff>
      <xdr:row>78</xdr:row>
      <xdr:rowOff>33768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0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50295</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8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10069</xdr:rowOff>
    </xdr:from>
    <xdr:to>
      <xdr:col>41</xdr:col>
      <xdr:colOff>101600</xdr:colOff>
      <xdr:row>78</xdr:row>
      <xdr:rowOff>111669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128196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41323</xdr:rowOff>
    </xdr:from>
    <xdr:to>
      <xdr:col>36</xdr:col>
      <xdr:colOff>165100</xdr:colOff>
      <xdr:row>78</xdr:row>
      <xdr:rowOff>142923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134050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121416</xdr:rowOff>
    </xdr:from>
    <xdr:to>
      <xdr:col>55</xdr:col>
      <xdr:colOff>0</xdr:colOff>
      <xdr:row>98</xdr:row>
      <xdr:rowOff>128254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23516"/>
          <a:ext cx="8382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121416</xdr:rowOff>
    </xdr:from>
    <xdr:to>
      <xdr:col>50</xdr:col>
      <xdr:colOff>114300</xdr:colOff>
      <xdr:row>98</xdr:row>
      <xdr:rowOff>130087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923516"/>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100755</xdr:rowOff>
    </xdr:from>
    <xdr:to>
      <xdr:col>45</xdr:col>
      <xdr:colOff>177800</xdr:colOff>
      <xdr:row>98</xdr:row>
      <xdr:rowOff>130087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902855"/>
          <a:ext cx="8890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100755</xdr:rowOff>
    </xdr:from>
    <xdr:to>
      <xdr:col>41</xdr:col>
      <xdr:colOff>50800</xdr:colOff>
      <xdr:row>98</xdr:row>
      <xdr:rowOff>122817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02855"/>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145246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168617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77454</xdr:rowOff>
    </xdr:from>
    <xdr:to>
      <xdr:col>55</xdr:col>
      <xdr:colOff>50800</xdr:colOff>
      <xdr:row>99</xdr:row>
      <xdr:rowOff>7604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70616</xdr:rowOff>
    </xdr:from>
    <xdr:to>
      <xdr:col>50</xdr:col>
      <xdr:colOff>165100</xdr:colOff>
      <xdr:row>99</xdr:row>
      <xdr:rowOff>766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163343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6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79287</xdr:rowOff>
    </xdr:from>
    <xdr:to>
      <xdr:col>46</xdr:col>
      <xdr:colOff>38100</xdr:colOff>
      <xdr:row>99</xdr:row>
      <xdr:rowOff>9437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49955</xdr:rowOff>
    </xdr:from>
    <xdr:to>
      <xdr:col>41</xdr:col>
      <xdr:colOff>101600</xdr:colOff>
      <xdr:row>98</xdr:row>
      <xdr:rowOff>151555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168082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2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72017</xdr:rowOff>
    </xdr:from>
    <xdr:to>
      <xdr:col>36</xdr:col>
      <xdr:colOff>165100</xdr:colOff>
      <xdr:row>99</xdr:row>
      <xdr:rowOff>2167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164744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161227</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76327"/>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161227</xdr:rowOff>
    </xdr:from>
    <xdr:to>
      <xdr:col>71</xdr:col>
      <xdr:colOff>177800</xdr:colOff>
      <xdr:row>39</xdr:row>
      <xdr:rowOff>4307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76327"/>
          <a:ext cx="889000" cy="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162488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58239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110427</xdr:rowOff>
    </xdr:from>
    <xdr:to>
      <xdr:col>72</xdr:col>
      <xdr:colOff>38100</xdr:colOff>
      <xdr:row>39</xdr:row>
      <xdr:rowOff>40577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31704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7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124957</xdr:rowOff>
    </xdr:from>
    <xdr:to>
      <xdr:col>67</xdr:col>
      <xdr:colOff>101600</xdr:colOff>
      <xdr:row>39</xdr:row>
      <xdr:rowOff>55107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46234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3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86872</xdr:rowOff>
    </xdr:from>
    <xdr:to>
      <xdr:col>85</xdr:col>
      <xdr:colOff>127000</xdr:colOff>
      <xdr:row>78</xdr:row>
      <xdr:rowOff>89799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459972"/>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89799</xdr:rowOff>
    </xdr:from>
    <xdr:to>
      <xdr:col>81</xdr:col>
      <xdr:colOff>50800</xdr:colOff>
      <xdr:row>78</xdr:row>
      <xdr:rowOff>98578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462899"/>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98578</xdr:rowOff>
    </xdr:from>
    <xdr:to>
      <xdr:col>76</xdr:col>
      <xdr:colOff>114300</xdr:colOff>
      <xdr:row>78</xdr:row>
      <xdr:rowOff>116656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471678"/>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116656</xdr:rowOff>
    </xdr:from>
    <xdr:to>
      <xdr:col>71</xdr:col>
      <xdr:colOff>177800</xdr:colOff>
      <xdr:row>78</xdr:row>
      <xdr:rowOff>143249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489756"/>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48739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64476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36072</xdr:rowOff>
    </xdr:from>
    <xdr:to>
      <xdr:col>85</xdr:col>
      <xdr:colOff>177800</xdr:colOff>
      <xdr:row>78</xdr:row>
      <xdr:rowOff>137672</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4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14499</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8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38999</xdr:rowOff>
    </xdr:from>
    <xdr:to>
      <xdr:col>81</xdr:col>
      <xdr:colOff>101600</xdr:colOff>
      <xdr:row>78</xdr:row>
      <xdr:rowOff>140599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4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131726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50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47778</xdr:rowOff>
    </xdr:from>
    <xdr:to>
      <xdr:col>76</xdr:col>
      <xdr:colOff>165100</xdr:colOff>
      <xdr:row>78</xdr:row>
      <xdr:rowOff>149378</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42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140505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51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65856</xdr:rowOff>
    </xdr:from>
    <xdr:to>
      <xdr:col>72</xdr:col>
      <xdr:colOff>38100</xdr:colOff>
      <xdr:row>78</xdr:row>
      <xdr:rowOff>167456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158583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92449</xdr:rowOff>
    </xdr:from>
    <xdr:to>
      <xdr:col>67</xdr:col>
      <xdr:colOff>101600</xdr:colOff>
      <xdr:row>79</xdr:row>
      <xdr:rowOff>22599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13726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132223</xdr:rowOff>
    </xdr:from>
    <xdr:to>
      <xdr:col>85</xdr:col>
      <xdr:colOff>127000</xdr:colOff>
      <xdr:row>99</xdr:row>
      <xdr:rowOff>2975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34323"/>
          <a:ext cx="838200" cy="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132223</xdr:rowOff>
    </xdr:from>
    <xdr:to>
      <xdr:col>81</xdr:col>
      <xdr:colOff>50800</xdr:colOff>
      <xdr:row>98</xdr:row>
      <xdr:rowOff>168546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34323"/>
          <a:ext cx="889000" cy="3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168546</xdr:rowOff>
    </xdr:from>
    <xdr:to>
      <xdr:col>76</xdr:col>
      <xdr:colOff>114300</xdr:colOff>
      <xdr:row>99</xdr:row>
      <xdr:rowOff>23464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70646"/>
          <a:ext cx="889000" cy="2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23464</xdr:rowOff>
    </xdr:from>
    <xdr:to>
      <xdr:col>71</xdr:col>
      <xdr:colOff>177800</xdr:colOff>
      <xdr:row>99</xdr:row>
      <xdr:rowOff>34951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97014"/>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135805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795" y="165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40657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123625</xdr:rowOff>
    </xdr:from>
    <xdr:to>
      <xdr:col>85</xdr:col>
      <xdr:colOff>177800</xdr:colOff>
      <xdr:row>99</xdr:row>
      <xdr:rowOff>53775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38552</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81423</xdr:rowOff>
    </xdr:from>
    <xdr:to>
      <xdr:col>81</xdr:col>
      <xdr:colOff>101600</xdr:colOff>
      <xdr:row>99</xdr:row>
      <xdr:rowOff>11573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8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117746</xdr:rowOff>
    </xdr:from>
    <xdr:to>
      <xdr:col>76</xdr:col>
      <xdr:colOff>165100</xdr:colOff>
      <xdr:row>99</xdr:row>
      <xdr:rowOff>47896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39023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1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144114</xdr:rowOff>
    </xdr:from>
    <xdr:to>
      <xdr:col>72</xdr:col>
      <xdr:colOff>38100</xdr:colOff>
      <xdr:row>99</xdr:row>
      <xdr:rowOff>74264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4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65391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3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155601</xdr:rowOff>
    </xdr:from>
    <xdr:to>
      <xdr:col>67</xdr:col>
      <xdr:colOff>101600</xdr:colOff>
      <xdr:row>99</xdr:row>
      <xdr:rowOff>85751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76878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5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50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138429</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2529"/>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87629</xdr:rowOff>
    </xdr:from>
    <xdr:to>
      <xdr:col>98</xdr:col>
      <xdr:colOff>38100</xdr:colOff>
      <xdr:row>59</xdr:row>
      <xdr:rowOff>17779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8906</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2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107271</xdr:rowOff>
    </xdr:from>
    <xdr:to>
      <xdr:col>116</xdr:col>
      <xdr:colOff>63500</xdr:colOff>
      <xdr:row>77</xdr:row>
      <xdr:rowOff>131817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308921"/>
          <a:ext cx="838200" cy="2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107271</xdr:rowOff>
    </xdr:from>
    <xdr:to>
      <xdr:col>111</xdr:col>
      <xdr:colOff>177800</xdr:colOff>
      <xdr:row>77</xdr:row>
      <xdr:rowOff>114384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308921"/>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113728</xdr:rowOff>
    </xdr:from>
    <xdr:to>
      <xdr:col>107</xdr:col>
      <xdr:colOff>50800</xdr:colOff>
      <xdr:row>77</xdr:row>
      <xdr:rowOff>114384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315378"/>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89895</xdr:rowOff>
    </xdr:from>
    <xdr:to>
      <xdr:col>102</xdr:col>
      <xdr:colOff>114300</xdr:colOff>
      <xdr:row>77</xdr:row>
      <xdr:rowOff>113728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91545"/>
          <a:ext cx="889000" cy="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150889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81017</xdr:rowOff>
    </xdr:from>
    <xdr:to>
      <xdr:col>116</xdr:col>
      <xdr:colOff>114300</xdr:colOff>
      <xdr:row>78</xdr:row>
      <xdr:rowOff>11167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8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59444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56471</xdr:rowOff>
    </xdr:from>
    <xdr:to>
      <xdr:col>112</xdr:col>
      <xdr:colOff>38100</xdr:colOff>
      <xdr:row>77</xdr:row>
      <xdr:rowOff>158071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149198</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35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63584</xdr:rowOff>
    </xdr:from>
    <xdr:to>
      <xdr:col>107</xdr:col>
      <xdr:colOff>101600</xdr:colOff>
      <xdr:row>77</xdr:row>
      <xdr:rowOff>165184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156311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35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62928</xdr:rowOff>
    </xdr:from>
    <xdr:to>
      <xdr:col>102</xdr:col>
      <xdr:colOff>165100</xdr:colOff>
      <xdr:row>77</xdr:row>
      <xdr:rowOff>164528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155655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35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39095</xdr:rowOff>
    </xdr:from>
    <xdr:to>
      <xdr:col>98</xdr:col>
      <xdr:colOff>38100</xdr:colOff>
      <xdr:row>77</xdr:row>
      <xdr:rowOff>140695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4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157222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1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900,356</a:t>
          </a:r>
          <a:r>
            <a:rPr kumimoji="1" lang="ja-JP" altLang="ja-JP" sz="1100">
              <a:solidFill>
                <a:sysClr val="windowText" lastClr="000000"/>
              </a:solidFill>
              <a:effectLst/>
              <a:latin typeface="+mn-lt"/>
              <a:ea typeface="+mn-ea"/>
              <a:cs typeface="+mn-cs"/>
            </a:rPr>
            <a:t>円で前年度比</a:t>
          </a:r>
          <a:r>
            <a:rPr kumimoji="1" lang="en-US" altLang="ja-JP" sz="1100">
              <a:solidFill>
                <a:sysClr val="windowText" lastClr="000000"/>
              </a:solidFill>
              <a:effectLst/>
              <a:latin typeface="+mn-lt"/>
              <a:ea typeface="+mn-ea"/>
              <a:cs typeface="+mn-cs"/>
            </a:rPr>
            <a:t>25,563</a:t>
          </a:r>
          <a:r>
            <a:rPr kumimoji="1" lang="ja-JP" altLang="ja-JP" sz="1100">
              <a:solidFill>
                <a:sysClr val="windowText" lastClr="000000"/>
              </a:solidFill>
              <a:effectLst/>
              <a:latin typeface="+mn-lt"/>
              <a:ea typeface="+mn-ea"/>
              <a:cs typeface="+mn-cs"/>
            </a:rPr>
            <a:t>円の減少、特に普通建設事業費は</a:t>
          </a:r>
          <a:r>
            <a:rPr kumimoji="1" lang="en-US" altLang="ja-JP" sz="1100">
              <a:solidFill>
                <a:sysClr val="windowText" lastClr="000000"/>
              </a:solidFill>
              <a:effectLst/>
              <a:latin typeface="+mn-lt"/>
              <a:ea typeface="+mn-ea"/>
              <a:cs typeface="+mn-cs"/>
            </a:rPr>
            <a:t>33,928</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減少となった。類似団体平均との比較では全体が低い金額となっている。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人件費は、住民一人当たり</a:t>
          </a:r>
          <a:r>
            <a:rPr kumimoji="1" lang="en-US" altLang="ja-JP" sz="1100">
              <a:solidFill>
                <a:sysClr val="windowText" lastClr="000000"/>
              </a:solidFill>
              <a:effectLst/>
              <a:latin typeface="+mn-lt"/>
              <a:ea typeface="+mn-ea"/>
              <a:cs typeface="+mn-cs"/>
            </a:rPr>
            <a:t>201,191</a:t>
          </a:r>
          <a:r>
            <a:rPr kumimoji="1" lang="ja-JP" altLang="ja-JP" sz="1100">
              <a:solidFill>
                <a:sysClr val="windowText" lastClr="000000"/>
              </a:solidFill>
              <a:effectLst/>
              <a:latin typeface="+mn-lt"/>
              <a:ea typeface="+mn-ea"/>
              <a:cs typeface="+mn-cs"/>
            </a:rPr>
            <a:t>円で前年度比</a:t>
          </a:r>
          <a:r>
            <a:rPr kumimoji="1" lang="en-US" altLang="ja-JP" sz="1100">
              <a:solidFill>
                <a:sysClr val="windowText" lastClr="000000"/>
              </a:solidFill>
              <a:effectLst/>
              <a:latin typeface="+mn-lt"/>
              <a:ea typeface="+mn-ea"/>
              <a:cs typeface="+mn-cs"/>
            </a:rPr>
            <a:t>14,623</a:t>
          </a:r>
          <a:r>
            <a:rPr kumimoji="1" lang="ja-JP" altLang="ja-JP" sz="1100">
              <a:solidFill>
                <a:sysClr val="windowText" lastClr="000000"/>
              </a:solidFill>
              <a:effectLst/>
              <a:latin typeface="+mn-lt"/>
              <a:ea typeface="+mn-ea"/>
              <a:cs typeface="+mn-cs"/>
            </a:rPr>
            <a:t>円の増加となったが、類似団体平均との比較では</a:t>
          </a:r>
          <a:r>
            <a:rPr kumimoji="1" lang="en-US" altLang="ja-JP" sz="1100">
              <a:solidFill>
                <a:sysClr val="windowText" lastClr="000000"/>
              </a:solidFill>
              <a:effectLst/>
              <a:latin typeface="+mn-lt"/>
              <a:ea typeface="+mn-ea"/>
              <a:cs typeface="+mn-cs"/>
            </a:rPr>
            <a:t>72,542</a:t>
          </a:r>
          <a:r>
            <a:rPr kumimoji="1" lang="ja-JP" altLang="ja-JP" sz="1100">
              <a:solidFill>
                <a:sysClr val="windowText" lastClr="000000"/>
              </a:solidFill>
              <a:effectLst/>
              <a:latin typeface="+mn-lt"/>
              <a:ea typeface="+mn-ea"/>
              <a:cs typeface="+mn-cs"/>
            </a:rPr>
            <a:t>円下回っている。主に認定こども園化などにより、一般職員の増員となったためであり、今後は課の統廃合等の職員数の上昇抑制に取り組む必要がある。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補助費等は、住民一人当たり</a:t>
          </a:r>
          <a:r>
            <a:rPr kumimoji="1" lang="en-US" altLang="ja-JP" sz="1100">
              <a:solidFill>
                <a:sysClr val="windowText" lastClr="000000"/>
              </a:solidFill>
              <a:effectLst/>
              <a:latin typeface="+mn-lt"/>
              <a:ea typeface="+mn-ea"/>
              <a:cs typeface="+mn-cs"/>
            </a:rPr>
            <a:t>143,329</a:t>
          </a:r>
          <a:r>
            <a:rPr kumimoji="1" lang="ja-JP" altLang="ja-JP" sz="1100">
              <a:solidFill>
                <a:sysClr val="windowText" lastClr="000000"/>
              </a:solidFill>
              <a:effectLst/>
              <a:latin typeface="+mn-lt"/>
              <a:ea typeface="+mn-ea"/>
              <a:cs typeface="+mn-cs"/>
            </a:rPr>
            <a:t>円で前年度比</a:t>
          </a:r>
          <a:r>
            <a:rPr kumimoji="1" lang="en-US" altLang="ja-JP" sz="1100">
              <a:solidFill>
                <a:sysClr val="windowText" lastClr="000000"/>
              </a:solidFill>
              <a:effectLst/>
              <a:latin typeface="+mn-lt"/>
              <a:ea typeface="+mn-ea"/>
              <a:cs typeface="+mn-cs"/>
            </a:rPr>
            <a:t>3,253</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となった。類似団体平均との比較では</a:t>
          </a:r>
          <a:r>
            <a:rPr kumimoji="1" lang="en-US" altLang="ja-JP" sz="1100">
              <a:solidFill>
                <a:sysClr val="windowText" lastClr="000000"/>
              </a:solidFill>
              <a:effectLst/>
              <a:latin typeface="+mn-lt"/>
              <a:ea typeface="+mn-ea"/>
              <a:cs typeface="+mn-cs"/>
            </a:rPr>
            <a:t>98,801</a:t>
          </a:r>
          <a:r>
            <a:rPr kumimoji="1" lang="ja-JP" altLang="ja-JP" sz="1100">
              <a:solidFill>
                <a:sysClr val="windowText" lastClr="000000"/>
              </a:solidFill>
              <a:effectLst/>
              <a:latin typeface="+mn-lt"/>
              <a:ea typeface="+mn-ea"/>
              <a:cs typeface="+mn-cs"/>
            </a:rPr>
            <a:t>円下回っている。前年度から感染症対策事業（物価高騰等対策応援事業）の</a:t>
          </a:r>
          <a:r>
            <a:rPr kumimoji="1" lang="ja-JP" altLang="en-US" sz="1100">
              <a:solidFill>
                <a:sysClr val="windowText" lastClr="000000"/>
              </a:solidFill>
              <a:effectLst/>
              <a:latin typeface="+mn-lt"/>
              <a:ea typeface="+mn-ea"/>
              <a:cs typeface="+mn-cs"/>
            </a:rPr>
            <a:t>給付金</a:t>
          </a:r>
          <a:r>
            <a:rPr kumimoji="1" lang="ja-JP" altLang="ja-JP" sz="1100">
              <a:solidFill>
                <a:sysClr val="windowText" lastClr="000000"/>
              </a:solidFill>
              <a:effectLst/>
              <a:latin typeface="+mn-lt"/>
              <a:ea typeface="+mn-ea"/>
              <a:cs typeface="+mn-cs"/>
            </a:rPr>
            <a:t>で大幅に減額となったためである。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普通建設事業費は、住民一人当たり</a:t>
          </a:r>
          <a:r>
            <a:rPr kumimoji="1" lang="en-US" altLang="ja-JP" sz="1100">
              <a:solidFill>
                <a:sysClr val="windowText" lastClr="000000"/>
              </a:solidFill>
              <a:effectLst/>
              <a:latin typeface="+mn-lt"/>
              <a:ea typeface="+mn-ea"/>
              <a:cs typeface="+mn-cs"/>
            </a:rPr>
            <a:t>92,238</a:t>
          </a:r>
          <a:r>
            <a:rPr kumimoji="1" lang="ja-JP" altLang="ja-JP" sz="1100">
              <a:solidFill>
                <a:sysClr val="windowText" lastClr="000000"/>
              </a:solidFill>
              <a:effectLst/>
              <a:latin typeface="+mn-lt"/>
              <a:ea typeface="+mn-ea"/>
              <a:cs typeface="+mn-cs"/>
            </a:rPr>
            <a:t>円で前年度比</a:t>
          </a:r>
          <a:r>
            <a:rPr kumimoji="1" lang="en-US" altLang="ja-JP" sz="1100">
              <a:solidFill>
                <a:sysClr val="windowText" lastClr="000000"/>
              </a:solidFill>
              <a:effectLst/>
              <a:latin typeface="+mn-lt"/>
              <a:ea typeface="+mn-ea"/>
              <a:cs typeface="+mn-cs"/>
            </a:rPr>
            <a:t>33,928</a:t>
          </a:r>
          <a:r>
            <a:rPr kumimoji="1" lang="ja-JP" altLang="ja-JP" sz="1100">
              <a:solidFill>
                <a:sysClr val="windowText" lastClr="000000"/>
              </a:solidFill>
              <a:effectLst/>
              <a:latin typeface="+mn-lt"/>
              <a:ea typeface="+mn-ea"/>
              <a:cs typeface="+mn-cs"/>
            </a:rPr>
            <a:t>円の減少となり、類似団体平均との比較でも</a:t>
          </a:r>
          <a:r>
            <a:rPr kumimoji="1" lang="en-US" altLang="ja-JP" sz="1100">
              <a:solidFill>
                <a:sysClr val="windowText" lastClr="000000"/>
              </a:solidFill>
              <a:effectLst/>
              <a:latin typeface="+mn-lt"/>
              <a:ea typeface="+mn-ea"/>
              <a:cs typeface="+mn-cs"/>
            </a:rPr>
            <a:t>216,417</a:t>
          </a:r>
          <a:r>
            <a:rPr kumimoji="1" lang="ja-JP" altLang="ja-JP" sz="1100">
              <a:solidFill>
                <a:sysClr val="windowText" lastClr="000000"/>
              </a:solidFill>
              <a:effectLst/>
              <a:latin typeface="+mn-lt"/>
              <a:ea typeface="+mn-ea"/>
              <a:cs typeface="+mn-cs"/>
            </a:rPr>
            <a:t>円下回っている。</a:t>
          </a:r>
          <a:r>
            <a:rPr kumimoji="1" lang="ja-JP" altLang="en-US" sz="1100">
              <a:solidFill>
                <a:sysClr val="windowText" lastClr="000000"/>
              </a:solidFill>
              <a:effectLst/>
              <a:latin typeface="+mn-lt"/>
              <a:ea typeface="+mn-ea"/>
              <a:cs typeface="+mn-cs"/>
            </a:rPr>
            <a:t>橋りょう長寿命化の大規模な橋りょう修繕完了や給食センター改修事業完了</a:t>
          </a:r>
          <a:r>
            <a:rPr kumimoji="1" lang="ja-JP" altLang="ja-JP" sz="1100">
              <a:solidFill>
                <a:sysClr val="windowText" lastClr="000000"/>
              </a:solidFill>
              <a:effectLst/>
              <a:latin typeface="+mn-lt"/>
              <a:ea typeface="+mn-ea"/>
              <a:cs typeface="+mn-cs"/>
            </a:rPr>
            <a:t>により大幅に減額となっている。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公債費は、住民</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a:t>
          </a:r>
          <a:r>
            <a:rPr kumimoji="1" lang="en-US" altLang="ja-JP" sz="1100">
              <a:solidFill>
                <a:sysClr val="windowText" lastClr="000000"/>
              </a:solidFill>
              <a:effectLst/>
              <a:latin typeface="+mn-lt"/>
              <a:ea typeface="+mn-ea"/>
              <a:cs typeface="+mn-cs"/>
            </a:rPr>
            <a:t>67,731</a:t>
          </a:r>
          <a:r>
            <a:rPr kumimoji="1" lang="ja-JP" altLang="ja-JP" sz="1100">
              <a:solidFill>
                <a:sysClr val="windowText" lastClr="000000"/>
              </a:solidFill>
              <a:effectLst/>
              <a:latin typeface="+mn-lt"/>
              <a:ea typeface="+mn-ea"/>
              <a:cs typeface="+mn-cs"/>
            </a:rPr>
            <a:t>円で前年度比</a:t>
          </a:r>
          <a:r>
            <a:rPr kumimoji="1" lang="en-US" altLang="ja-JP" sz="1100">
              <a:solidFill>
                <a:sysClr val="windowText" lastClr="000000"/>
              </a:solidFill>
              <a:effectLst/>
              <a:latin typeface="+mn-lt"/>
              <a:ea typeface="+mn-ea"/>
              <a:cs typeface="+mn-cs"/>
            </a:rPr>
            <a:t>1,536</a:t>
          </a:r>
          <a:r>
            <a:rPr kumimoji="1" lang="ja-JP" altLang="ja-JP" sz="1100">
              <a:solidFill>
                <a:sysClr val="windowText" lastClr="000000"/>
              </a:solidFill>
              <a:effectLst/>
              <a:latin typeface="+mn-lt"/>
              <a:ea typeface="+mn-ea"/>
              <a:cs typeface="+mn-cs"/>
            </a:rPr>
            <a:t>円の増加となったが、類似団体平均との比較では</a:t>
          </a:r>
          <a:r>
            <a:rPr kumimoji="1" lang="en-US" altLang="ja-JP" sz="1100">
              <a:solidFill>
                <a:sysClr val="windowText" lastClr="000000"/>
              </a:solidFill>
              <a:effectLst/>
              <a:latin typeface="+mn-lt"/>
              <a:ea typeface="+mn-ea"/>
              <a:cs typeface="+mn-cs"/>
            </a:rPr>
            <a:t>113,402</a:t>
          </a:r>
          <a:r>
            <a:rPr kumimoji="1" lang="ja-JP" altLang="ja-JP" sz="1100">
              <a:solidFill>
                <a:sysClr val="windowText" lastClr="000000"/>
              </a:solidFill>
              <a:effectLst/>
              <a:latin typeface="+mn-lt"/>
              <a:ea typeface="+mn-ea"/>
              <a:cs typeface="+mn-cs"/>
            </a:rPr>
            <a:t>円下回っている。近年の大型投資事業</a:t>
          </a:r>
          <a:r>
            <a:rPr kumimoji="1" lang="ja-JP" altLang="en-US" sz="1100">
              <a:solidFill>
                <a:sysClr val="windowText" lastClr="000000"/>
              </a:solidFill>
              <a:effectLst/>
              <a:latin typeface="+mn-lt"/>
              <a:ea typeface="+mn-ea"/>
              <a:cs typeface="+mn-cs"/>
            </a:rPr>
            <a:t>や過疎債</a:t>
          </a:r>
          <a:r>
            <a:rPr kumimoji="1" lang="ja-JP" altLang="ja-JP" sz="1100">
              <a:solidFill>
                <a:sysClr val="windowText" lastClr="000000"/>
              </a:solidFill>
              <a:effectLst/>
              <a:latin typeface="+mn-lt"/>
              <a:ea typeface="+mn-ea"/>
              <a:cs typeface="+mn-cs"/>
            </a:rPr>
            <a:t>に係る起債の元金償還が本格化し</a:t>
          </a:r>
          <a:r>
            <a:rPr kumimoji="1" lang="ja-JP" altLang="en-US" sz="1100">
              <a:solidFill>
                <a:sysClr val="windowText" lastClr="000000"/>
              </a:solidFill>
              <a:effectLst/>
              <a:latin typeface="+mn-lt"/>
              <a:ea typeface="+mn-ea"/>
              <a:cs typeface="+mn-cs"/>
            </a:rPr>
            <a:t>てくる</a:t>
          </a:r>
          <a:r>
            <a:rPr kumimoji="1" lang="ja-JP" altLang="ja-JP" sz="1100">
              <a:solidFill>
                <a:sysClr val="windowText" lastClr="000000"/>
              </a:solidFill>
              <a:effectLst/>
              <a:latin typeface="+mn-lt"/>
              <a:ea typeface="+mn-ea"/>
              <a:cs typeface="+mn-cs"/>
            </a:rPr>
            <a:t>ことから今後数年間は高止まりすることが見込まれる。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積立金は、住民一人当たり</a:t>
          </a:r>
          <a:r>
            <a:rPr kumimoji="1" lang="en-US" altLang="ja-JP" sz="1100">
              <a:solidFill>
                <a:sysClr val="windowText" lastClr="000000"/>
              </a:solidFill>
              <a:effectLst/>
              <a:latin typeface="+mn-lt"/>
              <a:ea typeface="+mn-ea"/>
              <a:cs typeface="+mn-cs"/>
            </a:rPr>
            <a:t>32,658</a:t>
          </a:r>
          <a:r>
            <a:rPr kumimoji="1" lang="ja-JP" altLang="ja-JP" sz="1100">
              <a:solidFill>
                <a:sysClr val="windowText" lastClr="000000"/>
              </a:solidFill>
              <a:effectLst/>
              <a:latin typeface="+mn-lt"/>
              <a:ea typeface="+mn-ea"/>
              <a:cs typeface="+mn-cs"/>
            </a:rPr>
            <a:t>円で前年度比</a:t>
          </a:r>
          <a:r>
            <a:rPr kumimoji="1" lang="en-US" altLang="ja-JP" sz="1100">
              <a:solidFill>
                <a:sysClr val="windowText" lastClr="000000"/>
              </a:solidFill>
              <a:effectLst/>
              <a:latin typeface="+mn-lt"/>
              <a:ea typeface="+mn-ea"/>
              <a:cs typeface="+mn-cs"/>
            </a:rPr>
            <a:t>33,229</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となったが、類似団体平均との比較では</a:t>
          </a:r>
          <a:r>
            <a:rPr kumimoji="1" lang="en-US" altLang="ja-JP" sz="1100">
              <a:solidFill>
                <a:sysClr val="windowText" lastClr="000000"/>
              </a:solidFill>
              <a:effectLst/>
              <a:latin typeface="+mn-lt"/>
              <a:ea typeface="+mn-ea"/>
              <a:cs typeface="+mn-cs"/>
            </a:rPr>
            <a:t>76,357</a:t>
          </a:r>
          <a:r>
            <a:rPr kumimoji="1" lang="ja-JP" altLang="ja-JP" sz="1100">
              <a:solidFill>
                <a:sysClr val="windowText" lastClr="000000"/>
              </a:solidFill>
              <a:effectLst/>
              <a:latin typeface="+mn-lt"/>
              <a:ea typeface="+mn-ea"/>
              <a:cs typeface="+mn-cs"/>
            </a:rPr>
            <a:t>円下回っている。次年度以降も庁舎を含めた公共施設等の改修等のため基金への積立てを行う予定である。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3,268
3,231
64.18
3,142,489
2,942,365
160,103
2,075,076
1,684,670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17056</xdr:rowOff>
    </xdr:from>
    <xdr:to>
      <xdr:col>24</xdr:col>
      <xdr:colOff>63500</xdr:colOff>
      <xdr:row>38</xdr:row>
      <xdr:rowOff>20968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32156"/>
          <a:ext cx="8382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20968</xdr:rowOff>
    </xdr:from>
    <xdr:to>
      <xdr:col>19</xdr:col>
      <xdr:colOff>177800</xdr:colOff>
      <xdr:row>38</xdr:row>
      <xdr:rowOff>27407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36068"/>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27407</xdr:rowOff>
    </xdr:from>
    <xdr:to>
      <xdr:col>15</xdr:col>
      <xdr:colOff>50800</xdr:colOff>
      <xdr:row>38</xdr:row>
      <xdr:rowOff>39612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42507"/>
          <a:ext cx="889000" cy="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39612</xdr:rowOff>
    </xdr:from>
    <xdr:to>
      <xdr:col>10</xdr:col>
      <xdr:colOff>114300</xdr:colOff>
      <xdr:row>38</xdr:row>
      <xdr:rowOff>54305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54712"/>
          <a:ext cx="8890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74833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67505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137706</xdr:rowOff>
    </xdr:from>
    <xdr:to>
      <xdr:col>24</xdr:col>
      <xdr:colOff>114300</xdr:colOff>
      <xdr:row>38</xdr:row>
      <xdr:rowOff>67856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52633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141618</xdr:rowOff>
    </xdr:from>
    <xdr:to>
      <xdr:col>20</xdr:col>
      <xdr:colOff>38100</xdr:colOff>
      <xdr:row>38</xdr:row>
      <xdr:rowOff>71768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62895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148056</xdr:rowOff>
    </xdr:from>
    <xdr:to>
      <xdr:col>15</xdr:col>
      <xdr:colOff>101600</xdr:colOff>
      <xdr:row>38</xdr:row>
      <xdr:rowOff>78206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69334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160262</xdr:rowOff>
    </xdr:from>
    <xdr:to>
      <xdr:col>10</xdr:col>
      <xdr:colOff>165100</xdr:colOff>
      <xdr:row>38</xdr:row>
      <xdr:rowOff>90412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81539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9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3505</xdr:rowOff>
    </xdr:from>
    <xdr:to>
      <xdr:col>6</xdr:col>
      <xdr:colOff>38100</xdr:colOff>
      <xdr:row>38</xdr:row>
      <xdr:rowOff>105105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96232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6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90784</xdr:rowOff>
    </xdr:from>
    <xdr:to>
      <xdr:col>24</xdr:col>
      <xdr:colOff>63500</xdr:colOff>
      <xdr:row>58</xdr:row>
      <xdr:rowOff>99244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34884"/>
          <a:ext cx="838200" cy="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86894</xdr:rowOff>
    </xdr:from>
    <xdr:to>
      <xdr:col>19</xdr:col>
      <xdr:colOff>177800</xdr:colOff>
      <xdr:row>58</xdr:row>
      <xdr:rowOff>90784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30994"/>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72107</xdr:rowOff>
    </xdr:from>
    <xdr:to>
      <xdr:col>15</xdr:col>
      <xdr:colOff>50800</xdr:colOff>
      <xdr:row>58</xdr:row>
      <xdr:rowOff>86894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6207"/>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72107</xdr:rowOff>
    </xdr:from>
    <xdr:to>
      <xdr:col>10</xdr:col>
      <xdr:colOff>114300</xdr:colOff>
      <xdr:row>58</xdr:row>
      <xdr:rowOff>110542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6207"/>
          <a:ext cx="889000" cy="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110224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1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151413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48444</xdr:rowOff>
    </xdr:from>
    <xdr:to>
      <xdr:col>24</xdr:col>
      <xdr:colOff>114300</xdr:colOff>
      <xdr:row>58</xdr:row>
      <xdr:rowOff>150044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39984</xdr:rowOff>
    </xdr:from>
    <xdr:to>
      <xdr:col>20</xdr:col>
      <xdr:colOff>38100</xdr:colOff>
      <xdr:row>58</xdr:row>
      <xdr:rowOff>141584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132711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7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36094</xdr:rowOff>
    </xdr:from>
    <xdr:to>
      <xdr:col>15</xdr:col>
      <xdr:colOff>101600</xdr:colOff>
      <xdr:row>58</xdr:row>
      <xdr:rowOff>137694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128821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21307</xdr:rowOff>
    </xdr:from>
    <xdr:to>
      <xdr:col>10</xdr:col>
      <xdr:colOff>165100</xdr:colOff>
      <xdr:row>58</xdr:row>
      <xdr:rowOff>122907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114034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59742</xdr:rowOff>
    </xdr:from>
    <xdr:to>
      <xdr:col>6</xdr:col>
      <xdr:colOff>38100</xdr:colOff>
      <xdr:row>58</xdr:row>
      <xdr:rowOff>161342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152940</xdr:rowOff>
    </xdr:from>
    <xdr:to>
      <xdr:col>24</xdr:col>
      <xdr:colOff>63500</xdr:colOff>
      <xdr:row>77</xdr:row>
      <xdr:rowOff>154539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54590"/>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68818</xdr:rowOff>
    </xdr:from>
    <xdr:to>
      <xdr:col>19</xdr:col>
      <xdr:colOff>177800</xdr:colOff>
      <xdr:row>77</xdr:row>
      <xdr:rowOff>154539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70468"/>
          <a:ext cx="889000" cy="8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163086</xdr:rowOff>
    </xdr:from>
    <xdr:to>
      <xdr:col>15</xdr:col>
      <xdr:colOff>50800</xdr:colOff>
      <xdr:row>77</xdr:row>
      <xdr:rowOff>68818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193286"/>
          <a:ext cx="889000" cy="7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163086</xdr:rowOff>
    </xdr:from>
    <xdr:to>
      <xdr:col>10</xdr:col>
      <xdr:colOff>114300</xdr:colOff>
      <xdr:row>78</xdr:row>
      <xdr:rowOff>62761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93286"/>
          <a:ext cx="889000" cy="24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79315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166425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102140</xdr:rowOff>
    </xdr:from>
    <xdr:to>
      <xdr:col>24</xdr:col>
      <xdr:colOff>114300</xdr:colOff>
      <xdr:row>78</xdr:row>
      <xdr:rowOff>32290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3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17067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103739</xdr:rowOff>
    </xdr:from>
    <xdr:to>
      <xdr:col>20</xdr:col>
      <xdr:colOff>38100</xdr:colOff>
      <xdr:row>78</xdr:row>
      <xdr:rowOff>33889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25016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9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18018</xdr:rowOff>
    </xdr:from>
    <xdr:to>
      <xdr:col>15</xdr:col>
      <xdr:colOff>101600</xdr:colOff>
      <xdr:row>77</xdr:row>
      <xdr:rowOff>119618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1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110745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1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112286</xdr:rowOff>
    </xdr:from>
    <xdr:to>
      <xdr:col>10</xdr:col>
      <xdr:colOff>165100</xdr:colOff>
      <xdr:row>77</xdr:row>
      <xdr:rowOff>42436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58962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1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11961</xdr:rowOff>
    </xdr:from>
    <xdr:to>
      <xdr:col>6</xdr:col>
      <xdr:colOff>38100</xdr:colOff>
      <xdr:row>78</xdr:row>
      <xdr:rowOff>113561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104688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7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153716</xdr:rowOff>
    </xdr:from>
    <xdr:to>
      <xdr:col>24</xdr:col>
      <xdr:colOff>63500</xdr:colOff>
      <xdr:row>97</xdr:row>
      <xdr:rowOff>169825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84366"/>
          <a:ext cx="838200" cy="1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169825</xdr:rowOff>
    </xdr:from>
    <xdr:to>
      <xdr:col>19</xdr:col>
      <xdr:colOff>177800</xdr:colOff>
      <xdr:row>98</xdr:row>
      <xdr:rowOff>1315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800475"/>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136792</xdr:rowOff>
    </xdr:from>
    <xdr:to>
      <xdr:col>15</xdr:col>
      <xdr:colOff>50800</xdr:colOff>
      <xdr:row>98</xdr:row>
      <xdr:rowOff>1315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767442"/>
          <a:ext cx="889000" cy="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136792</xdr:rowOff>
    </xdr:from>
    <xdr:to>
      <xdr:col>10</xdr:col>
      <xdr:colOff>114300</xdr:colOff>
      <xdr:row>97</xdr:row>
      <xdr:rowOff>153530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767442"/>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134266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42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4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102916</xdr:rowOff>
    </xdr:from>
    <xdr:to>
      <xdr:col>24</xdr:col>
      <xdr:colOff>114300</xdr:colOff>
      <xdr:row>98</xdr:row>
      <xdr:rowOff>33066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17843</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119025</xdr:rowOff>
    </xdr:from>
    <xdr:to>
      <xdr:col>20</xdr:col>
      <xdr:colOff>38100</xdr:colOff>
      <xdr:row>98</xdr:row>
      <xdr:rowOff>49175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40302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121965</xdr:rowOff>
    </xdr:from>
    <xdr:to>
      <xdr:col>15</xdr:col>
      <xdr:colOff>101600</xdr:colOff>
      <xdr:row>98</xdr:row>
      <xdr:rowOff>52115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43242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4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85992</xdr:rowOff>
    </xdr:from>
    <xdr:to>
      <xdr:col>10</xdr:col>
      <xdr:colOff>165100</xdr:colOff>
      <xdr:row>98</xdr:row>
      <xdr:rowOff>16142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102730</xdr:rowOff>
    </xdr:from>
    <xdr:to>
      <xdr:col>6</xdr:col>
      <xdr:colOff>38100</xdr:colOff>
      <xdr:row>98</xdr:row>
      <xdr:rowOff>32880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24007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39154</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2570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87831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91794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159804</xdr:rowOff>
    </xdr:from>
    <xdr:to>
      <xdr:col>36</xdr:col>
      <xdr:colOff>165100</xdr:colOff>
      <xdr:row>39</xdr:row>
      <xdr:rowOff>89954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81081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76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133817</xdr:rowOff>
    </xdr:from>
    <xdr:to>
      <xdr:col>55</xdr:col>
      <xdr:colOff>0</xdr:colOff>
      <xdr:row>58</xdr:row>
      <xdr:rowOff>141116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77917"/>
          <a:ext cx="8382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140250</xdr:rowOff>
    </xdr:from>
    <xdr:to>
      <xdr:col>50</xdr:col>
      <xdr:colOff>114300</xdr:colOff>
      <xdr:row>58</xdr:row>
      <xdr:rowOff>141116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84350"/>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140250</xdr:rowOff>
    </xdr:from>
    <xdr:to>
      <xdr:col>45</xdr:col>
      <xdr:colOff>177800</xdr:colOff>
      <xdr:row>58</xdr:row>
      <xdr:rowOff>150124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84350"/>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139280</xdr:rowOff>
    </xdr:from>
    <xdr:to>
      <xdr:col>41</xdr:col>
      <xdr:colOff>50800</xdr:colOff>
      <xdr:row>58</xdr:row>
      <xdr:rowOff>150124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83380"/>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20026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11004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83017</xdr:rowOff>
    </xdr:from>
    <xdr:to>
      <xdr:col>55</xdr:col>
      <xdr:colOff>50800</xdr:colOff>
      <xdr:row>59</xdr:row>
      <xdr:rowOff>13167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105894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90316</xdr:rowOff>
    </xdr:from>
    <xdr:to>
      <xdr:col>50</xdr:col>
      <xdr:colOff>165100</xdr:colOff>
      <xdr:row>59</xdr:row>
      <xdr:rowOff>20466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36993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0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89450</xdr:rowOff>
    </xdr:from>
    <xdr:to>
      <xdr:col>46</xdr:col>
      <xdr:colOff>38100</xdr:colOff>
      <xdr:row>59</xdr:row>
      <xdr:rowOff>19600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36127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0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99324</xdr:rowOff>
    </xdr:from>
    <xdr:to>
      <xdr:col>41</xdr:col>
      <xdr:colOff>101600</xdr:colOff>
      <xdr:row>59</xdr:row>
      <xdr:rowOff>29474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20601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1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88480</xdr:rowOff>
    </xdr:from>
    <xdr:to>
      <xdr:col>36</xdr:col>
      <xdr:colOff>165100</xdr:colOff>
      <xdr:row>59</xdr:row>
      <xdr:rowOff>18630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35157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80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100292</xdr:rowOff>
    </xdr:from>
    <xdr:to>
      <xdr:col>55</xdr:col>
      <xdr:colOff>0</xdr:colOff>
      <xdr:row>78</xdr:row>
      <xdr:rowOff>105228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73392"/>
          <a:ext cx="8382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153636</xdr:rowOff>
    </xdr:from>
    <xdr:to>
      <xdr:col>50</xdr:col>
      <xdr:colOff>114300</xdr:colOff>
      <xdr:row>78</xdr:row>
      <xdr:rowOff>100292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55286"/>
          <a:ext cx="889000" cy="1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153636</xdr:rowOff>
    </xdr:from>
    <xdr:to>
      <xdr:col>45</xdr:col>
      <xdr:colOff>177800</xdr:colOff>
      <xdr:row>78</xdr:row>
      <xdr:rowOff>101605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55286"/>
          <a:ext cx="889000" cy="1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79546</xdr:rowOff>
    </xdr:from>
    <xdr:to>
      <xdr:col>41</xdr:col>
      <xdr:colOff>50800</xdr:colOff>
      <xdr:row>78</xdr:row>
      <xdr:rowOff>101605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52646"/>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148494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7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54428</xdr:rowOff>
    </xdr:from>
    <xdr:to>
      <xdr:col>55</xdr:col>
      <xdr:colOff>50800</xdr:colOff>
      <xdr:row>78</xdr:row>
      <xdr:rowOff>156028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49492</xdr:rowOff>
    </xdr:from>
    <xdr:to>
      <xdr:col>50</xdr:col>
      <xdr:colOff>165100</xdr:colOff>
      <xdr:row>78</xdr:row>
      <xdr:rowOff>151092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142219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1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102836</xdr:rowOff>
    </xdr:from>
    <xdr:to>
      <xdr:col>46</xdr:col>
      <xdr:colOff>38100</xdr:colOff>
      <xdr:row>78</xdr:row>
      <xdr:rowOff>32986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49513</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0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50805</xdr:rowOff>
    </xdr:from>
    <xdr:to>
      <xdr:col>41</xdr:col>
      <xdr:colOff>101600</xdr:colOff>
      <xdr:row>78</xdr:row>
      <xdr:rowOff>152405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143532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28746</xdr:rowOff>
    </xdr:from>
    <xdr:to>
      <xdr:col>36</xdr:col>
      <xdr:colOff>165100</xdr:colOff>
      <xdr:row>78</xdr:row>
      <xdr:rowOff>130346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146873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4535</xdr:rowOff>
    </xdr:from>
    <xdr:to>
      <xdr:col>55</xdr:col>
      <xdr:colOff>0</xdr:colOff>
      <xdr:row>99</xdr:row>
      <xdr:rowOff>13731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78085"/>
          <a:ext cx="838200" cy="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4535</xdr:rowOff>
    </xdr:from>
    <xdr:to>
      <xdr:col>50</xdr:col>
      <xdr:colOff>114300</xdr:colOff>
      <xdr:row>99</xdr:row>
      <xdr:rowOff>19537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78085"/>
          <a:ext cx="889000" cy="1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9770</xdr:rowOff>
    </xdr:from>
    <xdr:to>
      <xdr:col>45</xdr:col>
      <xdr:colOff>177800</xdr:colOff>
      <xdr:row>99</xdr:row>
      <xdr:rowOff>19537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83320"/>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9770</xdr:rowOff>
    </xdr:from>
    <xdr:to>
      <xdr:col>41</xdr:col>
      <xdr:colOff>50800</xdr:colOff>
      <xdr:row>99</xdr:row>
      <xdr:rowOff>14309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83320"/>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5148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3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19690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5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134381</xdr:rowOff>
    </xdr:from>
    <xdr:to>
      <xdr:col>55</xdr:col>
      <xdr:colOff>50800</xdr:colOff>
      <xdr:row>99</xdr:row>
      <xdr:rowOff>64531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49308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5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125185</xdr:rowOff>
    </xdr:from>
    <xdr:to>
      <xdr:col>50</xdr:col>
      <xdr:colOff>165100</xdr:colOff>
      <xdr:row>99</xdr:row>
      <xdr:rowOff>55335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46462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140187</xdr:rowOff>
    </xdr:from>
    <xdr:to>
      <xdr:col>46</xdr:col>
      <xdr:colOff>38100</xdr:colOff>
      <xdr:row>99</xdr:row>
      <xdr:rowOff>70337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61464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3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130420</xdr:rowOff>
    </xdr:from>
    <xdr:to>
      <xdr:col>41</xdr:col>
      <xdr:colOff>101600</xdr:colOff>
      <xdr:row>99</xdr:row>
      <xdr:rowOff>60570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51697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2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134959</xdr:rowOff>
    </xdr:from>
    <xdr:to>
      <xdr:col>36</xdr:col>
      <xdr:colOff>165100</xdr:colOff>
      <xdr:row>99</xdr:row>
      <xdr:rowOff>65109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56236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118289</xdr:rowOff>
    </xdr:from>
    <xdr:to>
      <xdr:col>85</xdr:col>
      <xdr:colOff>127000</xdr:colOff>
      <xdr:row>37</xdr:row>
      <xdr:rowOff>134040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61939"/>
          <a:ext cx="8382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126862</xdr:rowOff>
    </xdr:from>
    <xdr:to>
      <xdr:col>81</xdr:col>
      <xdr:colOff>50800</xdr:colOff>
      <xdr:row>37</xdr:row>
      <xdr:rowOff>134040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7051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96326</xdr:rowOff>
    </xdr:from>
    <xdr:to>
      <xdr:col>76</xdr:col>
      <xdr:colOff>114300</xdr:colOff>
      <xdr:row>37</xdr:row>
      <xdr:rowOff>126862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39976"/>
          <a:ext cx="8890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96326</xdr:rowOff>
    </xdr:from>
    <xdr:to>
      <xdr:col>71</xdr:col>
      <xdr:colOff>177800</xdr:colOff>
      <xdr:row>37</xdr:row>
      <xdr:rowOff>101890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39976"/>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60897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67489</xdr:rowOff>
    </xdr:from>
    <xdr:to>
      <xdr:col>85</xdr:col>
      <xdr:colOff>177800</xdr:colOff>
      <xdr:row>37</xdr:row>
      <xdr:rowOff>169089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45916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83240</xdr:rowOff>
    </xdr:from>
    <xdr:to>
      <xdr:col>81</xdr:col>
      <xdr:colOff>101600</xdr:colOff>
      <xdr:row>38</xdr:row>
      <xdr:rowOff>13390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4517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1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76062</xdr:rowOff>
    </xdr:from>
    <xdr:to>
      <xdr:col>76</xdr:col>
      <xdr:colOff>165100</xdr:colOff>
      <xdr:row>38</xdr:row>
      <xdr:rowOff>6212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1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168789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1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45526</xdr:rowOff>
    </xdr:from>
    <xdr:to>
      <xdr:col>72</xdr:col>
      <xdr:colOff>38100</xdr:colOff>
      <xdr:row>37</xdr:row>
      <xdr:rowOff>147126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138252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8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51090</xdr:rowOff>
    </xdr:from>
    <xdr:to>
      <xdr:col>67</xdr:col>
      <xdr:colOff>101600</xdr:colOff>
      <xdr:row>37</xdr:row>
      <xdr:rowOff>152690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143817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8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111447</xdr:rowOff>
    </xdr:from>
    <xdr:to>
      <xdr:col>85</xdr:col>
      <xdr:colOff>127000</xdr:colOff>
      <xdr:row>58</xdr:row>
      <xdr:rowOff>118595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55547"/>
          <a:ext cx="8382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118595</xdr:rowOff>
    </xdr:from>
    <xdr:to>
      <xdr:col>81</xdr:col>
      <xdr:colOff>50800</xdr:colOff>
      <xdr:row>58</xdr:row>
      <xdr:rowOff>164158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62695"/>
          <a:ext cx="889000" cy="4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141739</xdr:rowOff>
    </xdr:from>
    <xdr:to>
      <xdr:col>76</xdr:col>
      <xdr:colOff>114300</xdr:colOff>
      <xdr:row>58</xdr:row>
      <xdr:rowOff>164158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85839"/>
          <a:ext cx="889000" cy="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141739</xdr:rowOff>
    </xdr:from>
    <xdr:to>
      <xdr:col>71</xdr:col>
      <xdr:colOff>177800</xdr:colOff>
      <xdr:row>58</xdr:row>
      <xdr:rowOff>144509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85839"/>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26299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27515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60647</xdr:rowOff>
    </xdr:from>
    <xdr:to>
      <xdr:col>85</xdr:col>
      <xdr:colOff>177800</xdr:colOff>
      <xdr:row>58</xdr:row>
      <xdr:rowOff>162247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67795</xdr:rowOff>
    </xdr:from>
    <xdr:to>
      <xdr:col>81</xdr:col>
      <xdr:colOff>101600</xdr:colOff>
      <xdr:row>58</xdr:row>
      <xdr:rowOff>169395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160522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10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113358</xdr:rowOff>
    </xdr:from>
    <xdr:to>
      <xdr:col>76</xdr:col>
      <xdr:colOff>165100</xdr:colOff>
      <xdr:row>59</xdr:row>
      <xdr:rowOff>43508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34635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5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90939</xdr:rowOff>
    </xdr:from>
    <xdr:to>
      <xdr:col>72</xdr:col>
      <xdr:colOff>38100</xdr:colOff>
      <xdr:row>59</xdr:row>
      <xdr:rowOff>21089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12216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93709</xdr:rowOff>
    </xdr:from>
    <xdr:to>
      <xdr:col>67</xdr:col>
      <xdr:colOff>101600</xdr:colOff>
      <xdr:row>59</xdr:row>
      <xdr:rowOff>23859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14986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161226</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34326"/>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161226</xdr:rowOff>
    </xdr:from>
    <xdr:to>
      <xdr:col>71</xdr:col>
      <xdr:colOff>177800</xdr:colOff>
      <xdr:row>79</xdr:row>
      <xdr:rowOff>4308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34326"/>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162489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58239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110426</xdr:rowOff>
    </xdr:from>
    <xdr:to>
      <xdr:col>72</xdr:col>
      <xdr:colOff>38100</xdr:colOff>
      <xdr:row>79</xdr:row>
      <xdr:rowOff>40576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31703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5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124958</xdr:rowOff>
    </xdr:from>
    <xdr:to>
      <xdr:col>67</xdr:col>
      <xdr:colOff>101600</xdr:colOff>
      <xdr:row>79</xdr:row>
      <xdr:rowOff>55108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46235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5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86872</xdr:rowOff>
    </xdr:from>
    <xdr:to>
      <xdr:col>85</xdr:col>
      <xdr:colOff>127000</xdr:colOff>
      <xdr:row>98</xdr:row>
      <xdr:rowOff>89799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88972"/>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89799</xdr:rowOff>
    </xdr:from>
    <xdr:to>
      <xdr:col>81</xdr:col>
      <xdr:colOff>50800</xdr:colOff>
      <xdr:row>98</xdr:row>
      <xdr:rowOff>98578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91899"/>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98578</xdr:rowOff>
    </xdr:from>
    <xdr:to>
      <xdr:col>76</xdr:col>
      <xdr:colOff>114300</xdr:colOff>
      <xdr:row>98</xdr:row>
      <xdr:rowOff>116656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00678"/>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116656</xdr:rowOff>
    </xdr:from>
    <xdr:to>
      <xdr:col>71</xdr:col>
      <xdr:colOff>177800</xdr:colOff>
      <xdr:row>98</xdr:row>
      <xdr:rowOff>143249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918756"/>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48739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64476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36072</xdr:rowOff>
    </xdr:from>
    <xdr:to>
      <xdr:col>85</xdr:col>
      <xdr:colOff>177800</xdr:colOff>
      <xdr:row>98</xdr:row>
      <xdr:rowOff>137672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14499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38999</xdr:rowOff>
    </xdr:from>
    <xdr:to>
      <xdr:col>81</xdr:col>
      <xdr:colOff>101600</xdr:colOff>
      <xdr:row>98</xdr:row>
      <xdr:rowOff>140599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131726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3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47778</xdr:rowOff>
    </xdr:from>
    <xdr:to>
      <xdr:col>76</xdr:col>
      <xdr:colOff>165100</xdr:colOff>
      <xdr:row>98</xdr:row>
      <xdr:rowOff>149378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140505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4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65856</xdr:rowOff>
    </xdr:from>
    <xdr:to>
      <xdr:col>72</xdr:col>
      <xdr:colOff>38100</xdr:colOff>
      <xdr:row>98</xdr:row>
      <xdr:rowOff>167456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158583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92449</xdr:rowOff>
    </xdr:from>
    <xdr:to>
      <xdr:col>67</xdr:col>
      <xdr:colOff>101600</xdr:colOff>
      <xdr:row>99</xdr:row>
      <xdr:rowOff>22599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13726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8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109955</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25055"/>
          <a:ext cx="8890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59155</xdr:rowOff>
    </xdr:from>
    <xdr:to>
      <xdr:col>98</xdr:col>
      <xdr:colOff>38100</xdr:colOff>
      <xdr:row>38</xdr:row>
      <xdr:rowOff>160755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5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5832</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歳出決算総額は、住民一人当たり</a:t>
          </a:r>
          <a:r>
            <a:rPr kumimoji="1" lang="en-US" altLang="ja-JP" sz="1100">
              <a:solidFill>
                <a:sysClr val="windowText" lastClr="000000"/>
              </a:solidFill>
              <a:effectLst/>
              <a:latin typeface="+mn-lt"/>
              <a:ea typeface="+mn-ea"/>
              <a:cs typeface="+mn-cs"/>
            </a:rPr>
            <a:t>900,356</a:t>
          </a:r>
          <a:r>
            <a:rPr kumimoji="1" lang="ja-JP" altLang="ja-JP" sz="1100">
              <a:solidFill>
                <a:sysClr val="windowText" lastClr="000000"/>
              </a:solidFill>
              <a:effectLst/>
              <a:latin typeface="+mn-lt"/>
              <a:ea typeface="+mn-ea"/>
              <a:cs typeface="+mn-cs"/>
            </a:rPr>
            <a:t>円で前年度比</a:t>
          </a:r>
          <a:r>
            <a:rPr kumimoji="1" lang="en-US" altLang="ja-JP" sz="1100">
              <a:solidFill>
                <a:sysClr val="windowText" lastClr="000000"/>
              </a:solidFill>
              <a:effectLst/>
              <a:latin typeface="+mn-lt"/>
              <a:ea typeface="+mn-ea"/>
              <a:cs typeface="+mn-cs"/>
            </a:rPr>
            <a:t>25,563</a:t>
          </a:r>
          <a:r>
            <a:rPr kumimoji="1" lang="ja-JP" altLang="ja-JP" sz="1100">
              <a:solidFill>
                <a:sysClr val="windowText" lastClr="000000"/>
              </a:solidFill>
              <a:effectLst/>
              <a:latin typeface="+mn-lt"/>
              <a:ea typeface="+mn-ea"/>
              <a:cs typeface="+mn-cs"/>
            </a:rPr>
            <a:t>円の減少、特に増加となったのは教育費、</a:t>
          </a:r>
          <a:r>
            <a:rPr kumimoji="1" lang="ja-JP" altLang="en-US" sz="1100">
              <a:solidFill>
                <a:sysClr val="windowText" lastClr="000000"/>
              </a:solidFill>
              <a:effectLst/>
              <a:latin typeface="+mn-lt"/>
              <a:ea typeface="+mn-ea"/>
              <a:cs typeface="+mn-cs"/>
            </a:rPr>
            <a:t>農林水産業費、衛生費</a:t>
          </a:r>
          <a:r>
            <a:rPr kumimoji="1" lang="ja-JP" altLang="ja-JP" sz="1100">
              <a:solidFill>
                <a:sysClr val="windowText" lastClr="000000"/>
              </a:solidFill>
              <a:effectLst/>
              <a:latin typeface="+mn-lt"/>
              <a:ea typeface="+mn-ea"/>
              <a:cs typeface="+mn-cs"/>
            </a:rPr>
            <a:t>で、その他についてはわずかな動きとなった。類似団体平均との比較は、農林水産業費以外で低い金額となっている。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総務費は、住民一人当たり</a:t>
          </a:r>
          <a:r>
            <a:rPr lang="en-US" altLang="ja-JP" sz="1100">
              <a:solidFill>
                <a:sysClr val="windowText" lastClr="000000"/>
              </a:solidFill>
              <a:effectLst/>
              <a:latin typeface="+mn-lt"/>
              <a:ea typeface="+mn-ea"/>
              <a:cs typeface="+mn-cs"/>
            </a:rPr>
            <a:t>176,975</a:t>
          </a:r>
          <a:r>
            <a:rPr lang="ja-JP" altLang="ja-JP" sz="1100">
              <a:solidFill>
                <a:sysClr val="windowText" lastClr="000000"/>
              </a:solidFill>
              <a:effectLst/>
              <a:latin typeface="+mn-lt"/>
              <a:ea typeface="+mn-ea"/>
              <a:cs typeface="+mn-cs"/>
            </a:rPr>
            <a:t>円で前年度比</a:t>
          </a:r>
          <a:r>
            <a:rPr lang="en-US" altLang="ja-JP" sz="1100">
              <a:solidFill>
                <a:sysClr val="windowText" lastClr="000000"/>
              </a:solidFill>
              <a:effectLst/>
              <a:latin typeface="+mn-lt"/>
              <a:ea typeface="+mn-ea"/>
              <a:cs typeface="+mn-cs"/>
            </a:rPr>
            <a:t>37,007</a:t>
          </a:r>
          <a:r>
            <a:rPr lang="ja-JP" altLang="ja-JP" sz="1100">
              <a:solidFill>
                <a:sysClr val="windowText" lastClr="000000"/>
              </a:solidFill>
              <a:effectLst/>
              <a:latin typeface="+mn-lt"/>
              <a:ea typeface="+mn-ea"/>
              <a:cs typeface="+mn-cs"/>
            </a:rPr>
            <a:t>円の減少となり、類似団体平均との比較では</a:t>
          </a:r>
          <a:r>
            <a:rPr lang="en-US" altLang="ja-JP" sz="1100">
              <a:solidFill>
                <a:sysClr val="windowText" lastClr="000000"/>
              </a:solidFill>
              <a:effectLst/>
              <a:latin typeface="+mn-lt"/>
              <a:ea typeface="+mn-ea"/>
              <a:cs typeface="+mn-cs"/>
            </a:rPr>
            <a:t>259,342</a:t>
          </a:r>
          <a:r>
            <a:rPr lang="ja-JP" altLang="ja-JP" sz="1100">
              <a:solidFill>
                <a:sysClr val="windowText" lastClr="000000"/>
              </a:solidFill>
              <a:effectLst/>
              <a:latin typeface="+mn-lt"/>
              <a:ea typeface="+mn-ea"/>
              <a:cs typeface="+mn-cs"/>
            </a:rPr>
            <a:t>円下回っている。これは前年度の</a:t>
          </a:r>
          <a:r>
            <a:rPr lang="ja-JP" altLang="en-US" sz="1100">
              <a:solidFill>
                <a:sysClr val="windowText" lastClr="000000"/>
              </a:solidFill>
              <a:effectLst/>
              <a:latin typeface="+mn-lt"/>
              <a:ea typeface="+mn-ea"/>
              <a:cs typeface="+mn-cs"/>
            </a:rPr>
            <a:t>感染症対策事業（物価高騰等対策応援事業）や積立金の減少</a:t>
          </a:r>
          <a:r>
            <a:rPr lang="ja-JP" altLang="ja-JP" sz="1100">
              <a:solidFill>
                <a:sysClr val="windowText" lastClr="000000"/>
              </a:solidFill>
              <a:effectLst/>
              <a:latin typeface="+mn-lt"/>
              <a:ea typeface="+mn-ea"/>
              <a:cs typeface="+mn-cs"/>
            </a:rPr>
            <a:t>が主な要因である。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民生費は、住民一人当たり</a:t>
          </a:r>
          <a:r>
            <a:rPr lang="en-US" altLang="ja-JP" sz="1100">
              <a:solidFill>
                <a:sysClr val="windowText" lastClr="000000"/>
              </a:solidFill>
              <a:effectLst/>
              <a:latin typeface="+mn-lt"/>
              <a:ea typeface="+mn-ea"/>
              <a:cs typeface="+mn-cs"/>
            </a:rPr>
            <a:t>188,446</a:t>
          </a:r>
          <a:r>
            <a:rPr lang="ja-JP" altLang="ja-JP" sz="1100">
              <a:solidFill>
                <a:sysClr val="windowText" lastClr="000000"/>
              </a:solidFill>
              <a:effectLst/>
              <a:latin typeface="+mn-lt"/>
              <a:ea typeface="+mn-ea"/>
              <a:cs typeface="+mn-cs"/>
            </a:rPr>
            <a:t>円で前年度比</a:t>
          </a:r>
          <a:r>
            <a:rPr lang="en-US" altLang="ja-JP" sz="1100">
              <a:solidFill>
                <a:sysClr val="windowText" lastClr="000000"/>
              </a:solidFill>
              <a:effectLst/>
              <a:latin typeface="+mn-lt"/>
              <a:ea typeface="+mn-ea"/>
              <a:cs typeface="+mn-cs"/>
            </a:rPr>
            <a:t>490</a:t>
          </a:r>
          <a:r>
            <a:rPr lang="ja-JP" altLang="ja-JP" sz="1100">
              <a:solidFill>
                <a:sysClr val="windowText" lastClr="000000"/>
              </a:solidFill>
              <a:effectLst/>
              <a:latin typeface="+mn-lt"/>
              <a:ea typeface="+mn-ea"/>
              <a:cs typeface="+mn-cs"/>
            </a:rPr>
            <a:t>円の</a:t>
          </a:r>
          <a:r>
            <a:rPr lang="ja-JP" altLang="en-US" sz="1100">
              <a:solidFill>
                <a:sysClr val="windowText" lastClr="000000"/>
              </a:solidFill>
              <a:effectLst/>
              <a:latin typeface="+mn-lt"/>
              <a:ea typeface="+mn-ea"/>
              <a:cs typeface="+mn-cs"/>
            </a:rPr>
            <a:t>増額</a:t>
          </a:r>
          <a:r>
            <a:rPr lang="ja-JP" altLang="ja-JP" sz="1100">
              <a:solidFill>
                <a:sysClr val="windowText" lastClr="000000"/>
              </a:solidFill>
              <a:effectLst/>
              <a:latin typeface="+mn-lt"/>
              <a:ea typeface="+mn-ea"/>
              <a:cs typeface="+mn-cs"/>
            </a:rPr>
            <a:t>となり、類似団体平均との比較では</a:t>
          </a:r>
          <a:r>
            <a:rPr lang="en-US" altLang="ja-JP" sz="1100">
              <a:solidFill>
                <a:sysClr val="windowText" lastClr="000000"/>
              </a:solidFill>
              <a:effectLst/>
              <a:latin typeface="+mn-lt"/>
              <a:ea typeface="+mn-ea"/>
              <a:cs typeface="+mn-cs"/>
            </a:rPr>
            <a:t>91,824</a:t>
          </a:r>
          <a:r>
            <a:rPr lang="ja-JP" altLang="ja-JP" sz="1100">
              <a:solidFill>
                <a:sysClr val="windowText" lastClr="000000"/>
              </a:solidFill>
              <a:effectLst/>
              <a:latin typeface="+mn-lt"/>
              <a:ea typeface="+mn-ea"/>
              <a:cs typeface="+mn-cs"/>
            </a:rPr>
            <a:t>円下回っている。これは</a:t>
          </a:r>
          <a:r>
            <a:rPr lang="ja-JP" altLang="en-US" sz="1100">
              <a:solidFill>
                <a:sysClr val="windowText" lastClr="000000"/>
              </a:solidFill>
              <a:effectLst/>
              <a:latin typeface="+mn-lt"/>
              <a:ea typeface="+mn-ea"/>
              <a:cs typeface="+mn-cs"/>
            </a:rPr>
            <a:t>低所得世帯支援給付金事業</a:t>
          </a:r>
          <a:r>
            <a:rPr lang="ja-JP" altLang="ja-JP" sz="1100">
              <a:solidFill>
                <a:sysClr val="windowText" lastClr="000000"/>
              </a:solidFill>
              <a:effectLst/>
              <a:latin typeface="+mn-lt"/>
              <a:ea typeface="+mn-ea"/>
              <a:cs typeface="+mn-cs"/>
            </a:rPr>
            <a:t>によることが主な要因である。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衛生費は、住民一人当たり</a:t>
          </a:r>
          <a:r>
            <a:rPr lang="en-US" altLang="ja-JP" sz="1100">
              <a:solidFill>
                <a:sysClr val="windowText" lastClr="000000"/>
              </a:solidFill>
              <a:effectLst/>
              <a:latin typeface="+mn-lt"/>
              <a:ea typeface="+mn-ea"/>
              <a:cs typeface="+mn-cs"/>
            </a:rPr>
            <a:t>68,869</a:t>
          </a:r>
          <a:r>
            <a:rPr lang="ja-JP" altLang="ja-JP" sz="1100">
              <a:solidFill>
                <a:sysClr val="windowText" lastClr="000000"/>
              </a:solidFill>
              <a:effectLst/>
              <a:latin typeface="+mn-lt"/>
              <a:ea typeface="+mn-ea"/>
              <a:cs typeface="+mn-cs"/>
            </a:rPr>
            <a:t>円で前年度比</a:t>
          </a:r>
          <a:r>
            <a:rPr lang="en-US" altLang="ja-JP" sz="1100">
              <a:solidFill>
                <a:sysClr val="windowText" lastClr="000000"/>
              </a:solidFill>
              <a:effectLst/>
              <a:latin typeface="+mn-lt"/>
              <a:ea typeface="+mn-ea"/>
              <a:cs typeface="+mn-cs"/>
            </a:rPr>
            <a:t>7,047</a:t>
          </a:r>
          <a:r>
            <a:rPr lang="ja-JP" altLang="ja-JP" sz="1100">
              <a:solidFill>
                <a:sysClr val="windowText" lastClr="000000"/>
              </a:solidFill>
              <a:effectLst/>
              <a:latin typeface="+mn-lt"/>
              <a:ea typeface="+mn-ea"/>
              <a:cs typeface="+mn-cs"/>
            </a:rPr>
            <a:t>円の増額となり、類似団体平均との比較では</a:t>
          </a:r>
          <a:r>
            <a:rPr lang="en-US" altLang="ja-JP" sz="1100">
              <a:solidFill>
                <a:sysClr val="windowText" lastClr="000000"/>
              </a:solidFill>
              <a:effectLst/>
              <a:latin typeface="+mn-lt"/>
              <a:ea typeface="+mn-ea"/>
              <a:cs typeface="+mn-cs"/>
            </a:rPr>
            <a:t>87,352</a:t>
          </a:r>
          <a:r>
            <a:rPr lang="ja-JP" altLang="ja-JP" sz="1100">
              <a:solidFill>
                <a:sysClr val="windowText" lastClr="000000"/>
              </a:solidFill>
              <a:effectLst/>
              <a:latin typeface="+mn-lt"/>
              <a:ea typeface="+mn-ea"/>
              <a:cs typeface="+mn-cs"/>
            </a:rPr>
            <a:t>円下回っている。これは</a:t>
          </a:r>
          <a:r>
            <a:rPr lang="ja-JP" altLang="en-US" sz="1100">
              <a:solidFill>
                <a:sysClr val="windowText" lastClr="000000"/>
              </a:solidFill>
              <a:effectLst/>
              <a:latin typeface="+mn-lt"/>
              <a:ea typeface="+mn-ea"/>
              <a:cs typeface="+mn-cs"/>
            </a:rPr>
            <a:t>家庭ごみ処理事業や水をきれいにする特別会計</a:t>
          </a:r>
          <a:r>
            <a:rPr lang="ja-JP" altLang="ja-JP" sz="1100">
              <a:solidFill>
                <a:sysClr val="windowText" lastClr="000000"/>
              </a:solidFill>
              <a:effectLst/>
              <a:latin typeface="+mn-lt"/>
              <a:ea typeface="+mn-ea"/>
              <a:cs typeface="+mn-cs"/>
            </a:rPr>
            <a:t>への</a:t>
          </a:r>
          <a:r>
            <a:rPr kumimoji="1" lang="ja-JP" altLang="ja-JP" sz="1100">
              <a:solidFill>
                <a:sysClr val="windowText" lastClr="000000"/>
              </a:solidFill>
              <a:effectLst/>
              <a:latin typeface="+mn-lt"/>
              <a:ea typeface="+mn-ea"/>
              <a:cs typeface="+mn-cs"/>
            </a:rPr>
            <a:t>繰出金で</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、新型コロナウイルスワクチン接種事業など</a:t>
          </a:r>
          <a:r>
            <a:rPr kumimoji="1" lang="ja-JP" altLang="en-US" sz="1100">
              <a:solidFill>
                <a:sysClr val="windowText" lastClr="000000"/>
              </a:solidFill>
              <a:effectLst/>
              <a:latin typeface="+mn-lt"/>
              <a:ea typeface="+mn-ea"/>
              <a:cs typeface="+mn-cs"/>
            </a:rPr>
            <a:t>の減額</a:t>
          </a:r>
          <a:r>
            <a:rPr kumimoji="1" lang="ja-JP" altLang="ja-JP" sz="1100">
              <a:solidFill>
                <a:sysClr val="windowText" lastClr="000000"/>
              </a:solidFill>
              <a:effectLst/>
              <a:latin typeface="+mn-lt"/>
              <a:ea typeface="+mn-ea"/>
              <a:cs typeface="+mn-cs"/>
            </a:rPr>
            <a:t>による</a:t>
          </a:r>
          <a:r>
            <a:rPr lang="ja-JP" altLang="ja-JP" sz="1100">
              <a:solidFill>
                <a:sysClr val="windowText" lastClr="000000"/>
              </a:solidFill>
              <a:effectLst/>
              <a:latin typeface="+mn-lt"/>
              <a:ea typeface="+mn-ea"/>
              <a:cs typeface="+mn-cs"/>
            </a:rPr>
            <a:t>ことが主な要因である。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農林水産業費は、住民一人当たり</a:t>
          </a:r>
          <a:r>
            <a:rPr kumimoji="1" lang="en-US" altLang="ja-JP" sz="1100">
              <a:solidFill>
                <a:sysClr val="windowText" lastClr="000000"/>
              </a:solidFill>
              <a:effectLst/>
              <a:latin typeface="+mn-lt"/>
              <a:ea typeface="+mn-ea"/>
              <a:cs typeface="+mn-cs"/>
            </a:rPr>
            <a:t>125,404</a:t>
          </a:r>
          <a:r>
            <a:rPr kumimoji="1" lang="ja-JP" altLang="ja-JP" sz="1100">
              <a:solidFill>
                <a:sysClr val="windowText" lastClr="000000"/>
              </a:solidFill>
              <a:effectLst/>
              <a:latin typeface="+mn-lt"/>
              <a:ea typeface="+mn-ea"/>
              <a:cs typeface="+mn-cs"/>
            </a:rPr>
            <a:t>円で前年度比</a:t>
          </a:r>
          <a:r>
            <a:rPr kumimoji="1" lang="en-US" altLang="ja-JP" sz="1100">
              <a:solidFill>
                <a:sysClr val="windowText" lastClr="000000"/>
              </a:solidFill>
              <a:effectLst/>
              <a:latin typeface="+mn-lt"/>
              <a:ea typeface="+mn-ea"/>
              <a:cs typeface="+mn-cs"/>
            </a:rPr>
            <a:t>6,705</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となり、類似団体平均との比較では</a:t>
          </a:r>
          <a:r>
            <a:rPr kumimoji="1" lang="en-US" altLang="ja-JP" sz="1100">
              <a:solidFill>
                <a:sysClr val="windowText" lastClr="000000"/>
              </a:solidFill>
              <a:effectLst/>
              <a:latin typeface="+mn-lt"/>
              <a:ea typeface="+mn-ea"/>
              <a:cs typeface="+mn-cs"/>
            </a:rPr>
            <a:t>13,541</a:t>
          </a:r>
          <a:r>
            <a:rPr kumimoji="1" lang="ja-JP" altLang="ja-JP" sz="1100">
              <a:solidFill>
                <a:sysClr val="windowText" lastClr="000000"/>
              </a:solidFill>
              <a:effectLst/>
              <a:latin typeface="+mn-lt"/>
              <a:ea typeface="+mn-ea"/>
              <a:cs typeface="+mn-cs"/>
            </a:rPr>
            <a:t>円上回っている。これは</a:t>
          </a:r>
          <a:r>
            <a:rPr kumimoji="1" lang="ja-JP" altLang="en-US" sz="1100">
              <a:solidFill>
                <a:sysClr val="windowText" lastClr="000000"/>
              </a:solidFill>
              <a:effectLst/>
              <a:latin typeface="+mn-lt"/>
              <a:ea typeface="+mn-ea"/>
              <a:cs typeface="+mn-cs"/>
            </a:rPr>
            <a:t>農地中間管理機構関連農地整備事業による増額、水をきれいにする特別会計の</a:t>
          </a:r>
          <a:r>
            <a:rPr kumimoji="1" lang="ja-JP" altLang="ja-JP" sz="1100">
              <a:solidFill>
                <a:sysClr val="windowText" lastClr="000000"/>
              </a:solidFill>
              <a:effectLst/>
              <a:latin typeface="+mn-lt"/>
              <a:ea typeface="+mn-ea"/>
              <a:cs typeface="+mn-cs"/>
            </a:rPr>
            <a:t>減額に</a:t>
          </a:r>
          <a:r>
            <a:rPr kumimoji="1" lang="ja-JP" altLang="en-US" sz="1100">
              <a:solidFill>
                <a:sysClr val="windowText" lastClr="000000"/>
              </a:solidFill>
              <a:effectLst/>
              <a:latin typeface="+mn-lt"/>
              <a:ea typeface="+mn-ea"/>
              <a:cs typeface="+mn-cs"/>
            </a:rPr>
            <a:t>よる</a:t>
          </a:r>
          <a:r>
            <a:rPr kumimoji="1" lang="ja-JP" altLang="ja-JP" sz="1100">
              <a:solidFill>
                <a:sysClr val="windowText" lastClr="000000"/>
              </a:solidFill>
              <a:effectLst/>
              <a:latin typeface="+mn-lt"/>
              <a:ea typeface="+mn-ea"/>
              <a:cs typeface="+mn-cs"/>
            </a:rPr>
            <a:t>ことが主な要因である。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商工費は、住民一人当たり</a:t>
          </a:r>
          <a:r>
            <a:rPr kumimoji="1" lang="en-US" altLang="ja-JP" sz="1100">
              <a:solidFill>
                <a:sysClr val="windowText" lastClr="000000"/>
              </a:solidFill>
              <a:effectLst/>
              <a:latin typeface="+mn-lt"/>
              <a:ea typeface="+mn-ea"/>
              <a:cs typeface="+mn-cs"/>
            </a:rPr>
            <a:t>37,700</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で前年度比</a:t>
          </a:r>
          <a:r>
            <a:rPr kumimoji="1" lang="en-US" altLang="ja-JP" sz="1100">
              <a:solidFill>
                <a:sysClr val="windowText" lastClr="000000"/>
              </a:solidFill>
              <a:effectLst/>
              <a:latin typeface="+mn-lt"/>
              <a:ea typeface="+mn-ea"/>
              <a:cs typeface="+mn-cs"/>
            </a:rPr>
            <a:t>5,398</a:t>
          </a:r>
          <a:r>
            <a:rPr kumimoji="1" lang="ja-JP" altLang="ja-JP" sz="1100">
              <a:solidFill>
                <a:sysClr val="windowText" lastClr="000000"/>
              </a:solidFill>
              <a:effectLst/>
              <a:latin typeface="+mn-lt"/>
              <a:ea typeface="+mn-ea"/>
              <a:cs typeface="+mn-cs"/>
            </a:rPr>
            <a:t>円の減額となり、類似団体平均との比較でも</a:t>
          </a:r>
          <a:r>
            <a:rPr kumimoji="1" lang="en-US" altLang="ja-JP" sz="1100">
              <a:solidFill>
                <a:sysClr val="windowText" lastClr="000000"/>
              </a:solidFill>
              <a:effectLst/>
              <a:latin typeface="+mn-lt"/>
              <a:ea typeface="+mn-ea"/>
              <a:cs typeface="+mn-cs"/>
            </a:rPr>
            <a:t>51,754</a:t>
          </a:r>
          <a:r>
            <a:rPr kumimoji="1" lang="ja-JP" altLang="ja-JP" sz="1100">
              <a:solidFill>
                <a:sysClr val="windowText" lastClr="000000"/>
              </a:solidFill>
              <a:effectLst/>
              <a:latin typeface="+mn-lt"/>
              <a:ea typeface="+mn-ea"/>
              <a:cs typeface="+mn-cs"/>
            </a:rPr>
            <a:t>円下回っている。これは観光交流館整備事業による減額</a:t>
          </a:r>
          <a:r>
            <a:rPr kumimoji="1" lang="ja-JP" altLang="en-US" sz="1100">
              <a:solidFill>
                <a:sysClr val="windowText" lastClr="000000"/>
              </a:solidFill>
              <a:effectLst/>
              <a:latin typeface="+mn-lt"/>
              <a:ea typeface="+mn-ea"/>
              <a:cs typeface="+mn-cs"/>
            </a:rPr>
            <a:t>、先導的官民連兼支援事業の増額</a:t>
          </a:r>
          <a:r>
            <a:rPr kumimoji="1" lang="ja-JP" altLang="ja-JP" sz="1100">
              <a:solidFill>
                <a:sysClr val="windowText" lastClr="000000"/>
              </a:solidFill>
              <a:effectLst/>
              <a:latin typeface="+mn-lt"/>
              <a:ea typeface="+mn-ea"/>
              <a:cs typeface="+mn-cs"/>
            </a:rPr>
            <a:t>が主な要因である。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年度は投資的経費は減少となり、</a:t>
          </a:r>
          <a:r>
            <a:rPr kumimoji="1" lang="ja-JP" altLang="en-US" sz="1100">
              <a:solidFill>
                <a:sysClr val="windowText" lastClr="000000"/>
              </a:solidFill>
              <a:effectLst/>
              <a:latin typeface="+mn-lt"/>
              <a:ea typeface="+mn-ea"/>
              <a:cs typeface="+mn-cs"/>
            </a:rPr>
            <a:t>人件費や物件費、維持補修費で増加した。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a:t>
          </a:r>
          <a:r>
            <a:rPr kumimoji="1" lang="ja-JP" altLang="ja-JP" sz="1100">
              <a:solidFill>
                <a:sysClr val="windowText" lastClr="000000"/>
              </a:solidFill>
              <a:effectLst/>
              <a:latin typeface="+mn-lt"/>
              <a:ea typeface="+mn-ea"/>
              <a:cs typeface="+mn-cs"/>
            </a:rPr>
            <a:t>土地開発事業特別会計等への繰出金</a:t>
          </a:r>
          <a:r>
            <a:rPr kumimoji="1" lang="ja-JP" altLang="en-US" sz="1100">
              <a:solidFill>
                <a:sysClr val="windowText" lastClr="000000"/>
              </a:solidFill>
              <a:effectLst/>
              <a:latin typeface="+mn-lt"/>
              <a:ea typeface="+mn-ea"/>
              <a:cs typeface="+mn-cs"/>
            </a:rPr>
            <a:t>が減額</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質単年度収支は黒字となった。</a:t>
          </a: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endParaRPr kumimoji="1" lang="en-US" altLang="ja-JP" sz="1100">
            <a:solidFill>
              <a:srgbClr val="FF0000"/>
            </a:solidFill>
            <a:effectLst/>
            <a:latin typeface="+mn-lt"/>
            <a:ea typeface="+mn-ea"/>
            <a:cs typeface="+mn-cs"/>
          </a:endParaRPr>
        </a:p>
        <a:p>
          <a:r>
            <a:rPr kumimoji="1" lang="ja-JP" altLang="ja-JP" sz="1100">
              <a:solidFill>
                <a:sysClr val="windowText" lastClr="000000"/>
              </a:solidFill>
              <a:effectLst/>
              <a:latin typeface="+mn-lt"/>
              <a:ea typeface="+mn-ea"/>
              <a:cs typeface="+mn-cs"/>
            </a:rPr>
            <a:t>　財政調整基金残高は、令和４年度</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しており、</a:t>
          </a:r>
          <a:r>
            <a:rPr kumimoji="1" lang="ja-JP" altLang="ja-JP" sz="1100">
              <a:solidFill>
                <a:sysClr val="windowText" lastClr="000000"/>
              </a:solidFill>
              <a:effectLst/>
              <a:latin typeface="+mn-lt"/>
              <a:ea typeface="+mn-ea"/>
              <a:cs typeface="+mn-cs"/>
            </a:rPr>
            <a:t>標準財政規模に占める割合は</a:t>
          </a:r>
          <a:r>
            <a:rPr kumimoji="1" lang="en-US" altLang="ja-JP" sz="1100">
              <a:solidFill>
                <a:sysClr val="windowText" lastClr="000000"/>
              </a:solidFill>
              <a:effectLst/>
              <a:latin typeface="+mn-lt"/>
              <a:ea typeface="+mn-ea"/>
              <a:cs typeface="+mn-cs"/>
            </a:rPr>
            <a:t>1.41</a:t>
          </a:r>
          <a:r>
            <a:rPr kumimoji="1" lang="ja-JP" altLang="ja-JP" sz="1100">
              <a:solidFill>
                <a:sysClr val="windowText" lastClr="000000"/>
              </a:solidFill>
              <a:effectLst/>
              <a:latin typeface="+mn-lt"/>
              <a:ea typeface="+mn-ea"/>
              <a:cs typeface="+mn-cs"/>
            </a:rPr>
            <a:t>ポイントと増加した。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全ての会計において黒字を維持しているが、一般会計については財政調整基金の取り崩し</a:t>
          </a:r>
          <a:r>
            <a:rPr kumimoji="1" lang="ja-JP" altLang="en-US" sz="1100">
              <a:solidFill>
                <a:sysClr val="windowText" lastClr="000000"/>
              </a:solidFill>
              <a:effectLst/>
              <a:latin typeface="+mn-lt"/>
              <a:ea typeface="+mn-ea"/>
              <a:cs typeface="+mn-cs"/>
            </a:rPr>
            <a:t>や事業の実施年度の平準化など</a:t>
          </a:r>
          <a:r>
            <a:rPr kumimoji="1" lang="ja-JP" altLang="ja-JP" sz="1100">
              <a:solidFill>
                <a:sysClr val="windowText" lastClr="000000"/>
              </a:solidFill>
              <a:effectLst/>
              <a:latin typeface="+mn-lt"/>
              <a:ea typeface="+mn-ea"/>
              <a:cs typeface="+mn-cs"/>
            </a:rPr>
            <a:t>により黒字を確保している状況である。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財源の確保や事務事業の見直しなど、財政の健全化に取り組む必要がある。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元利償還金は</a:t>
          </a:r>
          <a:r>
            <a:rPr kumimoji="1" lang="ja-JP" altLang="en-US" sz="1100">
              <a:solidFill>
                <a:sysClr val="windowText" lastClr="000000"/>
              </a:solidFill>
              <a:effectLst/>
              <a:latin typeface="+mn-lt"/>
              <a:ea typeface="+mn-ea"/>
              <a:cs typeface="+mn-cs"/>
            </a:rPr>
            <a:t>臨時財政対策債など償還完了した分</a:t>
          </a:r>
          <a:r>
            <a:rPr kumimoji="1" lang="ja-JP" altLang="ja-JP" sz="1100">
              <a:solidFill>
                <a:sysClr val="windowText" lastClr="000000"/>
              </a:solidFill>
              <a:effectLst/>
              <a:latin typeface="+mn-lt"/>
              <a:ea typeface="+mn-ea"/>
              <a:cs typeface="+mn-cs"/>
            </a:rPr>
            <a:t>減少したが、近年の大型投資事業に係る起債の元金償還が本格化してきたため実質公債費比率の分子が増加し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今後も近年の大型投資事業に係る起債</a:t>
          </a:r>
          <a:r>
            <a:rPr kumimoji="1" lang="ja-JP" altLang="en-US" sz="1100">
              <a:solidFill>
                <a:sysClr val="windowText" lastClr="000000"/>
              </a:solidFill>
              <a:effectLst/>
              <a:latin typeface="+mn-lt"/>
              <a:ea typeface="+mn-ea"/>
              <a:cs typeface="+mn-cs"/>
            </a:rPr>
            <a:t>や過疎債など</a:t>
          </a:r>
          <a:r>
            <a:rPr kumimoji="1" lang="ja-JP" altLang="ja-JP" sz="1100">
              <a:solidFill>
                <a:sysClr val="windowText" lastClr="000000"/>
              </a:solidFill>
              <a:effectLst/>
              <a:latin typeface="+mn-lt"/>
              <a:ea typeface="+mn-ea"/>
              <a:cs typeface="+mn-cs"/>
            </a:rPr>
            <a:t>の元金償還額が増加し高止まりとなるが、起債に当たっては交付税措置のある地方債のみの活用を基本とし、実質公債費比率の分子の上昇抑制に努める。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満期一括償還地方債は利用していない。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将来負担額については、公営企業債等繰入見込額で</a:t>
          </a:r>
          <a:r>
            <a:rPr kumimoji="1" lang="ja-JP" altLang="en-US" sz="1100">
              <a:solidFill>
                <a:sysClr val="windowText" lastClr="000000"/>
              </a:solidFill>
              <a:effectLst/>
              <a:latin typeface="+mn-lt"/>
              <a:ea typeface="+mn-ea"/>
              <a:cs typeface="+mn-cs"/>
            </a:rPr>
            <a:t>増加し、一般会計等や</a:t>
          </a:r>
          <a:r>
            <a:rPr kumimoji="1" lang="ja-JP" altLang="ja-JP" sz="1100">
              <a:solidFill>
                <a:sysClr val="windowText" lastClr="000000"/>
              </a:solidFill>
              <a:effectLst/>
              <a:latin typeface="+mn-lt"/>
              <a:ea typeface="+mn-ea"/>
              <a:cs typeface="+mn-cs"/>
            </a:rPr>
            <a:t>一部事務組合の地方債残高に対する負担が減少した。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充当可能財源等については、充当可能基金で地域社会デジタル社会推進基金や庁舎建設等基金などにより増額となった。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基準財政需要額算入見込額は、</a:t>
          </a:r>
          <a:r>
            <a:rPr kumimoji="1" lang="ja-JP" altLang="en-US" sz="1100">
              <a:solidFill>
                <a:sysClr val="windowText" lastClr="000000"/>
              </a:solidFill>
              <a:effectLst/>
              <a:latin typeface="+mn-lt"/>
              <a:ea typeface="+mn-ea"/>
              <a:cs typeface="+mn-cs"/>
            </a:rPr>
            <a:t>消防費</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教育費など</a:t>
          </a:r>
          <a:r>
            <a:rPr kumimoji="1" lang="ja-JP" altLang="ja-JP" sz="1100">
              <a:solidFill>
                <a:sysClr val="windowText" lastClr="000000"/>
              </a:solidFill>
              <a:effectLst/>
              <a:latin typeface="+mn-lt"/>
              <a:ea typeface="+mn-ea"/>
              <a:cs typeface="+mn-cs"/>
            </a:rPr>
            <a:t>で増加したが、臨時財政対策債償還費の減少や</a:t>
          </a:r>
          <a:r>
            <a:rPr kumimoji="1" lang="ja-JP" altLang="en-US" sz="1100">
              <a:solidFill>
                <a:sysClr val="windowText" lastClr="000000"/>
              </a:solidFill>
              <a:effectLst/>
              <a:latin typeface="+mn-lt"/>
              <a:ea typeface="+mn-ea"/>
              <a:cs typeface="+mn-cs"/>
            </a:rPr>
            <a:t>社会福祉費が</a:t>
          </a:r>
          <a:r>
            <a:rPr kumimoji="1" lang="ja-JP" altLang="ja-JP" sz="1100">
              <a:solidFill>
                <a:sysClr val="windowText" lastClr="000000"/>
              </a:solidFill>
              <a:effectLst/>
              <a:latin typeface="+mn-lt"/>
              <a:ea typeface="+mn-ea"/>
              <a:cs typeface="+mn-cs"/>
            </a:rPr>
            <a:t>減少したことにより、将来負担率の分子は</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今後も大型投資事業が計画されていることから、将来的な財政悪化が生じないよう健全な財政運営に努める。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庁舎建設に向けて庁舎建設等基金へ</a:t>
          </a:r>
          <a:r>
            <a:rPr kumimoji="1" lang="en-US" altLang="ja-JP" sz="1300">
              <a:solidFill>
                <a:sysClr val="windowText" lastClr="000000"/>
              </a:solidFill>
              <a:effectLst/>
              <a:latin typeface="+mn-lt"/>
              <a:ea typeface="+mn-ea"/>
              <a:cs typeface="+mn-cs"/>
            </a:rPr>
            <a:t>52</a:t>
          </a:r>
          <a:r>
            <a:rPr kumimoji="1" lang="ja-JP" altLang="ja-JP" sz="1300">
              <a:solidFill>
                <a:sysClr val="windowText" lastClr="000000"/>
              </a:solidFill>
              <a:effectLst/>
              <a:latin typeface="+mn-lt"/>
              <a:ea typeface="+mn-ea"/>
              <a:cs typeface="+mn-cs"/>
            </a:rPr>
            <a:t>百万円積み増し、財政調整基金を</a:t>
          </a:r>
          <a:r>
            <a:rPr kumimoji="1" lang="en-US" altLang="ja-JP" sz="1300">
              <a:solidFill>
                <a:sysClr val="windowText" lastClr="000000"/>
              </a:solidFill>
              <a:effectLst/>
              <a:latin typeface="+mn-lt"/>
              <a:ea typeface="+mn-ea"/>
              <a:cs typeface="+mn-cs"/>
            </a:rPr>
            <a:t>22</a:t>
          </a:r>
          <a:r>
            <a:rPr kumimoji="1" lang="ja-JP" altLang="ja-JP" sz="1300">
              <a:solidFill>
                <a:sysClr val="windowText" lastClr="000000"/>
              </a:solidFill>
              <a:effectLst/>
              <a:latin typeface="+mn-lt"/>
              <a:ea typeface="+mn-ea"/>
              <a:cs typeface="+mn-cs"/>
            </a:rPr>
            <a:t>百万円の積立と、農業用水施設の管理などのため農業用水水源施設等管理基金を</a:t>
          </a:r>
          <a:r>
            <a:rPr kumimoji="1" lang="en-US" altLang="ja-JP" sz="1300">
              <a:solidFill>
                <a:sysClr val="windowText" lastClr="000000"/>
              </a:solidFill>
              <a:effectLst/>
              <a:latin typeface="+mn-lt"/>
              <a:ea typeface="+mn-ea"/>
              <a:cs typeface="+mn-cs"/>
            </a:rPr>
            <a:t>22</a:t>
          </a:r>
          <a:r>
            <a:rPr kumimoji="1" lang="ja-JP" altLang="ja-JP" sz="1300">
              <a:solidFill>
                <a:sysClr val="windowText" lastClr="000000"/>
              </a:solidFill>
              <a:effectLst/>
              <a:latin typeface="+mn-lt"/>
              <a:ea typeface="+mn-ea"/>
              <a:cs typeface="+mn-cs"/>
            </a:rPr>
            <a:t>百万円取り崩したことなどにより</a:t>
          </a:r>
          <a:r>
            <a:rPr kumimoji="1" lang="en-US" altLang="ja-JP" sz="1300">
              <a:solidFill>
                <a:sysClr val="windowText" lastClr="000000"/>
              </a:solidFill>
              <a:effectLst/>
              <a:latin typeface="+mn-lt"/>
              <a:ea typeface="+mn-ea"/>
              <a:cs typeface="+mn-cs"/>
            </a:rPr>
            <a:t>55</a:t>
          </a:r>
          <a:r>
            <a:rPr kumimoji="1" lang="ja-JP" altLang="ja-JP" sz="1300">
              <a:solidFill>
                <a:sysClr val="windowText" lastClr="000000"/>
              </a:solidFill>
              <a:effectLst/>
              <a:latin typeface="+mn-lt"/>
              <a:ea typeface="+mn-ea"/>
              <a:cs typeface="+mn-cs"/>
            </a:rPr>
            <a:t>百万円の増加となった。</a:t>
          </a:r>
          <a:endParaRPr kumimoji="1" lang="en-US" altLang="ja-JP" sz="1300">
            <a:solidFill>
              <a:sysClr val="windowText" lastClr="000000"/>
            </a:solidFill>
            <a:effectLst/>
            <a:latin typeface="+mn-lt"/>
            <a:ea typeface="+mn-ea"/>
            <a:cs typeface="+mn-cs"/>
          </a:endParaRPr>
        </a:p>
        <a:p>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各基金の設置目的や今後の事業のため取り崩していく。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農業用水水源施設等管理基金：上越新幹線建設工事に関連する農業用水水源施設等の管理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庁舎建設等基金：庁舎建設及び大規模改修に要する経費の財源に充てるため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農業振興基金：農業の振興</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飲料水水源施設等管理基金：上越新幹線建設工事に関連する水源施設等管理及び飲料水施設の維持管理等</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社会福祉事業基金：社会福祉の増進</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農業用水水源施設等管理基金：農業用水水源施設等の管理のため取り崩したことにより減少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庁舎建設等基金：積み増ししたため増加</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農業振興基金：農業振興施策の財源として取り崩したことにより減少</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飲料水水源施設等管理基金：増減なし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社会福祉事業基金：保健福祉センターの防災・減災省エネルギー設備の起債の元金償還分を取り崩したことにより減少</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農業用水水源施設等管理基金：農業用水水源施設等の管理のため、毎年度取り崩し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庁舎建設等基金：庁舎等建設又は耐震化工事等に向け積み増し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農業振興基金：農業振興施策のため、毎年度取り崩し</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飲料水水源施設等管理基金：今後の配水池等の水道施設工事で取り崩し</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社会福祉事業基金：</a:t>
          </a:r>
          <a:r>
            <a:rPr kumimoji="1" lang="ja-JP" altLang="en-US" sz="1100">
              <a:solidFill>
                <a:sysClr val="windowText" lastClr="000000"/>
              </a:solidFill>
              <a:effectLst/>
              <a:latin typeface="+mn-lt"/>
              <a:ea typeface="+mn-ea"/>
              <a:cs typeface="+mn-cs"/>
            </a:rPr>
            <a:t>社会福祉事業の持続的な実施に</a:t>
          </a:r>
          <a:r>
            <a:rPr kumimoji="1" lang="ja-JP" altLang="ja-JP" sz="1100">
              <a:solidFill>
                <a:sysClr val="windowText" lastClr="000000"/>
              </a:solidFill>
              <a:effectLst/>
              <a:latin typeface="+mn-lt"/>
              <a:ea typeface="+mn-ea"/>
              <a:cs typeface="+mn-cs"/>
            </a:rPr>
            <a:t>充てるため毎年度取り崩し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観光</a:t>
          </a:r>
          <a:r>
            <a:rPr kumimoji="1" lang="ja-JP" altLang="en-US" sz="1300">
              <a:solidFill>
                <a:sysClr val="windowText" lastClr="000000"/>
              </a:solidFill>
              <a:effectLst/>
              <a:latin typeface="+mn-lt"/>
              <a:ea typeface="+mn-ea"/>
              <a:cs typeface="+mn-cs"/>
            </a:rPr>
            <a:t>施設やその他の公共施設の修繕が続くため、複数年に分けた実施などにより</a:t>
          </a:r>
          <a:r>
            <a:rPr kumimoji="1" lang="ja-JP" altLang="ja-JP" sz="1300">
              <a:solidFill>
                <a:sysClr val="windowText" lastClr="000000"/>
              </a:solidFill>
              <a:effectLst/>
              <a:latin typeface="+mn-lt"/>
              <a:ea typeface="+mn-ea"/>
              <a:cs typeface="+mn-cs"/>
            </a:rPr>
            <a:t>財源は</a:t>
          </a:r>
          <a:r>
            <a:rPr kumimoji="1" lang="en-US" altLang="ja-JP" sz="1300">
              <a:solidFill>
                <a:sysClr val="windowText" lastClr="000000"/>
              </a:solidFill>
              <a:effectLst/>
              <a:latin typeface="+mn-lt"/>
              <a:ea typeface="+mn-ea"/>
              <a:cs typeface="+mn-cs"/>
            </a:rPr>
            <a:t>21</a:t>
          </a:r>
          <a:r>
            <a:rPr kumimoji="1" lang="ja-JP" altLang="ja-JP" sz="1300">
              <a:solidFill>
                <a:sysClr val="windowText" lastClr="000000"/>
              </a:solidFill>
              <a:effectLst/>
              <a:latin typeface="+mn-lt"/>
              <a:ea typeface="+mn-ea"/>
              <a:cs typeface="+mn-cs"/>
            </a:rPr>
            <a:t>百万円の増額となった。</a:t>
          </a:r>
          <a:endParaRPr kumimoji="1" lang="en-US" altLang="ja-JP" sz="1300">
            <a:solidFill>
              <a:sysClr val="windowText" lastClr="000000"/>
            </a:solidFill>
            <a:effectLst/>
            <a:latin typeface="+mn-lt"/>
            <a:ea typeface="+mn-ea"/>
            <a:cs typeface="+mn-cs"/>
          </a:endParaRPr>
        </a:p>
        <a:p>
          <a:pPr eaLnBrk="1" fontAlgn="auto" latinLnBrk="0" hangingPunct="1"/>
          <a:r>
            <a:rPr kumimoji="1" lang="ja-JP" altLang="en-US" sz="1300">
              <a:solidFill>
                <a:sysClr val="windowText" lastClr="000000"/>
              </a:solidFill>
              <a:effectLst/>
              <a:latin typeface="+mn-lt"/>
              <a:ea typeface="+mn-ea"/>
              <a:cs typeface="+mn-cs"/>
            </a:rPr>
            <a:t>　しかし、今後も大規模な修繕が毎年発生し、今後は減少傾向になる。</a:t>
          </a:r>
          <a:endParaRPr lang="ja-JP" altLang="ja-JP" sz="1300">
            <a:solidFill>
              <a:sysClr val="windowText" lastClr="000000"/>
            </a:solidFill>
            <a:effectLst/>
          </a:endParaRPr>
        </a:p>
        <a:p>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施設修繕の他、役場庁舎や学校施設などの建て替えや改修工事などを含め、</a:t>
          </a:r>
          <a:r>
            <a:rPr kumimoji="1" lang="ja-JP" altLang="ja-JP" sz="1300">
              <a:solidFill>
                <a:sysClr val="windowText" lastClr="000000"/>
              </a:solidFill>
              <a:effectLst/>
              <a:latin typeface="+mn-lt"/>
              <a:ea typeface="+mn-ea"/>
              <a:cs typeface="+mn-cs"/>
            </a:rPr>
            <a:t>今後も</a:t>
          </a:r>
          <a:r>
            <a:rPr kumimoji="1" lang="ja-JP" altLang="en-US" sz="1300">
              <a:solidFill>
                <a:sysClr val="windowText" lastClr="000000"/>
              </a:solidFill>
              <a:effectLst/>
              <a:latin typeface="+mn-lt"/>
              <a:ea typeface="+mn-ea"/>
              <a:cs typeface="+mn-cs"/>
            </a:rPr>
            <a:t>支出が大きい事業</a:t>
          </a:r>
          <a:r>
            <a:rPr kumimoji="1" lang="ja-JP" altLang="ja-JP" sz="1300">
              <a:solidFill>
                <a:sysClr val="windowText" lastClr="000000"/>
              </a:solidFill>
              <a:effectLst/>
              <a:latin typeface="+mn-lt"/>
              <a:ea typeface="+mn-ea"/>
              <a:cs typeface="+mn-cs"/>
            </a:rPr>
            <a:t>が計画されているため減少していく見込みであるが、災害や緊急の財政需要に備えるため標準財政規模の</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程度を確保する。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取崩し</a:t>
          </a:r>
          <a:r>
            <a:rPr kumimoji="1" lang="ja-JP" altLang="en-US" sz="1300">
              <a:solidFill>
                <a:sysClr val="windowText" lastClr="000000"/>
              </a:solidFill>
              <a:effectLst/>
              <a:latin typeface="+mn-lt"/>
              <a:ea typeface="+mn-ea"/>
              <a:cs typeface="+mn-cs"/>
            </a:rPr>
            <a:t>はなく</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将来負担分について計画的な</a:t>
          </a:r>
          <a:r>
            <a:rPr kumimoji="1" lang="ja-JP" altLang="ja-JP" sz="1300">
              <a:solidFill>
                <a:sysClr val="windowText" lastClr="000000"/>
              </a:solidFill>
              <a:effectLst/>
              <a:latin typeface="+mn-lt"/>
              <a:ea typeface="+mn-ea"/>
              <a:cs typeface="+mn-cs"/>
            </a:rPr>
            <a:t>積立</a:t>
          </a:r>
          <a:r>
            <a:rPr kumimoji="1" lang="ja-JP" altLang="en-US" sz="1300">
              <a:solidFill>
                <a:sysClr val="windowText" lastClr="000000"/>
              </a:solidFill>
              <a:effectLst/>
              <a:latin typeface="+mn-lt"/>
              <a:ea typeface="+mn-ea"/>
              <a:cs typeface="+mn-cs"/>
            </a:rPr>
            <a:t>を実施した</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今後、必要に応じて償還のため取り崩していく</a:t>
          </a:r>
          <a:r>
            <a:rPr kumimoji="1" lang="ja-JP" altLang="en-US" sz="1300">
              <a:solidFill>
                <a:sysClr val="windowText" lastClr="000000"/>
              </a:solidFill>
              <a:effectLst/>
              <a:latin typeface="+mn-lt"/>
              <a:ea typeface="+mn-ea"/>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11" workbookViewId="0">
      <selection activeCell="L25" sqref="L25:P25"/>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3142489</v>
      </c>
      <c r="BO4" s="415"/>
      <c r="BP4" s="415"/>
      <c r="BQ4" s="415"/>
      <c r="BR4" s="415"/>
      <c r="BS4" s="415"/>
      <c r="BT4" s="415"/>
      <c r="BU4" s="416"/>
      <c r="BV4" s="414">
        <v>3244592</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7.7</v>
      </c>
      <c r="CU4" s="589"/>
      <c r="CV4" s="589"/>
      <c r="CW4" s="589"/>
      <c r="CX4" s="589"/>
      <c r="CY4" s="589"/>
      <c r="CZ4" s="589"/>
      <c r="DA4" s="590"/>
      <c r="DB4" s="588">
        <v>5.7</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2942365</v>
      </c>
      <c r="BO5" s="420"/>
      <c r="BP5" s="420"/>
      <c r="BQ5" s="420"/>
      <c r="BR5" s="420"/>
      <c r="BS5" s="420"/>
      <c r="BT5" s="420"/>
      <c r="BU5" s="421"/>
      <c r="BV5" s="419">
        <v>3084236</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87.2</v>
      </c>
      <c r="CU5" s="390"/>
      <c r="CV5" s="390"/>
      <c r="CW5" s="390"/>
      <c r="CX5" s="390"/>
      <c r="CY5" s="390"/>
      <c r="CZ5" s="390"/>
      <c r="DA5" s="391"/>
      <c r="DB5" s="389">
        <v>87.9</v>
      </c>
      <c r="DC5" s="390"/>
      <c r="DD5" s="390"/>
      <c r="DE5" s="390"/>
      <c r="DF5" s="390"/>
      <c r="DG5" s="390"/>
      <c r="DH5" s="390"/>
      <c r="DI5" s="391"/>
    </row>
    <row r="6" spans="1:119" ht="18.75" customHeight="1" x14ac:dyDescent="0.2">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200124</v>
      </c>
      <c r="BO6" s="420"/>
      <c r="BP6" s="420"/>
      <c r="BQ6" s="420"/>
      <c r="BR6" s="420"/>
      <c r="BS6" s="420"/>
      <c r="BT6" s="420"/>
      <c r="BU6" s="421"/>
      <c r="BV6" s="419">
        <v>160356</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87.6</v>
      </c>
      <c r="CU6" s="563"/>
      <c r="CV6" s="563"/>
      <c r="CW6" s="563"/>
      <c r="CX6" s="563"/>
      <c r="CY6" s="563"/>
      <c r="CZ6" s="563"/>
      <c r="DA6" s="564"/>
      <c r="DB6" s="562">
        <v>89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40021</v>
      </c>
      <c r="BO7" s="420"/>
      <c r="BP7" s="420"/>
      <c r="BQ7" s="420"/>
      <c r="BR7" s="420"/>
      <c r="BS7" s="420"/>
      <c r="BT7" s="420"/>
      <c r="BU7" s="421"/>
      <c r="BV7" s="419">
        <v>40595</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2075076</v>
      </c>
      <c r="CU7" s="420"/>
      <c r="CV7" s="420"/>
      <c r="CW7" s="420"/>
      <c r="CX7" s="420"/>
      <c r="CY7" s="420"/>
      <c r="CZ7" s="420"/>
      <c r="DA7" s="421"/>
      <c r="DB7" s="419">
        <v>2086995</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160103</v>
      </c>
      <c r="BO8" s="420"/>
      <c r="BP8" s="420"/>
      <c r="BQ8" s="420"/>
      <c r="BR8" s="420"/>
      <c r="BS8" s="420"/>
      <c r="BT8" s="420"/>
      <c r="BU8" s="421"/>
      <c r="BV8" s="419">
        <v>119761</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0.28999999999999998</v>
      </c>
      <c r="CU8" s="523"/>
      <c r="CV8" s="523"/>
      <c r="CW8" s="523"/>
      <c r="CX8" s="523"/>
      <c r="CY8" s="523"/>
      <c r="CZ8" s="523"/>
      <c r="DA8" s="524"/>
      <c r="DB8" s="522">
        <v>0.31</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2"/>
      <c r="L9" s="553" t="s">
        <v>107</v>
      </c>
      <c r="M9" s="554"/>
      <c r="N9" s="554"/>
      <c r="O9" s="554"/>
      <c r="P9" s="554"/>
      <c r="Q9" s="555"/>
      <c r="R9" s="556">
        <v>3511</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42442</v>
      </c>
      <c r="BO9" s="420"/>
      <c r="BP9" s="420"/>
      <c r="BQ9" s="420"/>
      <c r="BR9" s="420"/>
      <c r="BS9" s="420"/>
      <c r="BT9" s="420"/>
      <c r="BU9" s="421"/>
      <c r="BV9" s="419">
        <v>-52253</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8.6999999999999993</v>
      </c>
      <c r="CU9" s="390"/>
      <c r="CV9" s="390"/>
      <c r="CW9" s="390"/>
      <c r="CX9" s="390"/>
      <c r="CY9" s="390"/>
      <c r="CZ9" s="390"/>
      <c r="DA9" s="391"/>
      <c r="DB9" s="389">
        <v>8.6</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112</v>
      </c>
      <c r="M10" s="393"/>
      <c r="N10" s="393"/>
      <c r="O10" s="393"/>
      <c r="P10" s="393"/>
      <c r="Q10" s="394"/>
      <c r="R10" s="395">
        <v>3674</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22184</v>
      </c>
      <c r="BO10" s="420"/>
      <c r="BP10" s="420"/>
      <c r="BQ10" s="420"/>
      <c r="BR10" s="420"/>
      <c r="BS10" s="420"/>
      <c r="BT10" s="420"/>
      <c r="BU10" s="421"/>
      <c r="BV10" s="419">
        <v>74398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114</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3268</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130</v>
      </c>
      <c r="N13" s="510"/>
      <c r="O13" s="510"/>
      <c r="P13" s="510"/>
      <c r="Q13" s="511"/>
      <c r="R13" s="512">
        <v>3231</v>
      </c>
      <c r="S13" s="513"/>
      <c r="T13" s="513"/>
      <c r="U13" s="513"/>
      <c r="V13" s="514"/>
      <c r="W13" s="500" t="s">
        <v>131</v>
      </c>
      <c r="X13" s="442"/>
      <c r="Y13" s="442"/>
      <c r="Z13" s="442"/>
      <c r="AA13" s="442"/>
      <c r="AB13" s="443"/>
      <c r="AC13" s="395">
        <v>216</v>
      </c>
      <c r="AD13" s="396"/>
      <c r="AE13" s="396"/>
      <c r="AF13" s="396"/>
      <c r="AG13" s="397"/>
      <c r="AH13" s="395">
        <v>328</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64626</v>
      </c>
      <c r="BO13" s="420"/>
      <c r="BP13" s="420"/>
      <c r="BQ13" s="420"/>
      <c r="BR13" s="420"/>
      <c r="BS13" s="420"/>
      <c r="BT13" s="420"/>
      <c r="BU13" s="421"/>
      <c r="BV13" s="419">
        <v>22145</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7.8</v>
      </c>
      <c r="CU13" s="390"/>
      <c r="CV13" s="390"/>
      <c r="CW13" s="390"/>
      <c r="CX13" s="390"/>
      <c r="CY13" s="390"/>
      <c r="CZ13" s="390"/>
      <c r="DA13" s="391"/>
      <c r="DB13" s="389">
        <v>7.7</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135</v>
      </c>
      <c r="M14" s="546"/>
      <c r="N14" s="546"/>
      <c r="O14" s="546"/>
      <c r="P14" s="546"/>
      <c r="Q14" s="547"/>
      <c r="R14" s="512">
        <v>3331</v>
      </c>
      <c r="S14" s="513"/>
      <c r="T14" s="513"/>
      <c r="U14" s="513"/>
      <c r="V14" s="514"/>
      <c r="W14" s="515"/>
      <c r="X14" s="445"/>
      <c r="Y14" s="445"/>
      <c r="Z14" s="445"/>
      <c r="AA14" s="445"/>
      <c r="AB14" s="446"/>
      <c r="AC14" s="505">
        <v>13</v>
      </c>
      <c r="AD14" s="506"/>
      <c r="AE14" s="506"/>
      <c r="AF14" s="506"/>
      <c r="AG14" s="507"/>
      <c r="AH14" s="505">
        <v>17.100000000000001</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130</v>
      </c>
      <c r="N15" s="510"/>
      <c r="O15" s="510"/>
      <c r="P15" s="510"/>
      <c r="Q15" s="511"/>
      <c r="R15" s="512">
        <v>3294</v>
      </c>
      <c r="S15" s="513"/>
      <c r="T15" s="513"/>
      <c r="U15" s="513"/>
      <c r="V15" s="514"/>
      <c r="W15" s="500" t="s">
        <v>137</v>
      </c>
      <c r="X15" s="442"/>
      <c r="Y15" s="442"/>
      <c r="Z15" s="442"/>
      <c r="AA15" s="442"/>
      <c r="AB15" s="443"/>
      <c r="AC15" s="395">
        <v>444</v>
      </c>
      <c r="AD15" s="396"/>
      <c r="AE15" s="396"/>
      <c r="AF15" s="396"/>
      <c r="AG15" s="397"/>
      <c r="AH15" s="395">
        <v>498</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546364</v>
      </c>
      <c r="BO15" s="415"/>
      <c r="BP15" s="415"/>
      <c r="BQ15" s="415"/>
      <c r="BR15" s="415"/>
      <c r="BS15" s="415"/>
      <c r="BT15" s="415"/>
      <c r="BU15" s="416"/>
      <c r="BV15" s="414">
        <v>561910</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26.6</v>
      </c>
      <c r="AD16" s="506"/>
      <c r="AE16" s="506"/>
      <c r="AF16" s="506"/>
      <c r="AG16" s="507"/>
      <c r="AH16" s="505">
        <v>26</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1923728</v>
      </c>
      <c r="BO16" s="420"/>
      <c r="BP16" s="420"/>
      <c r="BQ16" s="420"/>
      <c r="BR16" s="420"/>
      <c r="BS16" s="420"/>
      <c r="BT16" s="420"/>
      <c r="BU16" s="421"/>
      <c r="BV16" s="419">
        <v>1908911</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143</v>
      </c>
      <c r="N17" s="495"/>
      <c r="O17" s="495"/>
      <c r="P17" s="495"/>
      <c r="Q17" s="496"/>
      <c r="R17" s="497" t="s">
        <v>141</v>
      </c>
      <c r="S17" s="498"/>
      <c r="T17" s="498"/>
      <c r="U17" s="498"/>
      <c r="V17" s="499"/>
      <c r="W17" s="500" t="s">
        <v>144</v>
      </c>
      <c r="X17" s="442"/>
      <c r="Y17" s="442"/>
      <c r="Z17" s="442"/>
      <c r="AA17" s="442"/>
      <c r="AB17" s="443"/>
      <c r="AC17" s="395">
        <v>1007</v>
      </c>
      <c r="AD17" s="396"/>
      <c r="AE17" s="396"/>
      <c r="AF17" s="396"/>
      <c r="AG17" s="397"/>
      <c r="AH17" s="395">
        <v>1091</v>
      </c>
      <c r="AI17" s="396"/>
      <c r="AJ17" s="396"/>
      <c r="AK17" s="396"/>
      <c r="AL17" s="398"/>
      <c r="AM17" s="478"/>
      <c r="AN17" s="393"/>
      <c r="AO17" s="393"/>
      <c r="AP17" s="393"/>
      <c r="AQ17" s="393"/>
      <c r="AR17" s="393"/>
      <c r="AS17" s="393"/>
      <c r="AT17" s="394"/>
      <c r="AU17" s="466"/>
      <c r="AV17" s="467"/>
      <c r="AW17" s="467"/>
      <c r="AX17" s="467"/>
      <c r="AY17" s="399" t="s">
        <v>145</v>
      </c>
      <c r="AZ17" s="400"/>
      <c r="BA17" s="400"/>
      <c r="BB17" s="400"/>
      <c r="BC17" s="400"/>
      <c r="BD17" s="400"/>
      <c r="BE17" s="400"/>
      <c r="BF17" s="400"/>
      <c r="BG17" s="400"/>
      <c r="BH17" s="400"/>
      <c r="BI17" s="400"/>
      <c r="BJ17" s="400"/>
      <c r="BK17" s="400"/>
      <c r="BL17" s="400"/>
      <c r="BM17" s="401"/>
      <c r="BN17" s="419">
        <v>686338</v>
      </c>
      <c r="BO17" s="420"/>
      <c r="BP17" s="420"/>
      <c r="BQ17" s="420"/>
      <c r="BR17" s="420"/>
      <c r="BS17" s="420"/>
      <c r="BT17" s="420"/>
      <c r="BU17" s="421"/>
      <c r="BV17" s="419">
        <v>707608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146</v>
      </c>
      <c r="C18" s="472"/>
      <c r="D18" s="472"/>
      <c r="E18" s="473"/>
      <c r="F18" s="473"/>
      <c r="G18" s="473"/>
      <c r="H18" s="473"/>
      <c r="I18" s="473"/>
      <c r="J18" s="473"/>
      <c r="K18" s="473"/>
      <c r="L18" s="474">
        <v>64.180000000000007</v>
      </c>
      <c r="M18" s="474"/>
      <c r="N18" s="474"/>
      <c r="O18" s="474"/>
      <c r="P18" s="474"/>
      <c r="Q18" s="474"/>
      <c r="R18" s="475"/>
      <c r="S18" s="475"/>
      <c r="T18" s="475"/>
      <c r="U18" s="475"/>
      <c r="V18" s="476"/>
      <c r="W18" s="490"/>
      <c r="X18" s="491"/>
      <c r="Y18" s="491"/>
      <c r="Z18" s="491"/>
      <c r="AA18" s="491"/>
      <c r="AB18" s="501"/>
      <c r="AC18" s="383">
        <v>60.4</v>
      </c>
      <c r="AD18" s="384"/>
      <c r="AE18" s="384"/>
      <c r="AF18" s="384"/>
      <c r="AG18" s="477"/>
      <c r="AH18" s="383">
        <v>56.9</v>
      </c>
      <c r="AI18" s="384"/>
      <c r="AJ18" s="384"/>
      <c r="AK18" s="384"/>
      <c r="AL18" s="385"/>
      <c r="AM18" s="478"/>
      <c r="AN18" s="393"/>
      <c r="AO18" s="393"/>
      <c r="AP18" s="393"/>
      <c r="AQ18" s="393"/>
      <c r="AR18" s="393"/>
      <c r="AS18" s="393"/>
      <c r="AT18" s="394"/>
      <c r="AU18" s="466"/>
      <c r="AV18" s="467"/>
      <c r="AW18" s="467"/>
      <c r="AX18" s="467"/>
      <c r="AY18" s="399" t="s">
        <v>147</v>
      </c>
      <c r="AZ18" s="400"/>
      <c r="BA18" s="400"/>
      <c r="BB18" s="400"/>
      <c r="BC18" s="400"/>
      <c r="BD18" s="400"/>
      <c r="BE18" s="400"/>
      <c r="BF18" s="400"/>
      <c r="BG18" s="400"/>
      <c r="BH18" s="400"/>
      <c r="BI18" s="400"/>
      <c r="BJ18" s="400"/>
      <c r="BK18" s="400"/>
      <c r="BL18" s="400"/>
      <c r="BM18" s="401"/>
      <c r="BN18" s="419">
        <v>1830701</v>
      </c>
      <c r="BO18" s="420"/>
      <c r="BP18" s="420"/>
      <c r="BQ18" s="420"/>
      <c r="BR18" s="420"/>
      <c r="BS18" s="420"/>
      <c r="BT18" s="420"/>
      <c r="BU18" s="421"/>
      <c r="BV18" s="419">
        <v>1856933</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148</v>
      </c>
      <c r="C19" s="472"/>
      <c r="D19" s="472"/>
      <c r="E19" s="473"/>
      <c r="F19" s="473"/>
      <c r="G19" s="473"/>
      <c r="H19" s="473"/>
      <c r="I19" s="473"/>
      <c r="J19" s="473"/>
      <c r="K19" s="473"/>
      <c r="L19" s="479">
        <v>55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149</v>
      </c>
      <c r="AZ19" s="400"/>
      <c r="BA19" s="400"/>
      <c r="BB19" s="400"/>
      <c r="BC19" s="400"/>
      <c r="BD19" s="400"/>
      <c r="BE19" s="400"/>
      <c r="BF19" s="400"/>
      <c r="BG19" s="400"/>
      <c r="BH19" s="400"/>
      <c r="BI19" s="400"/>
      <c r="BJ19" s="400"/>
      <c r="BK19" s="400"/>
      <c r="BL19" s="400"/>
      <c r="BM19" s="401"/>
      <c r="BN19" s="419">
        <v>2543773</v>
      </c>
      <c r="BO19" s="420"/>
      <c r="BP19" s="420"/>
      <c r="BQ19" s="420"/>
      <c r="BR19" s="420"/>
      <c r="BS19" s="420"/>
      <c r="BT19" s="420"/>
      <c r="BU19" s="421"/>
      <c r="BV19" s="419">
        <v>2562426</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150</v>
      </c>
      <c r="C20" s="472"/>
      <c r="D20" s="472"/>
      <c r="E20" s="473"/>
      <c r="F20" s="473"/>
      <c r="G20" s="473"/>
      <c r="H20" s="473"/>
      <c r="I20" s="473"/>
      <c r="J20" s="473"/>
      <c r="K20" s="473"/>
      <c r="L20" s="479">
        <v>1165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152</v>
      </c>
      <c r="C22" s="433"/>
      <c r="D22" s="434"/>
      <c r="E22" s="441" t="s">
        <v>1</v>
      </c>
      <c r="F22" s="442"/>
      <c r="G22" s="442"/>
      <c r="H22" s="442"/>
      <c r="I22" s="442"/>
      <c r="J22" s="442"/>
      <c r="K22" s="443"/>
      <c r="L22" s="441" t="s">
        <v>153</v>
      </c>
      <c r="M22" s="442"/>
      <c r="N22" s="442"/>
      <c r="O22" s="442"/>
      <c r="P22" s="443"/>
      <c r="Q22" s="447" t="s">
        <v>154</v>
      </c>
      <c r="R22" s="448"/>
      <c r="S22" s="448"/>
      <c r="T22" s="448"/>
      <c r="U22" s="448"/>
      <c r="V22" s="449"/>
      <c r="W22" s="453" t="s">
        <v>155</v>
      </c>
      <c r="X22" s="433"/>
      <c r="Y22" s="434"/>
      <c r="Z22" s="441" t="s">
        <v>1</v>
      </c>
      <c r="AA22" s="442"/>
      <c r="AB22" s="442"/>
      <c r="AC22" s="442"/>
      <c r="AD22" s="442"/>
      <c r="AE22" s="442"/>
      <c r="AF22" s="442"/>
      <c r="AG22" s="443"/>
      <c r="AH22" s="458" t="s">
        <v>156</v>
      </c>
      <c r="AI22" s="442"/>
      <c r="AJ22" s="442"/>
      <c r="AK22" s="442"/>
      <c r="AL22" s="443"/>
      <c r="AM22" s="458" t="s">
        <v>157</v>
      </c>
      <c r="AN22" s="459"/>
      <c r="AO22" s="459"/>
      <c r="AP22" s="459"/>
      <c r="AQ22" s="459"/>
      <c r="AR22" s="460"/>
      <c r="AS22" s="447" t="s">
        <v>154</v>
      </c>
      <c r="AT22" s="448"/>
      <c r="AU22" s="448"/>
      <c r="AV22" s="448"/>
      <c r="AW22" s="448"/>
      <c r="AX22" s="464"/>
      <c r="AY22" s="411" t="s">
        <v>158</v>
      </c>
      <c r="AZ22" s="412"/>
      <c r="BA22" s="412"/>
      <c r="BB22" s="412"/>
      <c r="BC22" s="412"/>
      <c r="BD22" s="412"/>
      <c r="BE22" s="412"/>
      <c r="BF22" s="412"/>
      <c r="BG22" s="412"/>
      <c r="BH22" s="412"/>
      <c r="BI22" s="412"/>
      <c r="BJ22" s="412"/>
      <c r="BK22" s="412"/>
      <c r="BL22" s="412"/>
      <c r="BM22" s="413"/>
      <c r="BN22" s="414">
        <v>1684670</v>
      </c>
      <c r="BO22" s="415"/>
      <c r="BP22" s="415"/>
      <c r="BQ22" s="415"/>
      <c r="BR22" s="415"/>
      <c r="BS22" s="415"/>
      <c r="BT22" s="415"/>
      <c r="BU22" s="416"/>
      <c r="BV22" s="414">
        <v>1748580</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159</v>
      </c>
      <c r="AZ23" s="400"/>
      <c r="BA23" s="400"/>
      <c r="BB23" s="400"/>
      <c r="BC23" s="400"/>
      <c r="BD23" s="400"/>
      <c r="BE23" s="400"/>
      <c r="BF23" s="400"/>
      <c r="BG23" s="400"/>
      <c r="BH23" s="400"/>
      <c r="BI23" s="400"/>
      <c r="BJ23" s="400"/>
      <c r="BK23" s="400"/>
      <c r="BL23" s="400"/>
      <c r="BM23" s="401"/>
      <c r="BN23" s="419">
        <v>1626672</v>
      </c>
      <c r="BO23" s="420"/>
      <c r="BP23" s="420"/>
      <c r="BQ23" s="420"/>
      <c r="BR23" s="420"/>
      <c r="BS23" s="420"/>
      <c r="BT23" s="420"/>
      <c r="BU23" s="421"/>
      <c r="BV23" s="419">
        <v>1674954</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160</v>
      </c>
      <c r="F24" s="393"/>
      <c r="G24" s="393"/>
      <c r="H24" s="393"/>
      <c r="I24" s="393"/>
      <c r="J24" s="393"/>
      <c r="K24" s="394"/>
      <c r="L24" s="395">
        <v>1</v>
      </c>
      <c r="M24" s="396"/>
      <c r="N24" s="396"/>
      <c r="O24" s="396"/>
      <c r="P24" s="397"/>
      <c r="Q24" s="395">
        <v>6200</v>
      </c>
      <c r="R24" s="396"/>
      <c r="S24" s="396"/>
      <c r="T24" s="396"/>
      <c r="U24" s="396"/>
      <c r="V24" s="397"/>
      <c r="W24" s="454"/>
      <c r="X24" s="436"/>
      <c r="Y24" s="437"/>
      <c r="Z24" s="392" t="s">
        <v>161</v>
      </c>
      <c r="AA24" s="393"/>
      <c r="AB24" s="393"/>
      <c r="AC24" s="393"/>
      <c r="AD24" s="393"/>
      <c r="AE24" s="393"/>
      <c r="AF24" s="393"/>
      <c r="AG24" s="394"/>
      <c r="AH24" s="395">
        <v>54</v>
      </c>
      <c r="AI24" s="396"/>
      <c r="AJ24" s="396"/>
      <c r="AK24" s="396"/>
      <c r="AL24" s="397"/>
      <c r="AM24" s="395">
        <v>162864</v>
      </c>
      <c r="AN24" s="396"/>
      <c r="AO24" s="396"/>
      <c r="AP24" s="396"/>
      <c r="AQ24" s="396"/>
      <c r="AR24" s="397"/>
      <c r="AS24" s="395">
        <v>3016</v>
      </c>
      <c r="AT24" s="396"/>
      <c r="AU24" s="396"/>
      <c r="AV24" s="396"/>
      <c r="AW24" s="396"/>
      <c r="AX24" s="398"/>
      <c r="AY24" s="386" t="s">
        <v>162</v>
      </c>
      <c r="AZ24" s="387"/>
      <c r="BA24" s="387"/>
      <c r="BB24" s="387"/>
      <c r="BC24" s="387"/>
      <c r="BD24" s="387"/>
      <c r="BE24" s="387"/>
      <c r="BF24" s="387"/>
      <c r="BG24" s="387"/>
      <c r="BH24" s="387"/>
      <c r="BI24" s="387"/>
      <c r="BJ24" s="387"/>
      <c r="BK24" s="387"/>
      <c r="BL24" s="387"/>
      <c r="BM24" s="388"/>
      <c r="BN24" s="419">
        <v>892289</v>
      </c>
      <c r="BO24" s="420"/>
      <c r="BP24" s="420"/>
      <c r="BQ24" s="420"/>
      <c r="BR24" s="420"/>
      <c r="BS24" s="420"/>
      <c r="BT24" s="420"/>
      <c r="BU24" s="421"/>
      <c r="BV24" s="419">
        <v>839775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163</v>
      </c>
      <c r="F25" s="393"/>
      <c r="G25" s="393"/>
      <c r="H25" s="393"/>
      <c r="I25" s="393"/>
      <c r="J25" s="393"/>
      <c r="K25" s="394"/>
      <c r="L25" s="395">
        <v>1</v>
      </c>
      <c r="M25" s="396"/>
      <c r="N25" s="396"/>
      <c r="O25" s="396"/>
      <c r="P25" s="397"/>
      <c r="Q25" s="395">
        <v>5230</v>
      </c>
      <c r="R25" s="396"/>
      <c r="S25" s="396"/>
      <c r="T25" s="396"/>
      <c r="U25" s="396"/>
      <c r="V25" s="397"/>
      <c r="W25" s="454"/>
      <c r="X25" s="436"/>
      <c r="Y25" s="437"/>
      <c r="Z25" s="392" t="s">
        <v>164</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165</v>
      </c>
      <c r="AZ25" s="412"/>
      <c r="BA25" s="412"/>
      <c r="BB25" s="412"/>
      <c r="BC25" s="412"/>
      <c r="BD25" s="412"/>
      <c r="BE25" s="412"/>
      <c r="BF25" s="412"/>
      <c r="BG25" s="412"/>
      <c r="BH25" s="412"/>
      <c r="BI25" s="412"/>
      <c r="BJ25" s="412"/>
      <c r="BK25" s="412"/>
      <c r="BL25" s="412"/>
      <c r="BM25" s="413"/>
      <c r="BN25" s="414" t="s">
        <v>122</v>
      </c>
      <c r="BO25" s="415"/>
      <c r="BP25" s="415"/>
      <c r="BQ25" s="415"/>
      <c r="BR25" s="415"/>
      <c r="BS25" s="415"/>
      <c r="BT25" s="415"/>
      <c r="BU25" s="416"/>
      <c r="BV25" s="414" t="s">
        <v>122</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166</v>
      </c>
      <c r="F26" s="393"/>
      <c r="G26" s="393"/>
      <c r="H26" s="393"/>
      <c r="I26" s="393"/>
      <c r="J26" s="393"/>
      <c r="K26" s="394"/>
      <c r="L26" s="395">
        <v>1</v>
      </c>
      <c r="M26" s="396"/>
      <c r="N26" s="396"/>
      <c r="O26" s="396"/>
      <c r="P26" s="397"/>
      <c r="Q26" s="395">
        <v>5060</v>
      </c>
      <c r="R26" s="396"/>
      <c r="S26" s="396"/>
      <c r="T26" s="396"/>
      <c r="U26" s="396"/>
      <c r="V26" s="397"/>
      <c r="W26" s="454"/>
      <c r="X26" s="436"/>
      <c r="Y26" s="437"/>
      <c r="Z26" s="392" t="s">
        <v>167</v>
      </c>
      <c r="AA26" s="430"/>
      <c r="AB26" s="430"/>
      <c r="AC26" s="430"/>
      <c r="AD26" s="430"/>
      <c r="AE26" s="430"/>
      <c r="AF26" s="430"/>
      <c r="AG26" s="431"/>
      <c r="AH26" s="395" t="s">
        <v>122</v>
      </c>
      <c r="AI26" s="396"/>
      <c r="AJ26" s="396"/>
      <c r="AK26" s="396"/>
      <c r="AL26" s="397"/>
      <c r="AM26" s="395" t="s">
        <v>122</v>
      </c>
      <c r="AN26" s="396"/>
      <c r="AO26" s="396"/>
      <c r="AP26" s="396"/>
      <c r="AQ26" s="396"/>
      <c r="AR26" s="397"/>
      <c r="AS26" s="395" t="s">
        <v>122</v>
      </c>
      <c r="AT26" s="396"/>
      <c r="AU26" s="396"/>
      <c r="AV26" s="396"/>
      <c r="AW26" s="396"/>
      <c r="AX26" s="398"/>
      <c r="AY26" s="428" t="s">
        <v>168</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169</v>
      </c>
      <c r="F27" s="393"/>
      <c r="G27" s="393"/>
      <c r="H27" s="393"/>
      <c r="I27" s="393"/>
      <c r="J27" s="393"/>
      <c r="K27" s="394"/>
      <c r="L27" s="395">
        <v>1</v>
      </c>
      <c r="M27" s="396"/>
      <c r="N27" s="396"/>
      <c r="O27" s="396"/>
      <c r="P27" s="397"/>
      <c r="Q27" s="395">
        <v>2670</v>
      </c>
      <c r="R27" s="396"/>
      <c r="S27" s="396"/>
      <c r="T27" s="396"/>
      <c r="U27" s="396"/>
      <c r="V27" s="397"/>
      <c r="W27" s="454"/>
      <c r="X27" s="436"/>
      <c r="Y27" s="437"/>
      <c r="Z27" s="392" t="s">
        <v>170</v>
      </c>
      <c r="AA27" s="393"/>
      <c r="AB27" s="393"/>
      <c r="AC27" s="393"/>
      <c r="AD27" s="393"/>
      <c r="AE27" s="393"/>
      <c r="AF27" s="393"/>
      <c r="AG27" s="394"/>
      <c r="AH27" s="395">
        <v>9</v>
      </c>
      <c r="AI27" s="396"/>
      <c r="AJ27" s="396"/>
      <c r="AK27" s="396"/>
      <c r="AL27" s="397"/>
      <c r="AM27" s="395">
        <v>21295</v>
      </c>
      <c r="AN27" s="396"/>
      <c r="AO27" s="396"/>
      <c r="AP27" s="396"/>
      <c r="AQ27" s="396"/>
      <c r="AR27" s="397"/>
      <c r="AS27" s="395">
        <v>2366</v>
      </c>
      <c r="AT27" s="396"/>
      <c r="AU27" s="396"/>
      <c r="AV27" s="396"/>
      <c r="AW27" s="396"/>
      <c r="AX27" s="398"/>
      <c r="AY27" s="425" t="s">
        <v>171</v>
      </c>
      <c r="AZ27" s="426"/>
      <c r="BA27" s="426"/>
      <c r="BB27" s="426"/>
      <c r="BC27" s="426"/>
      <c r="BD27" s="426"/>
      <c r="BE27" s="426"/>
      <c r="BF27" s="426"/>
      <c r="BG27" s="426"/>
      <c r="BH27" s="426"/>
      <c r="BI27" s="426"/>
      <c r="BJ27" s="426"/>
      <c r="BK27" s="426"/>
      <c r="BL27" s="426"/>
      <c r="BM27" s="427"/>
      <c r="BN27" s="422">
        <v>150000</v>
      </c>
      <c r="BO27" s="423"/>
      <c r="BP27" s="423"/>
      <c r="BQ27" s="423"/>
      <c r="BR27" s="423"/>
      <c r="BS27" s="423"/>
      <c r="BT27" s="423"/>
      <c r="BU27" s="424"/>
      <c r="BV27" s="422">
        <v>150000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172</v>
      </c>
      <c r="F28" s="393"/>
      <c r="G28" s="393"/>
      <c r="H28" s="393"/>
      <c r="I28" s="393"/>
      <c r="J28" s="393"/>
      <c r="K28" s="394"/>
      <c r="L28" s="395">
        <v>1</v>
      </c>
      <c r="M28" s="396"/>
      <c r="N28" s="396"/>
      <c r="O28" s="396"/>
      <c r="P28" s="397"/>
      <c r="Q28" s="395">
        <v>1990</v>
      </c>
      <c r="R28" s="396"/>
      <c r="S28" s="396"/>
      <c r="T28" s="396"/>
      <c r="U28" s="396"/>
      <c r="V28" s="397"/>
      <c r="W28" s="454"/>
      <c r="X28" s="436"/>
      <c r="Y28" s="437"/>
      <c r="Z28" s="392" t="s">
        <v>173</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174</v>
      </c>
      <c r="AZ28" s="403"/>
      <c r="BA28" s="403"/>
      <c r="BB28" s="404"/>
      <c r="BC28" s="411" t="s">
        <v>46</v>
      </c>
      <c r="BD28" s="412"/>
      <c r="BE28" s="412"/>
      <c r="BF28" s="412"/>
      <c r="BG28" s="412"/>
      <c r="BH28" s="412"/>
      <c r="BI28" s="412"/>
      <c r="BJ28" s="412"/>
      <c r="BK28" s="412"/>
      <c r="BL28" s="412"/>
      <c r="BM28" s="413"/>
      <c r="BN28" s="414">
        <v>1251898</v>
      </c>
      <c r="BO28" s="415"/>
      <c r="BP28" s="415"/>
      <c r="BQ28" s="415"/>
      <c r="BR28" s="415"/>
      <c r="BS28" s="415"/>
      <c r="BT28" s="415"/>
      <c r="BU28" s="416"/>
      <c r="BV28" s="414">
        <v>1229714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175</v>
      </c>
      <c r="F29" s="393"/>
      <c r="G29" s="393"/>
      <c r="H29" s="393"/>
      <c r="I29" s="393"/>
      <c r="J29" s="393"/>
      <c r="K29" s="394"/>
      <c r="L29" s="395">
        <v>8</v>
      </c>
      <c r="M29" s="396"/>
      <c r="N29" s="396"/>
      <c r="O29" s="396"/>
      <c r="P29" s="397"/>
      <c r="Q29" s="395">
        <v>1800</v>
      </c>
      <c r="R29" s="396"/>
      <c r="S29" s="396"/>
      <c r="T29" s="396"/>
      <c r="U29" s="396"/>
      <c r="V29" s="397"/>
      <c r="W29" s="455"/>
      <c r="X29" s="456"/>
      <c r="Y29" s="457"/>
      <c r="Z29" s="392" t="s">
        <v>176</v>
      </c>
      <c r="AA29" s="393"/>
      <c r="AB29" s="393"/>
      <c r="AC29" s="393"/>
      <c r="AD29" s="393"/>
      <c r="AE29" s="393"/>
      <c r="AF29" s="393"/>
      <c r="AG29" s="394"/>
      <c r="AH29" s="395">
        <v>63</v>
      </c>
      <c r="AI29" s="396"/>
      <c r="AJ29" s="396"/>
      <c r="AK29" s="396"/>
      <c r="AL29" s="397"/>
      <c r="AM29" s="395">
        <v>184159</v>
      </c>
      <c r="AN29" s="396"/>
      <c r="AO29" s="396"/>
      <c r="AP29" s="396"/>
      <c r="AQ29" s="396"/>
      <c r="AR29" s="397"/>
      <c r="AS29" s="395">
        <v>2923</v>
      </c>
      <c r="AT29" s="396"/>
      <c r="AU29" s="396"/>
      <c r="AV29" s="396"/>
      <c r="AW29" s="396"/>
      <c r="AX29" s="398"/>
      <c r="AY29" s="405"/>
      <c r="AZ29" s="406"/>
      <c r="BA29" s="406"/>
      <c r="BB29" s="407"/>
      <c r="BC29" s="399" t="s">
        <v>177</v>
      </c>
      <c r="BD29" s="400"/>
      <c r="BE29" s="400"/>
      <c r="BF29" s="400"/>
      <c r="BG29" s="400"/>
      <c r="BH29" s="400"/>
      <c r="BI29" s="400"/>
      <c r="BJ29" s="400"/>
      <c r="BK29" s="400"/>
      <c r="BL29" s="400"/>
      <c r="BM29" s="401"/>
      <c r="BN29" s="419">
        <v>190420</v>
      </c>
      <c r="BO29" s="420"/>
      <c r="BP29" s="420"/>
      <c r="BQ29" s="420"/>
      <c r="BR29" s="420"/>
      <c r="BS29" s="420"/>
      <c r="BT29" s="420"/>
      <c r="BU29" s="421"/>
      <c r="BV29" s="419">
        <v>170418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178</v>
      </c>
      <c r="X30" s="381"/>
      <c r="Y30" s="381"/>
      <c r="Z30" s="381"/>
      <c r="AA30" s="381"/>
      <c r="AB30" s="381"/>
      <c r="AC30" s="381"/>
      <c r="AD30" s="381"/>
      <c r="AE30" s="381"/>
      <c r="AF30" s="381"/>
      <c r="AG30" s="382"/>
      <c r="AH30" s="383">
        <v>96.2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2447590</v>
      </c>
      <c r="BO30" s="423"/>
      <c r="BP30" s="423"/>
      <c r="BQ30" s="423"/>
      <c r="BR30" s="423"/>
      <c r="BS30" s="423"/>
      <c r="BT30" s="423"/>
      <c r="BU30" s="424"/>
      <c r="BV30" s="422">
        <v>2435170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179</v>
      </c>
      <c r="D32" s="372"/>
      <c r="E32" s="372"/>
      <c r="F32" s="372"/>
      <c r="G32" s="372"/>
      <c r="H32" s="372"/>
      <c r="I32" s="372"/>
      <c r="J32" s="372"/>
      <c r="K32" s="372"/>
      <c r="L32" s="372"/>
      <c r="M32" s="372"/>
      <c r="N32" s="372"/>
      <c r="O32" s="372"/>
      <c r="P32" s="372"/>
      <c r="Q32" s="372"/>
      <c r="R32" s="372"/>
      <c r="S32" s="372"/>
      <c r="U32" s="373" t="s">
        <v>180</v>
      </c>
      <c r="V32" s="373"/>
      <c r="W32" s="373"/>
      <c r="X32" s="373"/>
      <c r="Y32" s="373"/>
      <c r="Z32" s="373"/>
      <c r="AA32" s="373"/>
      <c r="AB32" s="373"/>
      <c r="AC32" s="373"/>
      <c r="AD32" s="373"/>
      <c r="AE32" s="373"/>
      <c r="AF32" s="373"/>
      <c r="AG32" s="373"/>
      <c r="AH32" s="373"/>
      <c r="AI32" s="373"/>
      <c r="AJ32" s="373"/>
      <c r="AK32" s="373"/>
      <c r="AM32" s="373" t="s">
        <v>181</v>
      </c>
      <c r="AN32" s="373"/>
      <c r="AO32" s="373"/>
      <c r="AP32" s="373"/>
      <c r="AQ32" s="373"/>
      <c r="AR32" s="373"/>
      <c r="AS32" s="373"/>
      <c r="AT32" s="373"/>
      <c r="AU32" s="373"/>
      <c r="AV32" s="373"/>
      <c r="AW32" s="373"/>
      <c r="AX32" s="373"/>
      <c r="AY32" s="373"/>
      <c r="AZ32" s="373"/>
      <c r="BA32" s="373"/>
      <c r="BB32" s="373"/>
      <c r="BC32" s="373"/>
      <c r="BE32" s="373" t="s">
        <v>182</v>
      </c>
      <c r="BF32" s="373"/>
      <c r="BG32" s="373"/>
      <c r="BH32" s="373"/>
      <c r="BI32" s="373"/>
      <c r="BJ32" s="373"/>
      <c r="BK32" s="373"/>
      <c r="BL32" s="373"/>
      <c r="BM32" s="373"/>
      <c r="BN32" s="373"/>
      <c r="BO32" s="373"/>
      <c r="BP32" s="373"/>
      <c r="BQ32" s="373"/>
      <c r="BR32" s="373"/>
      <c r="BS32" s="373"/>
      <c r="BT32" s="373"/>
      <c r="BU32" s="373"/>
      <c r="BW32" s="373" t="s">
        <v>183</v>
      </c>
      <c r="BX32" s="373"/>
      <c r="BY32" s="373"/>
      <c r="BZ32" s="373"/>
      <c r="CA32" s="373"/>
      <c r="CB32" s="373"/>
      <c r="CC32" s="373"/>
      <c r="CD32" s="373"/>
      <c r="CE32" s="373"/>
      <c r="CF32" s="373"/>
      <c r="CG32" s="373"/>
      <c r="CH32" s="373"/>
      <c r="CI32" s="373"/>
      <c r="CJ32" s="373"/>
      <c r="CK32" s="373"/>
      <c r="CL32" s="373"/>
      <c r="CM32" s="373"/>
      <c r="CO32" s="373" t="s">
        <v>184</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吾妻東部衛生施設組合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たかやま振興公社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農業用水事業特別会計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IF('各会計、関係団体の財政状況及び健全化判断比率'!B32="","",'各会計、関係団体の財政状況及び健全化判断比率'!B32)</f>
        <v>水をきれいにする事業特別会計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吾妻広域町村圏振興整備組合（一般会計）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IF('各会計、関係団体の財政状況及び健全化判断比率'!B33="","",'各会計、関係団体の財政状況及び健全化判断比率'!B33)</f>
        <v>土地開発事業特別会計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吾妻広域町村圏振興整備組合（病院事業）</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群馬県後期高齢者医療広域連合（一般会計）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群馬県後期高齢者医療広域連合（事業会計）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群馬県市町村総合事務組合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群馬県市町村会館管理組合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吾妻環境施設組合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ArDAlNMLZhShezsXz0/uuHqoz2l0BdLVTgMRVqgR/HDSA2jCaT4osH+kqpmrZpgAI5NOaXuUd7lffjzyy8/O6A==" saltValue="0n4h2zE2gbC2XR+DtcEe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207</v>
      </c>
      <c r="S4" s="680"/>
      <c r="T4" s="680"/>
      <c r="U4" s="680"/>
      <c r="V4" s="680"/>
      <c r="W4" s="680"/>
      <c r="X4" s="680"/>
      <c r="Y4" s="681"/>
      <c r="Z4" s="679" t="s">
        <v>208</v>
      </c>
      <c r="AA4" s="680"/>
      <c r="AB4" s="680"/>
      <c r="AC4" s="681"/>
      <c r="AD4" s="679" t="s">
        <v>209</v>
      </c>
      <c r="AE4" s="680"/>
      <c r="AF4" s="680"/>
      <c r="AG4" s="680"/>
      <c r="AH4" s="680"/>
      <c r="AI4" s="680"/>
      <c r="AJ4" s="680"/>
      <c r="AK4" s="681"/>
      <c r="AL4" s="679" t="s">
        <v>208</v>
      </c>
      <c r="AM4" s="680"/>
      <c r="AN4" s="680"/>
      <c r="AO4" s="681"/>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9" t="s">
        <v>213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214</v>
      </c>
      <c r="C5" s="677"/>
      <c r="D5" s="677"/>
      <c r="E5" s="677"/>
      <c r="F5" s="677"/>
      <c r="G5" s="677"/>
      <c r="H5" s="677"/>
      <c r="I5" s="677"/>
      <c r="J5" s="677"/>
      <c r="K5" s="677"/>
      <c r="L5" s="677"/>
      <c r="M5" s="677"/>
      <c r="N5" s="677"/>
      <c r="O5" s="677"/>
      <c r="P5" s="677"/>
      <c r="Q5" s="678"/>
      <c r="R5" s="673">
        <v>522652</v>
      </c>
      <c r="S5" s="674"/>
      <c r="T5" s="674"/>
      <c r="U5" s="674"/>
      <c r="V5" s="674"/>
      <c r="W5" s="674"/>
      <c r="X5" s="674"/>
      <c r="Y5" s="702"/>
      <c r="Z5" s="715">
        <v>16.600000000000001</v>
      </c>
      <c r="AA5" s="715"/>
      <c r="AB5" s="715"/>
      <c r="AC5" s="715"/>
      <c r="AD5" s="716">
        <v>522652</v>
      </c>
      <c r="AE5" s="716"/>
      <c r="AF5" s="716"/>
      <c r="AG5" s="716"/>
      <c r="AH5" s="716"/>
      <c r="AI5" s="716"/>
      <c r="AJ5" s="716"/>
      <c r="AK5" s="716"/>
      <c r="AL5" s="703">
        <v>25</v>
      </c>
      <c r="AM5" s="686"/>
      <c r="AN5" s="686"/>
      <c r="AO5" s="704"/>
      <c r="AP5" s="676" t="s">
        <v>215</v>
      </c>
      <c r="AQ5" s="677"/>
      <c r="AR5" s="677"/>
      <c r="AS5" s="677"/>
      <c r="AT5" s="677"/>
      <c r="AU5" s="677"/>
      <c r="AV5" s="677"/>
      <c r="AW5" s="677"/>
      <c r="AX5" s="677"/>
      <c r="AY5" s="677"/>
      <c r="AZ5" s="677"/>
      <c r="BA5" s="677"/>
      <c r="BB5" s="677"/>
      <c r="BC5" s="677"/>
      <c r="BD5" s="677"/>
      <c r="BE5" s="677"/>
      <c r="BF5" s="678"/>
      <c r="BG5" s="627">
        <v>522652</v>
      </c>
      <c r="BH5" s="628"/>
      <c r="BI5" s="628"/>
      <c r="BJ5" s="628"/>
      <c r="BK5" s="628"/>
      <c r="BL5" s="628"/>
      <c r="BM5" s="628"/>
      <c r="BN5" s="629"/>
      <c r="BO5" s="663">
        <v>100</v>
      </c>
      <c r="BP5" s="663"/>
      <c r="BQ5" s="663"/>
      <c r="BR5" s="663"/>
      <c r="BS5" s="664">
        <v>1374</v>
      </c>
      <c r="BT5" s="664"/>
      <c r="BU5" s="664"/>
      <c r="BV5" s="664"/>
      <c r="BW5" s="664"/>
      <c r="BX5" s="664"/>
      <c r="BY5" s="664"/>
      <c r="BZ5" s="664"/>
      <c r="CA5" s="664"/>
      <c r="CB5" s="695"/>
      <c r="CD5" s="679" t="s">
        <v>210</v>
      </c>
      <c r="CE5" s="680"/>
      <c r="CF5" s="680"/>
      <c r="CG5" s="680"/>
      <c r="CH5" s="680"/>
      <c r="CI5" s="680"/>
      <c r="CJ5" s="680"/>
      <c r="CK5" s="680"/>
      <c r="CL5" s="680"/>
      <c r="CM5" s="680"/>
      <c r="CN5" s="680"/>
      <c r="CO5" s="680"/>
      <c r="CP5" s="680"/>
      <c r="CQ5" s="681"/>
      <c r="CR5" s="679" t="s">
        <v>216</v>
      </c>
      <c r="CS5" s="680"/>
      <c r="CT5" s="680"/>
      <c r="CU5" s="680"/>
      <c r="CV5" s="680"/>
      <c r="CW5" s="680"/>
      <c r="CX5" s="680"/>
      <c r="CY5" s="681"/>
      <c r="CZ5" s="679" t="s">
        <v>208</v>
      </c>
      <c r="DA5" s="680"/>
      <c r="DB5" s="680"/>
      <c r="DC5" s="681"/>
      <c r="DD5" s="679" t="s">
        <v>217</v>
      </c>
      <c r="DE5" s="680"/>
      <c r="DF5" s="680"/>
      <c r="DG5" s="680"/>
      <c r="DH5" s="680"/>
      <c r="DI5" s="680"/>
      <c r="DJ5" s="680"/>
      <c r="DK5" s="680"/>
      <c r="DL5" s="680"/>
      <c r="DM5" s="680"/>
      <c r="DN5" s="680"/>
      <c r="DO5" s="680"/>
      <c r="DP5" s="681"/>
      <c r="DQ5" s="679" t="s">
        <v>218</v>
      </c>
      <c r="DR5" s="680"/>
      <c r="DS5" s="680"/>
      <c r="DT5" s="680"/>
      <c r="DU5" s="680"/>
      <c r="DV5" s="680"/>
      <c r="DW5" s="680"/>
      <c r="DX5" s="680"/>
      <c r="DY5" s="680"/>
      <c r="DZ5" s="680"/>
      <c r="EA5" s="680"/>
      <c r="EB5" s="680"/>
      <c r="EC5" s="681"/>
    </row>
    <row r="6" spans="2:143" ht="11.25" customHeight="1" x14ac:dyDescent="0.2">
      <c r="B6" s="624" t="s">
        <v>219</v>
      </c>
      <c r="C6" s="625"/>
      <c r="D6" s="625"/>
      <c r="E6" s="625"/>
      <c r="F6" s="625"/>
      <c r="G6" s="625"/>
      <c r="H6" s="625"/>
      <c r="I6" s="625"/>
      <c r="J6" s="625"/>
      <c r="K6" s="625"/>
      <c r="L6" s="625"/>
      <c r="M6" s="625"/>
      <c r="N6" s="625"/>
      <c r="O6" s="625"/>
      <c r="P6" s="625"/>
      <c r="Q6" s="626"/>
      <c r="R6" s="627">
        <v>38901</v>
      </c>
      <c r="S6" s="628"/>
      <c r="T6" s="628"/>
      <c r="U6" s="628"/>
      <c r="V6" s="628"/>
      <c r="W6" s="628"/>
      <c r="X6" s="628"/>
      <c r="Y6" s="629"/>
      <c r="Z6" s="663">
        <v>1.2</v>
      </c>
      <c r="AA6" s="663"/>
      <c r="AB6" s="663"/>
      <c r="AC6" s="663"/>
      <c r="AD6" s="664">
        <v>38901</v>
      </c>
      <c r="AE6" s="664"/>
      <c r="AF6" s="664"/>
      <c r="AG6" s="664"/>
      <c r="AH6" s="664"/>
      <c r="AI6" s="664"/>
      <c r="AJ6" s="664"/>
      <c r="AK6" s="664"/>
      <c r="AL6" s="630">
        <v>1.9</v>
      </c>
      <c r="AM6" s="631"/>
      <c r="AN6" s="631"/>
      <c r="AO6" s="665"/>
      <c r="AP6" s="624" t="s">
        <v>220</v>
      </c>
      <c r="AQ6" s="625"/>
      <c r="AR6" s="625"/>
      <c r="AS6" s="625"/>
      <c r="AT6" s="625"/>
      <c r="AU6" s="625"/>
      <c r="AV6" s="625"/>
      <c r="AW6" s="625"/>
      <c r="AX6" s="625"/>
      <c r="AY6" s="625"/>
      <c r="AZ6" s="625"/>
      <c r="BA6" s="625"/>
      <c r="BB6" s="625"/>
      <c r="BC6" s="625"/>
      <c r="BD6" s="625"/>
      <c r="BE6" s="625"/>
      <c r="BF6" s="626"/>
      <c r="BG6" s="627">
        <v>522652</v>
      </c>
      <c r="BH6" s="628"/>
      <c r="BI6" s="628"/>
      <c r="BJ6" s="628"/>
      <c r="BK6" s="628"/>
      <c r="BL6" s="628"/>
      <c r="BM6" s="628"/>
      <c r="BN6" s="629"/>
      <c r="BO6" s="663">
        <v>100</v>
      </c>
      <c r="BP6" s="663"/>
      <c r="BQ6" s="663"/>
      <c r="BR6" s="663"/>
      <c r="BS6" s="664">
        <v>1374</v>
      </c>
      <c r="BT6" s="664"/>
      <c r="BU6" s="664"/>
      <c r="BV6" s="664"/>
      <c r="BW6" s="664"/>
      <c r="BX6" s="664"/>
      <c r="BY6" s="664"/>
      <c r="BZ6" s="664"/>
      <c r="CA6" s="664"/>
      <c r="CB6" s="695"/>
      <c r="CD6" s="676" t="s">
        <v>221</v>
      </c>
      <c r="CE6" s="677"/>
      <c r="CF6" s="677"/>
      <c r="CG6" s="677"/>
      <c r="CH6" s="677"/>
      <c r="CI6" s="677"/>
      <c r="CJ6" s="677"/>
      <c r="CK6" s="677"/>
      <c r="CL6" s="677"/>
      <c r="CM6" s="677"/>
      <c r="CN6" s="677"/>
      <c r="CO6" s="677"/>
      <c r="CP6" s="677"/>
      <c r="CQ6" s="678"/>
      <c r="CR6" s="627">
        <v>51168</v>
      </c>
      <c r="CS6" s="628"/>
      <c r="CT6" s="628"/>
      <c r="CU6" s="628"/>
      <c r="CV6" s="628"/>
      <c r="CW6" s="628"/>
      <c r="CX6" s="628"/>
      <c r="CY6" s="629"/>
      <c r="CZ6" s="703">
        <v>1.7</v>
      </c>
      <c r="DA6" s="686"/>
      <c r="DB6" s="686"/>
      <c r="DC6" s="705"/>
      <c r="DD6" s="633" t="s">
        <v>122</v>
      </c>
      <c r="DE6" s="628"/>
      <c r="DF6" s="628"/>
      <c r="DG6" s="628"/>
      <c r="DH6" s="628"/>
      <c r="DI6" s="628"/>
      <c r="DJ6" s="628"/>
      <c r="DK6" s="628"/>
      <c r="DL6" s="628"/>
      <c r="DM6" s="628"/>
      <c r="DN6" s="628"/>
      <c r="DO6" s="628"/>
      <c r="DP6" s="629"/>
      <c r="DQ6" s="633">
        <v>51168</v>
      </c>
      <c r="DR6" s="628"/>
      <c r="DS6" s="628"/>
      <c r="DT6" s="628"/>
      <c r="DU6" s="628"/>
      <c r="DV6" s="628"/>
      <c r="DW6" s="628"/>
      <c r="DX6" s="628"/>
      <c r="DY6" s="628"/>
      <c r="DZ6" s="628"/>
      <c r="EA6" s="628"/>
      <c r="EB6" s="628"/>
      <c r="EC6" s="662"/>
    </row>
    <row r="7" spans="2:143" ht="11.25" customHeight="1" x14ac:dyDescent="0.2">
      <c r="B7" s="624" t="s">
        <v>222</v>
      </c>
      <c r="C7" s="625"/>
      <c r="D7" s="625"/>
      <c r="E7" s="625"/>
      <c r="F7" s="625"/>
      <c r="G7" s="625"/>
      <c r="H7" s="625"/>
      <c r="I7" s="625"/>
      <c r="J7" s="625"/>
      <c r="K7" s="625"/>
      <c r="L7" s="625"/>
      <c r="M7" s="625"/>
      <c r="N7" s="625"/>
      <c r="O7" s="625"/>
      <c r="P7" s="625"/>
      <c r="Q7" s="626"/>
      <c r="R7" s="627">
        <v>102</v>
      </c>
      <c r="S7" s="628"/>
      <c r="T7" s="628"/>
      <c r="U7" s="628"/>
      <c r="V7" s="628"/>
      <c r="W7" s="628"/>
      <c r="X7" s="628"/>
      <c r="Y7" s="629"/>
      <c r="Z7" s="663">
        <v>0</v>
      </c>
      <c r="AA7" s="663"/>
      <c r="AB7" s="663"/>
      <c r="AC7" s="663"/>
      <c r="AD7" s="664">
        <v>102</v>
      </c>
      <c r="AE7" s="664"/>
      <c r="AF7" s="664"/>
      <c r="AG7" s="664"/>
      <c r="AH7" s="664"/>
      <c r="AI7" s="664"/>
      <c r="AJ7" s="664"/>
      <c r="AK7" s="664"/>
      <c r="AL7" s="630">
        <v>0</v>
      </c>
      <c r="AM7" s="631"/>
      <c r="AN7" s="631"/>
      <c r="AO7" s="665"/>
      <c r="AP7" s="624" t="s">
        <v>223</v>
      </c>
      <c r="AQ7" s="625"/>
      <c r="AR7" s="625"/>
      <c r="AS7" s="625"/>
      <c r="AT7" s="625"/>
      <c r="AU7" s="625"/>
      <c r="AV7" s="625"/>
      <c r="AW7" s="625"/>
      <c r="AX7" s="625"/>
      <c r="AY7" s="625"/>
      <c r="AZ7" s="625"/>
      <c r="BA7" s="625"/>
      <c r="BB7" s="625"/>
      <c r="BC7" s="625"/>
      <c r="BD7" s="625"/>
      <c r="BE7" s="625"/>
      <c r="BF7" s="626"/>
      <c r="BG7" s="627">
        <v>136582</v>
      </c>
      <c r="BH7" s="628"/>
      <c r="BI7" s="628"/>
      <c r="BJ7" s="628"/>
      <c r="BK7" s="628"/>
      <c r="BL7" s="628"/>
      <c r="BM7" s="628"/>
      <c r="BN7" s="629"/>
      <c r="BO7" s="663">
        <v>26.1</v>
      </c>
      <c r="BP7" s="663"/>
      <c r="BQ7" s="663"/>
      <c r="BR7" s="663"/>
      <c r="BS7" s="664">
        <v>1374</v>
      </c>
      <c r="BT7" s="664"/>
      <c r="BU7" s="664"/>
      <c r="BV7" s="664"/>
      <c r="BW7" s="664"/>
      <c r="BX7" s="664"/>
      <c r="BY7" s="664"/>
      <c r="BZ7" s="664"/>
      <c r="CA7" s="664"/>
      <c r="CB7" s="695"/>
      <c r="CD7" s="624" t="s">
        <v>224</v>
      </c>
      <c r="CE7" s="625"/>
      <c r="CF7" s="625"/>
      <c r="CG7" s="625"/>
      <c r="CH7" s="625"/>
      <c r="CI7" s="625"/>
      <c r="CJ7" s="625"/>
      <c r="CK7" s="625"/>
      <c r="CL7" s="625"/>
      <c r="CM7" s="625"/>
      <c r="CN7" s="625"/>
      <c r="CO7" s="625"/>
      <c r="CP7" s="625"/>
      <c r="CQ7" s="626"/>
      <c r="CR7" s="627">
        <v>578354</v>
      </c>
      <c r="CS7" s="628"/>
      <c r="CT7" s="628"/>
      <c r="CU7" s="628"/>
      <c r="CV7" s="628"/>
      <c r="CW7" s="628"/>
      <c r="CX7" s="628"/>
      <c r="CY7" s="629"/>
      <c r="CZ7" s="663">
        <v>19.7</v>
      </c>
      <c r="DA7" s="663"/>
      <c r="DB7" s="663"/>
      <c r="DC7" s="663"/>
      <c r="DD7" s="633">
        <v>29120</v>
      </c>
      <c r="DE7" s="628"/>
      <c r="DF7" s="628"/>
      <c r="DG7" s="628"/>
      <c r="DH7" s="628"/>
      <c r="DI7" s="628"/>
      <c r="DJ7" s="628"/>
      <c r="DK7" s="628"/>
      <c r="DL7" s="628"/>
      <c r="DM7" s="628"/>
      <c r="DN7" s="628"/>
      <c r="DO7" s="628"/>
      <c r="DP7" s="629"/>
      <c r="DQ7" s="633">
        <v>532044</v>
      </c>
      <c r="DR7" s="628"/>
      <c r="DS7" s="628"/>
      <c r="DT7" s="628"/>
      <c r="DU7" s="628"/>
      <c r="DV7" s="628"/>
      <c r="DW7" s="628"/>
      <c r="DX7" s="628"/>
      <c r="DY7" s="628"/>
      <c r="DZ7" s="628"/>
      <c r="EA7" s="628"/>
      <c r="EB7" s="628"/>
      <c r="EC7" s="662"/>
    </row>
    <row r="8" spans="2:143" ht="11.25" customHeight="1" x14ac:dyDescent="0.2">
      <c r="B8" s="624" t="s">
        <v>225</v>
      </c>
      <c r="C8" s="625"/>
      <c r="D8" s="625"/>
      <c r="E8" s="625"/>
      <c r="F8" s="625"/>
      <c r="G8" s="625"/>
      <c r="H8" s="625"/>
      <c r="I8" s="625"/>
      <c r="J8" s="625"/>
      <c r="K8" s="625"/>
      <c r="L8" s="625"/>
      <c r="M8" s="625"/>
      <c r="N8" s="625"/>
      <c r="O8" s="625"/>
      <c r="P8" s="625"/>
      <c r="Q8" s="626"/>
      <c r="R8" s="627">
        <v>1938</v>
      </c>
      <c r="S8" s="628"/>
      <c r="T8" s="628"/>
      <c r="U8" s="628"/>
      <c r="V8" s="628"/>
      <c r="W8" s="628"/>
      <c r="X8" s="628"/>
      <c r="Y8" s="629"/>
      <c r="Z8" s="663">
        <v>0.1</v>
      </c>
      <c r="AA8" s="663"/>
      <c r="AB8" s="663"/>
      <c r="AC8" s="663"/>
      <c r="AD8" s="664">
        <v>1938</v>
      </c>
      <c r="AE8" s="664"/>
      <c r="AF8" s="664"/>
      <c r="AG8" s="664"/>
      <c r="AH8" s="664"/>
      <c r="AI8" s="664"/>
      <c r="AJ8" s="664"/>
      <c r="AK8" s="664"/>
      <c r="AL8" s="630">
        <v>0.1</v>
      </c>
      <c r="AM8" s="631"/>
      <c r="AN8" s="631"/>
      <c r="AO8" s="665"/>
      <c r="AP8" s="624" t="s">
        <v>226</v>
      </c>
      <c r="AQ8" s="625"/>
      <c r="AR8" s="625"/>
      <c r="AS8" s="625"/>
      <c r="AT8" s="625"/>
      <c r="AU8" s="625"/>
      <c r="AV8" s="625"/>
      <c r="AW8" s="625"/>
      <c r="AX8" s="625"/>
      <c r="AY8" s="625"/>
      <c r="AZ8" s="625"/>
      <c r="BA8" s="625"/>
      <c r="BB8" s="625"/>
      <c r="BC8" s="625"/>
      <c r="BD8" s="625"/>
      <c r="BE8" s="625"/>
      <c r="BF8" s="626"/>
      <c r="BG8" s="627">
        <v>6248</v>
      </c>
      <c r="BH8" s="628"/>
      <c r="BI8" s="628"/>
      <c r="BJ8" s="628"/>
      <c r="BK8" s="628"/>
      <c r="BL8" s="628"/>
      <c r="BM8" s="628"/>
      <c r="BN8" s="629"/>
      <c r="BO8" s="663">
        <v>1.2</v>
      </c>
      <c r="BP8" s="663"/>
      <c r="BQ8" s="663"/>
      <c r="BR8" s="663"/>
      <c r="BS8" s="664" t="s">
        <v>122</v>
      </c>
      <c r="BT8" s="664"/>
      <c r="BU8" s="664"/>
      <c r="BV8" s="664"/>
      <c r="BW8" s="664"/>
      <c r="BX8" s="664"/>
      <c r="BY8" s="664"/>
      <c r="BZ8" s="664"/>
      <c r="CA8" s="664"/>
      <c r="CB8" s="695"/>
      <c r="CD8" s="624" t="s">
        <v>227</v>
      </c>
      <c r="CE8" s="625"/>
      <c r="CF8" s="625"/>
      <c r="CG8" s="625"/>
      <c r="CH8" s="625"/>
      <c r="CI8" s="625"/>
      <c r="CJ8" s="625"/>
      <c r="CK8" s="625"/>
      <c r="CL8" s="625"/>
      <c r="CM8" s="625"/>
      <c r="CN8" s="625"/>
      <c r="CO8" s="625"/>
      <c r="CP8" s="625"/>
      <c r="CQ8" s="626"/>
      <c r="CR8" s="627">
        <v>615843</v>
      </c>
      <c r="CS8" s="628"/>
      <c r="CT8" s="628"/>
      <c r="CU8" s="628"/>
      <c r="CV8" s="628"/>
      <c r="CW8" s="628"/>
      <c r="CX8" s="628"/>
      <c r="CY8" s="629"/>
      <c r="CZ8" s="663">
        <v>20.9</v>
      </c>
      <c r="DA8" s="663"/>
      <c r="DB8" s="663"/>
      <c r="DC8" s="663"/>
      <c r="DD8" s="633">
        <v>6287</v>
      </c>
      <c r="DE8" s="628"/>
      <c r="DF8" s="628"/>
      <c r="DG8" s="628"/>
      <c r="DH8" s="628"/>
      <c r="DI8" s="628"/>
      <c r="DJ8" s="628"/>
      <c r="DK8" s="628"/>
      <c r="DL8" s="628"/>
      <c r="DM8" s="628"/>
      <c r="DN8" s="628"/>
      <c r="DO8" s="628"/>
      <c r="DP8" s="629"/>
      <c r="DQ8" s="633">
        <v>423196</v>
      </c>
      <c r="DR8" s="628"/>
      <c r="DS8" s="628"/>
      <c r="DT8" s="628"/>
      <c r="DU8" s="628"/>
      <c r="DV8" s="628"/>
      <c r="DW8" s="628"/>
      <c r="DX8" s="628"/>
      <c r="DY8" s="628"/>
      <c r="DZ8" s="628"/>
      <c r="EA8" s="628"/>
      <c r="EB8" s="628"/>
      <c r="EC8" s="662"/>
    </row>
    <row r="9" spans="2:143" ht="11.25" customHeight="1" x14ac:dyDescent="0.2">
      <c r="B9" s="624" t="s">
        <v>228</v>
      </c>
      <c r="C9" s="625"/>
      <c r="D9" s="625"/>
      <c r="E9" s="625"/>
      <c r="F9" s="625"/>
      <c r="G9" s="625"/>
      <c r="H9" s="625"/>
      <c r="I9" s="625"/>
      <c r="J9" s="625"/>
      <c r="K9" s="625"/>
      <c r="L9" s="625"/>
      <c r="M9" s="625"/>
      <c r="N9" s="625"/>
      <c r="O9" s="625"/>
      <c r="P9" s="625"/>
      <c r="Q9" s="626"/>
      <c r="R9" s="627">
        <v>2459</v>
      </c>
      <c r="S9" s="628"/>
      <c r="T9" s="628"/>
      <c r="U9" s="628"/>
      <c r="V9" s="628"/>
      <c r="W9" s="628"/>
      <c r="X9" s="628"/>
      <c r="Y9" s="629"/>
      <c r="Z9" s="663">
        <v>0.1</v>
      </c>
      <c r="AA9" s="663"/>
      <c r="AB9" s="663"/>
      <c r="AC9" s="663"/>
      <c r="AD9" s="664">
        <v>2459</v>
      </c>
      <c r="AE9" s="664"/>
      <c r="AF9" s="664"/>
      <c r="AG9" s="664"/>
      <c r="AH9" s="664"/>
      <c r="AI9" s="664"/>
      <c r="AJ9" s="664"/>
      <c r="AK9" s="664"/>
      <c r="AL9" s="630">
        <v>0.1</v>
      </c>
      <c r="AM9" s="631"/>
      <c r="AN9" s="631"/>
      <c r="AO9" s="665"/>
      <c r="AP9" s="624" t="s">
        <v>229</v>
      </c>
      <c r="AQ9" s="625"/>
      <c r="AR9" s="625"/>
      <c r="AS9" s="625"/>
      <c r="AT9" s="625"/>
      <c r="AU9" s="625"/>
      <c r="AV9" s="625"/>
      <c r="AW9" s="625"/>
      <c r="AX9" s="625"/>
      <c r="AY9" s="625"/>
      <c r="AZ9" s="625"/>
      <c r="BA9" s="625"/>
      <c r="BB9" s="625"/>
      <c r="BC9" s="625"/>
      <c r="BD9" s="625"/>
      <c r="BE9" s="625"/>
      <c r="BF9" s="626"/>
      <c r="BG9" s="627">
        <v>119264</v>
      </c>
      <c r="BH9" s="628"/>
      <c r="BI9" s="628"/>
      <c r="BJ9" s="628"/>
      <c r="BK9" s="628"/>
      <c r="BL9" s="628"/>
      <c r="BM9" s="628"/>
      <c r="BN9" s="629"/>
      <c r="BO9" s="663">
        <v>22.8</v>
      </c>
      <c r="BP9" s="663"/>
      <c r="BQ9" s="663"/>
      <c r="BR9" s="663"/>
      <c r="BS9" s="664" t="s">
        <v>122</v>
      </c>
      <c r="BT9" s="664"/>
      <c r="BU9" s="664"/>
      <c r="BV9" s="664"/>
      <c r="BW9" s="664"/>
      <c r="BX9" s="664"/>
      <c r="BY9" s="664"/>
      <c r="BZ9" s="664"/>
      <c r="CA9" s="664"/>
      <c r="CB9" s="695"/>
      <c r="CD9" s="624" t="s">
        <v>230</v>
      </c>
      <c r="CE9" s="625"/>
      <c r="CF9" s="625"/>
      <c r="CG9" s="625"/>
      <c r="CH9" s="625"/>
      <c r="CI9" s="625"/>
      <c r="CJ9" s="625"/>
      <c r="CK9" s="625"/>
      <c r="CL9" s="625"/>
      <c r="CM9" s="625"/>
      <c r="CN9" s="625"/>
      <c r="CO9" s="625"/>
      <c r="CP9" s="625"/>
      <c r="CQ9" s="626"/>
      <c r="CR9" s="627">
        <v>225065</v>
      </c>
      <c r="CS9" s="628"/>
      <c r="CT9" s="628"/>
      <c r="CU9" s="628"/>
      <c r="CV9" s="628"/>
      <c r="CW9" s="628"/>
      <c r="CX9" s="628"/>
      <c r="CY9" s="629"/>
      <c r="CZ9" s="663">
        <v>7.6</v>
      </c>
      <c r="DA9" s="663"/>
      <c r="DB9" s="663"/>
      <c r="DC9" s="663"/>
      <c r="DD9" s="633" t="s">
        <v>122</v>
      </c>
      <c r="DE9" s="628"/>
      <c r="DF9" s="628"/>
      <c r="DG9" s="628"/>
      <c r="DH9" s="628"/>
      <c r="DI9" s="628"/>
      <c r="DJ9" s="628"/>
      <c r="DK9" s="628"/>
      <c r="DL9" s="628"/>
      <c r="DM9" s="628"/>
      <c r="DN9" s="628"/>
      <c r="DO9" s="628"/>
      <c r="DP9" s="629"/>
      <c r="DQ9" s="633">
        <v>185030</v>
      </c>
      <c r="DR9" s="628"/>
      <c r="DS9" s="628"/>
      <c r="DT9" s="628"/>
      <c r="DU9" s="628"/>
      <c r="DV9" s="628"/>
      <c r="DW9" s="628"/>
      <c r="DX9" s="628"/>
      <c r="DY9" s="628"/>
      <c r="DZ9" s="628"/>
      <c r="EA9" s="628"/>
      <c r="EB9" s="628"/>
      <c r="EC9" s="662"/>
    </row>
    <row r="10" spans="2:143" ht="11.25" customHeight="1" x14ac:dyDescent="0.2">
      <c r="B10" s="624" t="s">
        <v>231</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232</v>
      </c>
      <c r="AQ10" s="625"/>
      <c r="AR10" s="625"/>
      <c r="AS10" s="625"/>
      <c r="AT10" s="625"/>
      <c r="AU10" s="625"/>
      <c r="AV10" s="625"/>
      <c r="AW10" s="625"/>
      <c r="AX10" s="625"/>
      <c r="AY10" s="625"/>
      <c r="AZ10" s="625"/>
      <c r="BA10" s="625"/>
      <c r="BB10" s="625"/>
      <c r="BC10" s="625"/>
      <c r="BD10" s="625"/>
      <c r="BE10" s="625"/>
      <c r="BF10" s="626"/>
      <c r="BG10" s="627">
        <v>5881</v>
      </c>
      <c r="BH10" s="628"/>
      <c r="BI10" s="628"/>
      <c r="BJ10" s="628"/>
      <c r="BK10" s="628"/>
      <c r="BL10" s="628"/>
      <c r="BM10" s="628"/>
      <c r="BN10" s="629"/>
      <c r="BO10" s="663">
        <v>1.1000000000000001</v>
      </c>
      <c r="BP10" s="663"/>
      <c r="BQ10" s="663"/>
      <c r="BR10" s="663"/>
      <c r="BS10" s="664" t="s">
        <v>122</v>
      </c>
      <c r="BT10" s="664"/>
      <c r="BU10" s="664"/>
      <c r="BV10" s="664"/>
      <c r="BW10" s="664"/>
      <c r="BX10" s="664"/>
      <c r="BY10" s="664"/>
      <c r="BZ10" s="664"/>
      <c r="CA10" s="664"/>
      <c r="CB10" s="695"/>
      <c r="CD10" s="624" t="s">
        <v>233</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2">
      <c r="B11" s="624" t="s">
        <v>234</v>
      </c>
      <c r="C11" s="625"/>
      <c r="D11" s="625"/>
      <c r="E11" s="625"/>
      <c r="F11" s="625"/>
      <c r="G11" s="625"/>
      <c r="H11" s="625"/>
      <c r="I11" s="625"/>
      <c r="J11" s="625"/>
      <c r="K11" s="625"/>
      <c r="L11" s="625"/>
      <c r="M11" s="625"/>
      <c r="N11" s="625"/>
      <c r="O11" s="625"/>
      <c r="P11" s="625"/>
      <c r="Q11" s="626"/>
      <c r="R11" s="627">
        <v>85906</v>
      </c>
      <c r="S11" s="628"/>
      <c r="T11" s="628"/>
      <c r="U11" s="628"/>
      <c r="V11" s="628"/>
      <c r="W11" s="628"/>
      <c r="X11" s="628"/>
      <c r="Y11" s="629"/>
      <c r="Z11" s="630">
        <v>2.7</v>
      </c>
      <c r="AA11" s="631"/>
      <c r="AB11" s="631"/>
      <c r="AC11" s="632"/>
      <c r="AD11" s="633">
        <v>85906</v>
      </c>
      <c r="AE11" s="628"/>
      <c r="AF11" s="628"/>
      <c r="AG11" s="628"/>
      <c r="AH11" s="628"/>
      <c r="AI11" s="628"/>
      <c r="AJ11" s="628"/>
      <c r="AK11" s="629"/>
      <c r="AL11" s="630">
        <v>4.0999999999999996</v>
      </c>
      <c r="AM11" s="631"/>
      <c r="AN11" s="631"/>
      <c r="AO11" s="665"/>
      <c r="AP11" s="624" t="s">
        <v>235</v>
      </c>
      <c r="AQ11" s="625"/>
      <c r="AR11" s="625"/>
      <c r="AS11" s="625"/>
      <c r="AT11" s="625"/>
      <c r="AU11" s="625"/>
      <c r="AV11" s="625"/>
      <c r="AW11" s="625"/>
      <c r="AX11" s="625"/>
      <c r="AY11" s="625"/>
      <c r="AZ11" s="625"/>
      <c r="BA11" s="625"/>
      <c r="BB11" s="625"/>
      <c r="BC11" s="625"/>
      <c r="BD11" s="625"/>
      <c r="BE11" s="625"/>
      <c r="BF11" s="626"/>
      <c r="BG11" s="627">
        <v>5189</v>
      </c>
      <c r="BH11" s="628"/>
      <c r="BI11" s="628"/>
      <c r="BJ11" s="628"/>
      <c r="BK11" s="628"/>
      <c r="BL11" s="628"/>
      <c r="BM11" s="628"/>
      <c r="BN11" s="629"/>
      <c r="BO11" s="663">
        <v>1</v>
      </c>
      <c r="BP11" s="663"/>
      <c r="BQ11" s="663"/>
      <c r="BR11" s="663"/>
      <c r="BS11" s="664">
        <v>1374</v>
      </c>
      <c r="BT11" s="664"/>
      <c r="BU11" s="664"/>
      <c r="BV11" s="664"/>
      <c r="BW11" s="664"/>
      <c r="BX11" s="664"/>
      <c r="BY11" s="664"/>
      <c r="BZ11" s="664"/>
      <c r="CA11" s="664"/>
      <c r="CB11" s="695"/>
      <c r="CD11" s="624" t="s">
        <v>236</v>
      </c>
      <c r="CE11" s="625"/>
      <c r="CF11" s="625"/>
      <c r="CG11" s="625"/>
      <c r="CH11" s="625"/>
      <c r="CI11" s="625"/>
      <c r="CJ11" s="625"/>
      <c r="CK11" s="625"/>
      <c r="CL11" s="625"/>
      <c r="CM11" s="625"/>
      <c r="CN11" s="625"/>
      <c r="CO11" s="625"/>
      <c r="CP11" s="625"/>
      <c r="CQ11" s="626"/>
      <c r="CR11" s="627">
        <v>409821</v>
      </c>
      <c r="CS11" s="628"/>
      <c r="CT11" s="628"/>
      <c r="CU11" s="628"/>
      <c r="CV11" s="628"/>
      <c r="CW11" s="628"/>
      <c r="CX11" s="628"/>
      <c r="CY11" s="629"/>
      <c r="CZ11" s="663">
        <v>13.9</v>
      </c>
      <c r="DA11" s="663"/>
      <c r="DB11" s="663"/>
      <c r="DC11" s="663"/>
      <c r="DD11" s="633">
        <v>91608</v>
      </c>
      <c r="DE11" s="628"/>
      <c r="DF11" s="628"/>
      <c r="DG11" s="628"/>
      <c r="DH11" s="628"/>
      <c r="DI11" s="628"/>
      <c r="DJ11" s="628"/>
      <c r="DK11" s="628"/>
      <c r="DL11" s="628"/>
      <c r="DM11" s="628"/>
      <c r="DN11" s="628"/>
      <c r="DO11" s="628"/>
      <c r="DP11" s="629"/>
      <c r="DQ11" s="633">
        <v>286410</v>
      </c>
      <c r="DR11" s="628"/>
      <c r="DS11" s="628"/>
      <c r="DT11" s="628"/>
      <c r="DU11" s="628"/>
      <c r="DV11" s="628"/>
      <c r="DW11" s="628"/>
      <c r="DX11" s="628"/>
      <c r="DY11" s="628"/>
      <c r="DZ11" s="628"/>
      <c r="EA11" s="628"/>
      <c r="EB11" s="628"/>
      <c r="EC11" s="662"/>
    </row>
    <row r="12" spans="2:143" ht="11.25" customHeight="1" x14ac:dyDescent="0.2">
      <c r="B12" s="624" t="s">
        <v>237</v>
      </c>
      <c r="C12" s="625"/>
      <c r="D12" s="625"/>
      <c r="E12" s="625"/>
      <c r="F12" s="625"/>
      <c r="G12" s="625"/>
      <c r="H12" s="625"/>
      <c r="I12" s="625"/>
      <c r="J12" s="625"/>
      <c r="K12" s="625"/>
      <c r="L12" s="625"/>
      <c r="M12" s="625"/>
      <c r="N12" s="625"/>
      <c r="O12" s="625"/>
      <c r="P12" s="625"/>
      <c r="Q12" s="626"/>
      <c r="R12" s="627">
        <v>26445</v>
      </c>
      <c r="S12" s="628"/>
      <c r="T12" s="628"/>
      <c r="U12" s="628"/>
      <c r="V12" s="628"/>
      <c r="W12" s="628"/>
      <c r="X12" s="628"/>
      <c r="Y12" s="629"/>
      <c r="Z12" s="663">
        <v>0.8</v>
      </c>
      <c r="AA12" s="663"/>
      <c r="AB12" s="663"/>
      <c r="AC12" s="663"/>
      <c r="AD12" s="664">
        <v>26445</v>
      </c>
      <c r="AE12" s="664"/>
      <c r="AF12" s="664"/>
      <c r="AG12" s="664"/>
      <c r="AH12" s="664"/>
      <c r="AI12" s="664"/>
      <c r="AJ12" s="664"/>
      <c r="AK12" s="664"/>
      <c r="AL12" s="630">
        <v>1.3</v>
      </c>
      <c r="AM12" s="631"/>
      <c r="AN12" s="631"/>
      <c r="AO12" s="665"/>
      <c r="AP12" s="624" t="s">
        <v>238</v>
      </c>
      <c r="AQ12" s="625"/>
      <c r="AR12" s="625"/>
      <c r="AS12" s="625"/>
      <c r="AT12" s="625"/>
      <c r="AU12" s="625"/>
      <c r="AV12" s="625"/>
      <c r="AW12" s="625"/>
      <c r="AX12" s="625"/>
      <c r="AY12" s="625"/>
      <c r="AZ12" s="625"/>
      <c r="BA12" s="625"/>
      <c r="BB12" s="625"/>
      <c r="BC12" s="625"/>
      <c r="BD12" s="625"/>
      <c r="BE12" s="625"/>
      <c r="BF12" s="626"/>
      <c r="BG12" s="627">
        <v>353281</v>
      </c>
      <c r="BH12" s="628"/>
      <c r="BI12" s="628"/>
      <c r="BJ12" s="628"/>
      <c r="BK12" s="628"/>
      <c r="BL12" s="628"/>
      <c r="BM12" s="628"/>
      <c r="BN12" s="629"/>
      <c r="BO12" s="663">
        <v>67.599999999999994</v>
      </c>
      <c r="BP12" s="663"/>
      <c r="BQ12" s="663"/>
      <c r="BR12" s="663"/>
      <c r="BS12" s="664" t="s">
        <v>122</v>
      </c>
      <c r="BT12" s="664"/>
      <c r="BU12" s="664"/>
      <c r="BV12" s="664"/>
      <c r="BW12" s="664"/>
      <c r="BX12" s="664"/>
      <c r="BY12" s="664"/>
      <c r="BZ12" s="664"/>
      <c r="CA12" s="664"/>
      <c r="CB12" s="695"/>
      <c r="CD12" s="624" t="s">
        <v>239</v>
      </c>
      <c r="CE12" s="625"/>
      <c r="CF12" s="625"/>
      <c r="CG12" s="625"/>
      <c r="CH12" s="625"/>
      <c r="CI12" s="625"/>
      <c r="CJ12" s="625"/>
      <c r="CK12" s="625"/>
      <c r="CL12" s="625"/>
      <c r="CM12" s="625"/>
      <c r="CN12" s="625"/>
      <c r="CO12" s="625"/>
      <c r="CP12" s="625"/>
      <c r="CQ12" s="626"/>
      <c r="CR12" s="627">
        <v>123202</v>
      </c>
      <c r="CS12" s="628"/>
      <c r="CT12" s="628"/>
      <c r="CU12" s="628"/>
      <c r="CV12" s="628"/>
      <c r="CW12" s="628"/>
      <c r="CX12" s="628"/>
      <c r="CY12" s="629"/>
      <c r="CZ12" s="663">
        <v>4.2</v>
      </c>
      <c r="DA12" s="663"/>
      <c r="DB12" s="663"/>
      <c r="DC12" s="663"/>
      <c r="DD12" s="633">
        <v>19534</v>
      </c>
      <c r="DE12" s="628"/>
      <c r="DF12" s="628"/>
      <c r="DG12" s="628"/>
      <c r="DH12" s="628"/>
      <c r="DI12" s="628"/>
      <c r="DJ12" s="628"/>
      <c r="DK12" s="628"/>
      <c r="DL12" s="628"/>
      <c r="DM12" s="628"/>
      <c r="DN12" s="628"/>
      <c r="DO12" s="628"/>
      <c r="DP12" s="629"/>
      <c r="DQ12" s="633">
        <v>100157</v>
      </c>
      <c r="DR12" s="628"/>
      <c r="DS12" s="628"/>
      <c r="DT12" s="628"/>
      <c r="DU12" s="628"/>
      <c r="DV12" s="628"/>
      <c r="DW12" s="628"/>
      <c r="DX12" s="628"/>
      <c r="DY12" s="628"/>
      <c r="DZ12" s="628"/>
      <c r="EA12" s="628"/>
      <c r="EB12" s="628"/>
      <c r="EC12" s="662"/>
    </row>
    <row r="13" spans="2:143" ht="11.25" customHeight="1" x14ac:dyDescent="0.2">
      <c r="B13" s="624" t="s">
        <v>240</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241</v>
      </c>
      <c r="AQ13" s="625"/>
      <c r="AR13" s="625"/>
      <c r="AS13" s="625"/>
      <c r="AT13" s="625"/>
      <c r="AU13" s="625"/>
      <c r="AV13" s="625"/>
      <c r="AW13" s="625"/>
      <c r="AX13" s="625"/>
      <c r="AY13" s="625"/>
      <c r="AZ13" s="625"/>
      <c r="BA13" s="625"/>
      <c r="BB13" s="625"/>
      <c r="BC13" s="625"/>
      <c r="BD13" s="625"/>
      <c r="BE13" s="625"/>
      <c r="BF13" s="626"/>
      <c r="BG13" s="627">
        <v>352876</v>
      </c>
      <c r="BH13" s="628"/>
      <c r="BI13" s="628"/>
      <c r="BJ13" s="628"/>
      <c r="BK13" s="628"/>
      <c r="BL13" s="628"/>
      <c r="BM13" s="628"/>
      <c r="BN13" s="629"/>
      <c r="BO13" s="663">
        <v>67.5</v>
      </c>
      <c r="BP13" s="663"/>
      <c r="BQ13" s="663"/>
      <c r="BR13" s="663"/>
      <c r="BS13" s="664" t="s">
        <v>122</v>
      </c>
      <c r="BT13" s="664"/>
      <c r="BU13" s="664"/>
      <c r="BV13" s="664"/>
      <c r="BW13" s="664"/>
      <c r="BX13" s="664"/>
      <c r="BY13" s="664"/>
      <c r="BZ13" s="664"/>
      <c r="CA13" s="664"/>
      <c r="CB13" s="695"/>
      <c r="CD13" s="624" t="s">
        <v>242</v>
      </c>
      <c r="CE13" s="625"/>
      <c r="CF13" s="625"/>
      <c r="CG13" s="625"/>
      <c r="CH13" s="625"/>
      <c r="CI13" s="625"/>
      <c r="CJ13" s="625"/>
      <c r="CK13" s="625"/>
      <c r="CL13" s="625"/>
      <c r="CM13" s="625"/>
      <c r="CN13" s="625"/>
      <c r="CO13" s="625"/>
      <c r="CP13" s="625"/>
      <c r="CQ13" s="626"/>
      <c r="CR13" s="627">
        <v>131746</v>
      </c>
      <c r="CS13" s="628"/>
      <c r="CT13" s="628"/>
      <c r="CU13" s="628"/>
      <c r="CV13" s="628"/>
      <c r="CW13" s="628"/>
      <c r="CX13" s="628"/>
      <c r="CY13" s="629"/>
      <c r="CZ13" s="663">
        <v>4.5</v>
      </c>
      <c r="DA13" s="663"/>
      <c r="DB13" s="663"/>
      <c r="DC13" s="663"/>
      <c r="DD13" s="633">
        <v>74509</v>
      </c>
      <c r="DE13" s="628"/>
      <c r="DF13" s="628"/>
      <c r="DG13" s="628"/>
      <c r="DH13" s="628"/>
      <c r="DI13" s="628"/>
      <c r="DJ13" s="628"/>
      <c r="DK13" s="628"/>
      <c r="DL13" s="628"/>
      <c r="DM13" s="628"/>
      <c r="DN13" s="628"/>
      <c r="DO13" s="628"/>
      <c r="DP13" s="629"/>
      <c r="DQ13" s="633">
        <v>53101</v>
      </c>
      <c r="DR13" s="628"/>
      <c r="DS13" s="628"/>
      <c r="DT13" s="628"/>
      <c r="DU13" s="628"/>
      <c r="DV13" s="628"/>
      <c r="DW13" s="628"/>
      <c r="DX13" s="628"/>
      <c r="DY13" s="628"/>
      <c r="DZ13" s="628"/>
      <c r="EA13" s="628"/>
      <c r="EB13" s="628"/>
      <c r="EC13" s="662"/>
    </row>
    <row r="14" spans="2:143" ht="11.25" customHeight="1" x14ac:dyDescent="0.2">
      <c r="B14" s="624" t="s">
        <v>243</v>
      </c>
      <c r="C14" s="625"/>
      <c r="D14" s="625"/>
      <c r="E14" s="625"/>
      <c r="F14" s="625"/>
      <c r="G14" s="625"/>
      <c r="H14" s="625"/>
      <c r="I14" s="625"/>
      <c r="J14" s="625"/>
      <c r="K14" s="625"/>
      <c r="L14" s="625"/>
      <c r="M14" s="625"/>
      <c r="N14" s="625"/>
      <c r="O14" s="625"/>
      <c r="P14" s="625"/>
      <c r="Q14" s="626"/>
      <c r="R14" s="627">
        <v>232</v>
      </c>
      <c r="S14" s="628"/>
      <c r="T14" s="628"/>
      <c r="U14" s="628"/>
      <c r="V14" s="628"/>
      <c r="W14" s="628"/>
      <c r="X14" s="628"/>
      <c r="Y14" s="629"/>
      <c r="Z14" s="663">
        <v>0</v>
      </c>
      <c r="AA14" s="663"/>
      <c r="AB14" s="663"/>
      <c r="AC14" s="663"/>
      <c r="AD14" s="664">
        <v>232</v>
      </c>
      <c r="AE14" s="664"/>
      <c r="AF14" s="664"/>
      <c r="AG14" s="664"/>
      <c r="AH14" s="664"/>
      <c r="AI14" s="664"/>
      <c r="AJ14" s="664"/>
      <c r="AK14" s="664"/>
      <c r="AL14" s="630">
        <v>0</v>
      </c>
      <c r="AM14" s="631"/>
      <c r="AN14" s="631"/>
      <c r="AO14" s="665"/>
      <c r="AP14" s="624" t="s">
        <v>244</v>
      </c>
      <c r="AQ14" s="625"/>
      <c r="AR14" s="625"/>
      <c r="AS14" s="625"/>
      <c r="AT14" s="625"/>
      <c r="AU14" s="625"/>
      <c r="AV14" s="625"/>
      <c r="AW14" s="625"/>
      <c r="AX14" s="625"/>
      <c r="AY14" s="625"/>
      <c r="AZ14" s="625"/>
      <c r="BA14" s="625"/>
      <c r="BB14" s="625"/>
      <c r="BC14" s="625"/>
      <c r="BD14" s="625"/>
      <c r="BE14" s="625"/>
      <c r="BF14" s="626"/>
      <c r="BG14" s="627">
        <v>17492</v>
      </c>
      <c r="BH14" s="628"/>
      <c r="BI14" s="628"/>
      <c r="BJ14" s="628"/>
      <c r="BK14" s="628"/>
      <c r="BL14" s="628"/>
      <c r="BM14" s="628"/>
      <c r="BN14" s="629"/>
      <c r="BO14" s="663">
        <v>3.3</v>
      </c>
      <c r="BP14" s="663"/>
      <c r="BQ14" s="663"/>
      <c r="BR14" s="663"/>
      <c r="BS14" s="664" t="s">
        <v>122</v>
      </c>
      <c r="BT14" s="664"/>
      <c r="BU14" s="664"/>
      <c r="BV14" s="664"/>
      <c r="BW14" s="664"/>
      <c r="BX14" s="664"/>
      <c r="BY14" s="664"/>
      <c r="BZ14" s="664"/>
      <c r="CA14" s="664"/>
      <c r="CB14" s="695"/>
      <c r="CD14" s="624" t="s">
        <v>245</v>
      </c>
      <c r="CE14" s="625"/>
      <c r="CF14" s="625"/>
      <c r="CG14" s="625"/>
      <c r="CH14" s="625"/>
      <c r="CI14" s="625"/>
      <c r="CJ14" s="625"/>
      <c r="CK14" s="625"/>
      <c r="CL14" s="625"/>
      <c r="CM14" s="625"/>
      <c r="CN14" s="625"/>
      <c r="CO14" s="625"/>
      <c r="CP14" s="625"/>
      <c r="CQ14" s="626"/>
      <c r="CR14" s="627">
        <v>137853</v>
      </c>
      <c r="CS14" s="628"/>
      <c r="CT14" s="628"/>
      <c r="CU14" s="628"/>
      <c r="CV14" s="628"/>
      <c r="CW14" s="628"/>
      <c r="CX14" s="628"/>
      <c r="CY14" s="629"/>
      <c r="CZ14" s="663">
        <v>4.7</v>
      </c>
      <c r="DA14" s="663"/>
      <c r="DB14" s="663"/>
      <c r="DC14" s="663"/>
      <c r="DD14" s="633">
        <v>731</v>
      </c>
      <c r="DE14" s="628"/>
      <c r="DF14" s="628"/>
      <c r="DG14" s="628"/>
      <c r="DH14" s="628"/>
      <c r="DI14" s="628"/>
      <c r="DJ14" s="628"/>
      <c r="DK14" s="628"/>
      <c r="DL14" s="628"/>
      <c r="DM14" s="628"/>
      <c r="DN14" s="628"/>
      <c r="DO14" s="628"/>
      <c r="DP14" s="629"/>
      <c r="DQ14" s="633">
        <v>137847</v>
      </c>
      <c r="DR14" s="628"/>
      <c r="DS14" s="628"/>
      <c r="DT14" s="628"/>
      <c r="DU14" s="628"/>
      <c r="DV14" s="628"/>
      <c r="DW14" s="628"/>
      <c r="DX14" s="628"/>
      <c r="DY14" s="628"/>
      <c r="DZ14" s="628"/>
      <c r="EA14" s="628"/>
      <c r="EB14" s="628"/>
      <c r="EC14" s="662"/>
    </row>
    <row r="15" spans="2:143" ht="11.25" customHeight="1" x14ac:dyDescent="0.2">
      <c r="B15" s="624" t="s">
        <v>246</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247</v>
      </c>
      <c r="AQ15" s="625"/>
      <c r="AR15" s="625"/>
      <c r="AS15" s="625"/>
      <c r="AT15" s="625"/>
      <c r="AU15" s="625"/>
      <c r="AV15" s="625"/>
      <c r="AW15" s="625"/>
      <c r="AX15" s="625"/>
      <c r="AY15" s="625"/>
      <c r="AZ15" s="625"/>
      <c r="BA15" s="625"/>
      <c r="BB15" s="625"/>
      <c r="BC15" s="625"/>
      <c r="BD15" s="625"/>
      <c r="BE15" s="625"/>
      <c r="BF15" s="626"/>
      <c r="BG15" s="627">
        <v>15297</v>
      </c>
      <c r="BH15" s="628"/>
      <c r="BI15" s="628"/>
      <c r="BJ15" s="628"/>
      <c r="BK15" s="628"/>
      <c r="BL15" s="628"/>
      <c r="BM15" s="628"/>
      <c r="BN15" s="629"/>
      <c r="BO15" s="663">
        <v>2.9</v>
      </c>
      <c r="BP15" s="663"/>
      <c r="BQ15" s="663"/>
      <c r="BR15" s="663"/>
      <c r="BS15" s="664" t="s">
        <v>122</v>
      </c>
      <c r="BT15" s="664"/>
      <c r="BU15" s="664"/>
      <c r="BV15" s="664"/>
      <c r="BW15" s="664"/>
      <c r="BX15" s="664"/>
      <c r="BY15" s="664"/>
      <c r="BZ15" s="664"/>
      <c r="CA15" s="664"/>
      <c r="CB15" s="695"/>
      <c r="CD15" s="624" t="s">
        <v>248</v>
      </c>
      <c r="CE15" s="625"/>
      <c r="CF15" s="625"/>
      <c r="CG15" s="625"/>
      <c r="CH15" s="625"/>
      <c r="CI15" s="625"/>
      <c r="CJ15" s="625"/>
      <c r="CK15" s="625"/>
      <c r="CL15" s="625"/>
      <c r="CM15" s="625"/>
      <c r="CN15" s="625"/>
      <c r="CO15" s="625"/>
      <c r="CP15" s="625"/>
      <c r="CQ15" s="626"/>
      <c r="CR15" s="627">
        <v>447967</v>
      </c>
      <c r="CS15" s="628"/>
      <c r="CT15" s="628"/>
      <c r="CU15" s="628"/>
      <c r="CV15" s="628"/>
      <c r="CW15" s="628"/>
      <c r="CX15" s="628"/>
      <c r="CY15" s="629"/>
      <c r="CZ15" s="663">
        <v>15.2</v>
      </c>
      <c r="DA15" s="663"/>
      <c r="DB15" s="663"/>
      <c r="DC15" s="663"/>
      <c r="DD15" s="633">
        <v>79644</v>
      </c>
      <c r="DE15" s="628"/>
      <c r="DF15" s="628"/>
      <c r="DG15" s="628"/>
      <c r="DH15" s="628"/>
      <c r="DI15" s="628"/>
      <c r="DJ15" s="628"/>
      <c r="DK15" s="628"/>
      <c r="DL15" s="628"/>
      <c r="DM15" s="628"/>
      <c r="DN15" s="628"/>
      <c r="DO15" s="628"/>
      <c r="DP15" s="629"/>
      <c r="DQ15" s="633">
        <v>353350</v>
      </c>
      <c r="DR15" s="628"/>
      <c r="DS15" s="628"/>
      <c r="DT15" s="628"/>
      <c r="DU15" s="628"/>
      <c r="DV15" s="628"/>
      <c r="DW15" s="628"/>
      <c r="DX15" s="628"/>
      <c r="DY15" s="628"/>
      <c r="DZ15" s="628"/>
      <c r="EA15" s="628"/>
      <c r="EB15" s="628"/>
      <c r="EC15" s="662"/>
    </row>
    <row r="16" spans="2:143" ht="11.25" customHeight="1" x14ac:dyDescent="0.2">
      <c r="B16" s="624" t="s">
        <v>249</v>
      </c>
      <c r="C16" s="625"/>
      <c r="D16" s="625"/>
      <c r="E16" s="625"/>
      <c r="F16" s="625"/>
      <c r="G16" s="625"/>
      <c r="H16" s="625"/>
      <c r="I16" s="625"/>
      <c r="J16" s="625"/>
      <c r="K16" s="625"/>
      <c r="L16" s="625"/>
      <c r="M16" s="625"/>
      <c r="N16" s="625"/>
      <c r="O16" s="625"/>
      <c r="P16" s="625"/>
      <c r="Q16" s="626"/>
      <c r="R16" s="627">
        <v>4357</v>
      </c>
      <c r="S16" s="628"/>
      <c r="T16" s="628"/>
      <c r="U16" s="628"/>
      <c r="V16" s="628"/>
      <c r="W16" s="628"/>
      <c r="X16" s="628"/>
      <c r="Y16" s="629"/>
      <c r="Z16" s="663">
        <v>0.1</v>
      </c>
      <c r="AA16" s="663"/>
      <c r="AB16" s="663"/>
      <c r="AC16" s="663"/>
      <c r="AD16" s="664">
        <v>4357</v>
      </c>
      <c r="AE16" s="664"/>
      <c r="AF16" s="664"/>
      <c r="AG16" s="664"/>
      <c r="AH16" s="664"/>
      <c r="AI16" s="664"/>
      <c r="AJ16" s="664"/>
      <c r="AK16" s="664"/>
      <c r="AL16" s="630">
        <v>0.2</v>
      </c>
      <c r="AM16" s="631"/>
      <c r="AN16" s="631"/>
      <c r="AO16" s="665"/>
      <c r="AP16" s="624" t="s">
        <v>250</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251</v>
      </c>
      <c r="CE16" s="625"/>
      <c r="CF16" s="625"/>
      <c r="CG16" s="625"/>
      <c r="CH16" s="625"/>
      <c r="CI16" s="625"/>
      <c r="CJ16" s="625"/>
      <c r="CK16" s="625"/>
      <c r="CL16" s="625"/>
      <c r="CM16" s="625"/>
      <c r="CN16" s="625"/>
      <c r="CO16" s="625"/>
      <c r="CP16" s="625"/>
      <c r="CQ16" s="626"/>
      <c r="CR16" s="627" t="s">
        <v>122</v>
      </c>
      <c r="CS16" s="628"/>
      <c r="CT16" s="628"/>
      <c r="CU16" s="628"/>
      <c r="CV16" s="628"/>
      <c r="CW16" s="628"/>
      <c r="CX16" s="628"/>
      <c r="CY16" s="629"/>
      <c r="CZ16" s="663" t="s">
        <v>122</v>
      </c>
      <c r="DA16" s="663"/>
      <c r="DB16" s="663"/>
      <c r="DC16" s="663"/>
      <c r="DD16" s="633" t="s">
        <v>122</v>
      </c>
      <c r="DE16" s="628"/>
      <c r="DF16" s="628"/>
      <c r="DG16" s="628"/>
      <c r="DH16" s="628"/>
      <c r="DI16" s="628"/>
      <c r="DJ16" s="628"/>
      <c r="DK16" s="628"/>
      <c r="DL16" s="628"/>
      <c r="DM16" s="628"/>
      <c r="DN16" s="628"/>
      <c r="DO16" s="628"/>
      <c r="DP16" s="629"/>
      <c r="DQ16" s="633" t="s">
        <v>122</v>
      </c>
      <c r="DR16" s="628"/>
      <c r="DS16" s="628"/>
      <c r="DT16" s="628"/>
      <c r="DU16" s="628"/>
      <c r="DV16" s="628"/>
      <c r="DW16" s="628"/>
      <c r="DX16" s="628"/>
      <c r="DY16" s="628"/>
      <c r="DZ16" s="628"/>
      <c r="EA16" s="628"/>
      <c r="EB16" s="628"/>
      <c r="EC16" s="662"/>
    </row>
    <row r="17" spans="2:133" ht="11.25" customHeight="1" x14ac:dyDescent="0.2">
      <c r="B17" s="624" t="s">
        <v>252</v>
      </c>
      <c r="C17" s="625"/>
      <c r="D17" s="625"/>
      <c r="E17" s="625"/>
      <c r="F17" s="625"/>
      <c r="G17" s="625"/>
      <c r="H17" s="625"/>
      <c r="I17" s="625"/>
      <c r="J17" s="625"/>
      <c r="K17" s="625"/>
      <c r="L17" s="625"/>
      <c r="M17" s="625"/>
      <c r="N17" s="625"/>
      <c r="O17" s="625"/>
      <c r="P17" s="625"/>
      <c r="Q17" s="626"/>
      <c r="R17" s="627">
        <v>7927</v>
      </c>
      <c r="S17" s="628"/>
      <c r="T17" s="628"/>
      <c r="U17" s="628"/>
      <c r="V17" s="628"/>
      <c r="W17" s="628"/>
      <c r="X17" s="628"/>
      <c r="Y17" s="629"/>
      <c r="Z17" s="663">
        <v>0.3</v>
      </c>
      <c r="AA17" s="663"/>
      <c r="AB17" s="663"/>
      <c r="AC17" s="663"/>
      <c r="AD17" s="664">
        <v>7927</v>
      </c>
      <c r="AE17" s="664"/>
      <c r="AF17" s="664"/>
      <c r="AG17" s="664"/>
      <c r="AH17" s="664"/>
      <c r="AI17" s="664"/>
      <c r="AJ17" s="664"/>
      <c r="AK17" s="664"/>
      <c r="AL17" s="630">
        <v>0.4</v>
      </c>
      <c r="AM17" s="631"/>
      <c r="AN17" s="631"/>
      <c r="AO17" s="665"/>
      <c r="AP17" s="624" t="s">
        <v>253</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254</v>
      </c>
      <c r="CE17" s="625"/>
      <c r="CF17" s="625"/>
      <c r="CG17" s="625"/>
      <c r="CH17" s="625"/>
      <c r="CI17" s="625"/>
      <c r="CJ17" s="625"/>
      <c r="CK17" s="625"/>
      <c r="CL17" s="625"/>
      <c r="CM17" s="625"/>
      <c r="CN17" s="625"/>
      <c r="CO17" s="625"/>
      <c r="CP17" s="625"/>
      <c r="CQ17" s="626"/>
      <c r="CR17" s="627">
        <v>221346</v>
      </c>
      <c r="CS17" s="628"/>
      <c r="CT17" s="628"/>
      <c r="CU17" s="628"/>
      <c r="CV17" s="628"/>
      <c r="CW17" s="628"/>
      <c r="CX17" s="628"/>
      <c r="CY17" s="629"/>
      <c r="CZ17" s="663">
        <v>7.5</v>
      </c>
      <c r="DA17" s="663"/>
      <c r="DB17" s="663"/>
      <c r="DC17" s="663"/>
      <c r="DD17" s="633" t="s">
        <v>122</v>
      </c>
      <c r="DE17" s="628"/>
      <c r="DF17" s="628"/>
      <c r="DG17" s="628"/>
      <c r="DH17" s="628"/>
      <c r="DI17" s="628"/>
      <c r="DJ17" s="628"/>
      <c r="DK17" s="628"/>
      <c r="DL17" s="628"/>
      <c r="DM17" s="628"/>
      <c r="DN17" s="628"/>
      <c r="DO17" s="628"/>
      <c r="DP17" s="629"/>
      <c r="DQ17" s="633">
        <v>221346</v>
      </c>
      <c r="DR17" s="628"/>
      <c r="DS17" s="628"/>
      <c r="DT17" s="628"/>
      <c r="DU17" s="628"/>
      <c r="DV17" s="628"/>
      <c r="DW17" s="628"/>
      <c r="DX17" s="628"/>
      <c r="DY17" s="628"/>
      <c r="DZ17" s="628"/>
      <c r="EA17" s="628"/>
      <c r="EB17" s="628"/>
      <c r="EC17" s="662"/>
    </row>
    <row r="18" spans="2:133" ht="11.25" customHeight="1" x14ac:dyDescent="0.2">
      <c r="B18" s="624" t="s">
        <v>255</v>
      </c>
      <c r="C18" s="625"/>
      <c r="D18" s="625"/>
      <c r="E18" s="625"/>
      <c r="F18" s="625"/>
      <c r="G18" s="625"/>
      <c r="H18" s="625"/>
      <c r="I18" s="625"/>
      <c r="J18" s="625"/>
      <c r="K18" s="625"/>
      <c r="L18" s="625"/>
      <c r="M18" s="625"/>
      <c r="N18" s="625"/>
      <c r="O18" s="625"/>
      <c r="P18" s="625"/>
      <c r="Q18" s="626"/>
      <c r="R18" s="627">
        <v>2317</v>
      </c>
      <c r="S18" s="628"/>
      <c r="T18" s="628"/>
      <c r="U18" s="628"/>
      <c r="V18" s="628"/>
      <c r="W18" s="628"/>
      <c r="X18" s="628"/>
      <c r="Y18" s="629"/>
      <c r="Z18" s="663">
        <v>0.1</v>
      </c>
      <c r="AA18" s="663"/>
      <c r="AB18" s="663"/>
      <c r="AC18" s="663"/>
      <c r="AD18" s="664">
        <v>2317</v>
      </c>
      <c r="AE18" s="664"/>
      <c r="AF18" s="664"/>
      <c r="AG18" s="664"/>
      <c r="AH18" s="664"/>
      <c r="AI18" s="664"/>
      <c r="AJ18" s="664"/>
      <c r="AK18" s="664"/>
      <c r="AL18" s="630">
        <v>0.1</v>
      </c>
      <c r="AM18" s="631"/>
      <c r="AN18" s="631"/>
      <c r="AO18" s="665"/>
      <c r="AP18" s="624" t="s">
        <v>256</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257</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2">
      <c r="B19" s="624" t="s">
        <v>258</v>
      </c>
      <c r="C19" s="625"/>
      <c r="D19" s="625"/>
      <c r="E19" s="625"/>
      <c r="F19" s="625"/>
      <c r="G19" s="625"/>
      <c r="H19" s="625"/>
      <c r="I19" s="625"/>
      <c r="J19" s="625"/>
      <c r="K19" s="625"/>
      <c r="L19" s="625"/>
      <c r="M19" s="625"/>
      <c r="N19" s="625"/>
      <c r="O19" s="625"/>
      <c r="P19" s="625"/>
      <c r="Q19" s="626"/>
      <c r="R19" s="627">
        <v>2016</v>
      </c>
      <c r="S19" s="628"/>
      <c r="T19" s="628"/>
      <c r="U19" s="628"/>
      <c r="V19" s="628"/>
      <c r="W19" s="628"/>
      <c r="X19" s="628"/>
      <c r="Y19" s="629"/>
      <c r="Z19" s="663">
        <v>0.1</v>
      </c>
      <c r="AA19" s="663"/>
      <c r="AB19" s="663"/>
      <c r="AC19" s="663"/>
      <c r="AD19" s="664">
        <v>2016</v>
      </c>
      <c r="AE19" s="664"/>
      <c r="AF19" s="664"/>
      <c r="AG19" s="664"/>
      <c r="AH19" s="664"/>
      <c r="AI19" s="664"/>
      <c r="AJ19" s="664"/>
      <c r="AK19" s="664"/>
      <c r="AL19" s="630">
        <v>0.1</v>
      </c>
      <c r="AM19" s="631"/>
      <c r="AN19" s="631"/>
      <c r="AO19" s="665"/>
      <c r="AP19" s="624" t="s">
        <v>259</v>
      </c>
      <c r="AQ19" s="625"/>
      <c r="AR19" s="625"/>
      <c r="AS19" s="625"/>
      <c r="AT19" s="625"/>
      <c r="AU19" s="625"/>
      <c r="AV19" s="625"/>
      <c r="AW19" s="625"/>
      <c r="AX19" s="625"/>
      <c r="AY19" s="625"/>
      <c r="AZ19" s="625"/>
      <c r="BA19" s="625"/>
      <c r="BB19" s="625"/>
      <c r="BC19" s="625"/>
      <c r="BD19" s="625"/>
      <c r="BE19" s="625"/>
      <c r="BF19" s="626"/>
      <c r="BG19" s="627" t="s">
        <v>122</v>
      </c>
      <c r="BH19" s="628"/>
      <c r="BI19" s="628"/>
      <c r="BJ19" s="628"/>
      <c r="BK19" s="628"/>
      <c r="BL19" s="628"/>
      <c r="BM19" s="628"/>
      <c r="BN19" s="629"/>
      <c r="BO19" s="663" t="s">
        <v>122</v>
      </c>
      <c r="BP19" s="663"/>
      <c r="BQ19" s="663"/>
      <c r="BR19" s="663"/>
      <c r="BS19" s="664" t="s">
        <v>122</v>
      </c>
      <c r="BT19" s="664"/>
      <c r="BU19" s="664"/>
      <c r="BV19" s="664"/>
      <c r="BW19" s="664"/>
      <c r="BX19" s="664"/>
      <c r="BY19" s="664"/>
      <c r="BZ19" s="664"/>
      <c r="CA19" s="664"/>
      <c r="CB19" s="695"/>
      <c r="CD19" s="624" t="s">
        <v>260</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2">
      <c r="B20" s="696" t="s">
        <v>261</v>
      </c>
      <c r="C20" s="697"/>
      <c r="D20" s="697"/>
      <c r="E20" s="697"/>
      <c r="F20" s="697"/>
      <c r="G20" s="697"/>
      <c r="H20" s="697"/>
      <c r="I20" s="697"/>
      <c r="J20" s="697"/>
      <c r="K20" s="697"/>
      <c r="L20" s="697"/>
      <c r="M20" s="697"/>
      <c r="N20" s="697"/>
      <c r="O20" s="697"/>
      <c r="P20" s="697"/>
      <c r="Q20" s="698"/>
      <c r="R20" s="627">
        <v>301</v>
      </c>
      <c r="S20" s="628"/>
      <c r="T20" s="628"/>
      <c r="U20" s="628"/>
      <c r="V20" s="628"/>
      <c r="W20" s="628"/>
      <c r="X20" s="628"/>
      <c r="Y20" s="629"/>
      <c r="Z20" s="663">
        <v>0</v>
      </c>
      <c r="AA20" s="663"/>
      <c r="AB20" s="663"/>
      <c r="AC20" s="663"/>
      <c r="AD20" s="664">
        <v>301</v>
      </c>
      <c r="AE20" s="664"/>
      <c r="AF20" s="664"/>
      <c r="AG20" s="664"/>
      <c r="AH20" s="664"/>
      <c r="AI20" s="664"/>
      <c r="AJ20" s="664"/>
      <c r="AK20" s="664"/>
      <c r="AL20" s="630">
        <v>0</v>
      </c>
      <c r="AM20" s="631"/>
      <c r="AN20" s="631"/>
      <c r="AO20" s="665"/>
      <c r="AP20" s="624" t="s">
        <v>262</v>
      </c>
      <c r="AQ20" s="625"/>
      <c r="AR20" s="625"/>
      <c r="AS20" s="625"/>
      <c r="AT20" s="625"/>
      <c r="AU20" s="625"/>
      <c r="AV20" s="625"/>
      <c r="AW20" s="625"/>
      <c r="AX20" s="625"/>
      <c r="AY20" s="625"/>
      <c r="AZ20" s="625"/>
      <c r="BA20" s="625"/>
      <c r="BB20" s="625"/>
      <c r="BC20" s="625"/>
      <c r="BD20" s="625"/>
      <c r="BE20" s="625"/>
      <c r="BF20" s="626"/>
      <c r="BG20" s="627" t="s">
        <v>122</v>
      </c>
      <c r="BH20" s="628"/>
      <c r="BI20" s="628"/>
      <c r="BJ20" s="628"/>
      <c r="BK20" s="628"/>
      <c r="BL20" s="628"/>
      <c r="BM20" s="628"/>
      <c r="BN20" s="629"/>
      <c r="BO20" s="663" t="s">
        <v>122</v>
      </c>
      <c r="BP20" s="663"/>
      <c r="BQ20" s="663"/>
      <c r="BR20" s="663"/>
      <c r="BS20" s="664" t="s">
        <v>122</v>
      </c>
      <c r="BT20" s="664"/>
      <c r="BU20" s="664"/>
      <c r="BV20" s="664"/>
      <c r="BW20" s="664"/>
      <c r="BX20" s="664"/>
      <c r="BY20" s="664"/>
      <c r="BZ20" s="664"/>
      <c r="CA20" s="664"/>
      <c r="CB20" s="695"/>
      <c r="CD20" s="624" t="s">
        <v>263</v>
      </c>
      <c r="CE20" s="625"/>
      <c r="CF20" s="625"/>
      <c r="CG20" s="625"/>
      <c r="CH20" s="625"/>
      <c r="CI20" s="625"/>
      <c r="CJ20" s="625"/>
      <c r="CK20" s="625"/>
      <c r="CL20" s="625"/>
      <c r="CM20" s="625"/>
      <c r="CN20" s="625"/>
      <c r="CO20" s="625"/>
      <c r="CP20" s="625"/>
      <c r="CQ20" s="626"/>
      <c r="CR20" s="627">
        <v>2942365</v>
      </c>
      <c r="CS20" s="628"/>
      <c r="CT20" s="628"/>
      <c r="CU20" s="628"/>
      <c r="CV20" s="628"/>
      <c r="CW20" s="628"/>
      <c r="CX20" s="628"/>
      <c r="CY20" s="629"/>
      <c r="CZ20" s="663">
        <v>100</v>
      </c>
      <c r="DA20" s="663"/>
      <c r="DB20" s="663"/>
      <c r="DC20" s="663"/>
      <c r="DD20" s="633">
        <v>301433</v>
      </c>
      <c r="DE20" s="628"/>
      <c r="DF20" s="628"/>
      <c r="DG20" s="628"/>
      <c r="DH20" s="628"/>
      <c r="DI20" s="628"/>
      <c r="DJ20" s="628"/>
      <c r="DK20" s="628"/>
      <c r="DL20" s="628"/>
      <c r="DM20" s="628"/>
      <c r="DN20" s="628"/>
      <c r="DO20" s="628"/>
      <c r="DP20" s="629"/>
      <c r="DQ20" s="633">
        <v>2343649</v>
      </c>
      <c r="DR20" s="628"/>
      <c r="DS20" s="628"/>
      <c r="DT20" s="628"/>
      <c r="DU20" s="628"/>
      <c r="DV20" s="628"/>
      <c r="DW20" s="628"/>
      <c r="DX20" s="628"/>
      <c r="DY20" s="628"/>
      <c r="DZ20" s="628"/>
      <c r="EA20" s="628"/>
      <c r="EB20" s="628"/>
      <c r="EC20" s="662"/>
    </row>
    <row r="21" spans="2:133" ht="11.25" customHeight="1" x14ac:dyDescent="0.2">
      <c r="B21" s="624" t="s">
        <v>264</v>
      </c>
      <c r="C21" s="625"/>
      <c r="D21" s="625"/>
      <c r="E21" s="625"/>
      <c r="F21" s="625"/>
      <c r="G21" s="625"/>
      <c r="H21" s="625"/>
      <c r="I21" s="625"/>
      <c r="J21" s="625"/>
      <c r="K21" s="625"/>
      <c r="L21" s="625"/>
      <c r="M21" s="625"/>
      <c r="N21" s="625"/>
      <c r="O21" s="625"/>
      <c r="P21" s="625"/>
      <c r="Q21" s="626"/>
      <c r="R21" s="627">
        <v>1532813</v>
      </c>
      <c r="S21" s="628"/>
      <c r="T21" s="628"/>
      <c r="U21" s="628"/>
      <c r="V21" s="628"/>
      <c r="W21" s="628"/>
      <c r="X21" s="628"/>
      <c r="Y21" s="629"/>
      <c r="Z21" s="663">
        <v>48.8</v>
      </c>
      <c r="AA21" s="663"/>
      <c r="AB21" s="663"/>
      <c r="AC21" s="663"/>
      <c r="AD21" s="664">
        <v>1377364</v>
      </c>
      <c r="AE21" s="664"/>
      <c r="AF21" s="664"/>
      <c r="AG21" s="664"/>
      <c r="AH21" s="664"/>
      <c r="AI21" s="664"/>
      <c r="AJ21" s="664"/>
      <c r="AK21" s="664"/>
      <c r="AL21" s="630">
        <v>65.900000000000006</v>
      </c>
      <c r="AM21" s="631"/>
      <c r="AN21" s="631"/>
      <c r="AO21" s="665"/>
      <c r="AP21" s="624" t="s">
        <v>265</v>
      </c>
      <c r="AQ21" s="699"/>
      <c r="AR21" s="699"/>
      <c r="AS21" s="699"/>
      <c r="AT21" s="699"/>
      <c r="AU21" s="699"/>
      <c r="AV21" s="699"/>
      <c r="AW21" s="699"/>
      <c r="AX21" s="699"/>
      <c r="AY21" s="699"/>
      <c r="AZ21" s="699"/>
      <c r="BA21" s="699"/>
      <c r="BB21" s="699"/>
      <c r="BC21" s="699"/>
      <c r="BD21" s="699"/>
      <c r="BE21" s="699"/>
      <c r="BF21" s="700"/>
      <c r="BG21" s="627" t="s">
        <v>122</v>
      </c>
      <c r="BH21" s="628"/>
      <c r="BI21" s="628"/>
      <c r="BJ21" s="628"/>
      <c r="BK21" s="628"/>
      <c r="BL21" s="628"/>
      <c r="BM21" s="628"/>
      <c r="BN21" s="629"/>
      <c r="BO21" s="663" t="s">
        <v>122</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266</v>
      </c>
      <c r="C22" s="625"/>
      <c r="D22" s="625"/>
      <c r="E22" s="625"/>
      <c r="F22" s="625"/>
      <c r="G22" s="625"/>
      <c r="H22" s="625"/>
      <c r="I22" s="625"/>
      <c r="J22" s="625"/>
      <c r="K22" s="625"/>
      <c r="L22" s="625"/>
      <c r="M22" s="625"/>
      <c r="N22" s="625"/>
      <c r="O22" s="625"/>
      <c r="P22" s="625"/>
      <c r="Q22" s="626"/>
      <c r="R22" s="627">
        <v>1377364</v>
      </c>
      <c r="S22" s="628"/>
      <c r="T22" s="628"/>
      <c r="U22" s="628"/>
      <c r="V22" s="628"/>
      <c r="W22" s="628"/>
      <c r="X22" s="628"/>
      <c r="Y22" s="629"/>
      <c r="Z22" s="663">
        <v>43.8</v>
      </c>
      <c r="AA22" s="663"/>
      <c r="AB22" s="663"/>
      <c r="AC22" s="663"/>
      <c r="AD22" s="664">
        <v>1377364</v>
      </c>
      <c r="AE22" s="664"/>
      <c r="AF22" s="664"/>
      <c r="AG22" s="664"/>
      <c r="AH22" s="664"/>
      <c r="AI22" s="664"/>
      <c r="AJ22" s="664"/>
      <c r="AK22" s="664"/>
      <c r="AL22" s="630">
        <v>65.900000000000006</v>
      </c>
      <c r="AM22" s="631"/>
      <c r="AN22" s="631"/>
      <c r="AO22" s="665"/>
      <c r="AP22" s="624" t="s">
        <v>267</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269</v>
      </c>
      <c r="C23" s="625"/>
      <c r="D23" s="625"/>
      <c r="E23" s="625"/>
      <c r="F23" s="625"/>
      <c r="G23" s="625"/>
      <c r="H23" s="625"/>
      <c r="I23" s="625"/>
      <c r="J23" s="625"/>
      <c r="K23" s="625"/>
      <c r="L23" s="625"/>
      <c r="M23" s="625"/>
      <c r="N23" s="625"/>
      <c r="O23" s="625"/>
      <c r="P23" s="625"/>
      <c r="Q23" s="626"/>
      <c r="R23" s="627">
        <v>155449</v>
      </c>
      <c r="S23" s="628"/>
      <c r="T23" s="628"/>
      <c r="U23" s="628"/>
      <c r="V23" s="628"/>
      <c r="W23" s="628"/>
      <c r="X23" s="628"/>
      <c r="Y23" s="629"/>
      <c r="Z23" s="663">
        <v>4.9000000000000004</v>
      </c>
      <c r="AA23" s="663"/>
      <c r="AB23" s="663"/>
      <c r="AC23" s="663"/>
      <c r="AD23" s="664" t="s">
        <v>122</v>
      </c>
      <c r="AE23" s="664"/>
      <c r="AF23" s="664"/>
      <c r="AG23" s="664"/>
      <c r="AH23" s="664"/>
      <c r="AI23" s="664"/>
      <c r="AJ23" s="664"/>
      <c r="AK23" s="664"/>
      <c r="AL23" s="630" t="s">
        <v>122</v>
      </c>
      <c r="AM23" s="631"/>
      <c r="AN23" s="631"/>
      <c r="AO23" s="665"/>
      <c r="AP23" s="624" t="s">
        <v>270</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210</v>
      </c>
      <c r="CE23" s="680"/>
      <c r="CF23" s="680"/>
      <c r="CG23" s="680"/>
      <c r="CH23" s="680"/>
      <c r="CI23" s="680"/>
      <c r="CJ23" s="680"/>
      <c r="CK23" s="680"/>
      <c r="CL23" s="680"/>
      <c r="CM23" s="680"/>
      <c r="CN23" s="680"/>
      <c r="CO23" s="680"/>
      <c r="CP23" s="680"/>
      <c r="CQ23" s="681"/>
      <c r="CR23" s="679" t="s">
        <v>271</v>
      </c>
      <c r="CS23" s="680"/>
      <c r="CT23" s="680"/>
      <c r="CU23" s="680"/>
      <c r="CV23" s="680"/>
      <c r="CW23" s="680"/>
      <c r="CX23" s="680"/>
      <c r="CY23" s="681"/>
      <c r="CZ23" s="679" t="s">
        <v>272</v>
      </c>
      <c r="DA23" s="680"/>
      <c r="DB23" s="680"/>
      <c r="DC23" s="681"/>
      <c r="DD23" s="679" t="s">
        <v>273</v>
      </c>
      <c r="DE23" s="680"/>
      <c r="DF23" s="680"/>
      <c r="DG23" s="680"/>
      <c r="DH23" s="680"/>
      <c r="DI23" s="680"/>
      <c r="DJ23" s="680"/>
      <c r="DK23" s="681"/>
      <c r="DL23" s="711" t="s">
        <v>274</v>
      </c>
      <c r="DM23" s="712"/>
      <c r="DN23" s="712"/>
      <c r="DO23" s="712"/>
      <c r="DP23" s="712"/>
      <c r="DQ23" s="712"/>
      <c r="DR23" s="712"/>
      <c r="DS23" s="712"/>
      <c r="DT23" s="712"/>
      <c r="DU23" s="712"/>
      <c r="DV23" s="713"/>
      <c r="DW23" s="679" t="s">
        <v>275</v>
      </c>
      <c r="DX23" s="680"/>
      <c r="DY23" s="680"/>
      <c r="DZ23" s="680"/>
      <c r="EA23" s="680"/>
      <c r="EB23" s="680"/>
      <c r="EC23" s="681"/>
    </row>
    <row r="24" spans="2:133" ht="11.25" customHeight="1" x14ac:dyDescent="0.2">
      <c r="B24" s="624" t="s">
        <v>276</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277</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278</v>
      </c>
      <c r="CE24" s="677"/>
      <c r="CF24" s="677"/>
      <c r="CG24" s="677"/>
      <c r="CH24" s="677"/>
      <c r="CI24" s="677"/>
      <c r="CJ24" s="677"/>
      <c r="CK24" s="677"/>
      <c r="CL24" s="677"/>
      <c r="CM24" s="677"/>
      <c r="CN24" s="677"/>
      <c r="CO24" s="677"/>
      <c r="CP24" s="677"/>
      <c r="CQ24" s="678"/>
      <c r="CR24" s="673">
        <v>1147484</v>
      </c>
      <c r="CS24" s="674"/>
      <c r="CT24" s="674"/>
      <c r="CU24" s="674"/>
      <c r="CV24" s="674"/>
      <c r="CW24" s="674"/>
      <c r="CX24" s="674"/>
      <c r="CY24" s="702"/>
      <c r="CZ24" s="703">
        <v>39</v>
      </c>
      <c r="DA24" s="686"/>
      <c r="DB24" s="686"/>
      <c r="DC24" s="705"/>
      <c r="DD24" s="701">
        <v>977304</v>
      </c>
      <c r="DE24" s="674"/>
      <c r="DF24" s="674"/>
      <c r="DG24" s="674"/>
      <c r="DH24" s="674"/>
      <c r="DI24" s="674"/>
      <c r="DJ24" s="674"/>
      <c r="DK24" s="702"/>
      <c r="DL24" s="701">
        <v>944418</v>
      </c>
      <c r="DM24" s="674"/>
      <c r="DN24" s="674"/>
      <c r="DO24" s="674"/>
      <c r="DP24" s="674"/>
      <c r="DQ24" s="674"/>
      <c r="DR24" s="674"/>
      <c r="DS24" s="674"/>
      <c r="DT24" s="674"/>
      <c r="DU24" s="674"/>
      <c r="DV24" s="702"/>
      <c r="DW24" s="703">
        <v>45</v>
      </c>
      <c r="DX24" s="686"/>
      <c r="DY24" s="686"/>
      <c r="DZ24" s="686"/>
      <c r="EA24" s="686"/>
      <c r="EB24" s="686"/>
      <c r="EC24" s="704"/>
    </row>
    <row r="25" spans="2:133" ht="11.25" customHeight="1" x14ac:dyDescent="0.2">
      <c r="B25" s="624" t="s">
        <v>279</v>
      </c>
      <c r="C25" s="625"/>
      <c r="D25" s="625"/>
      <c r="E25" s="625"/>
      <c r="F25" s="625"/>
      <c r="G25" s="625"/>
      <c r="H25" s="625"/>
      <c r="I25" s="625"/>
      <c r="J25" s="625"/>
      <c r="K25" s="625"/>
      <c r="L25" s="625"/>
      <c r="M25" s="625"/>
      <c r="N25" s="625"/>
      <c r="O25" s="625"/>
      <c r="P25" s="625"/>
      <c r="Q25" s="626"/>
      <c r="R25" s="627">
        <v>2226049</v>
      </c>
      <c r="S25" s="628"/>
      <c r="T25" s="628"/>
      <c r="U25" s="628"/>
      <c r="V25" s="628"/>
      <c r="W25" s="628"/>
      <c r="X25" s="628"/>
      <c r="Y25" s="629"/>
      <c r="Z25" s="663">
        <v>70.8</v>
      </c>
      <c r="AA25" s="663"/>
      <c r="AB25" s="663"/>
      <c r="AC25" s="663"/>
      <c r="AD25" s="664">
        <v>2070600</v>
      </c>
      <c r="AE25" s="664"/>
      <c r="AF25" s="664"/>
      <c r="AG25" s="664"/>
      <c r="AH25" s="664"/>
      <c r="AI25" s="664"/>
      <c r="AJ25" s="664"/>
      <c r="AK25" s="664"/>
      <c r="AL25" s="630">
        <v>99.1</v>
      </c>
      <c r="AM25" s="631"/>
      <c r="AN25" s="631"/>
      <c r="AO25" s="665"/>
      <c r="AP25" s="624" t="s">
        <v>280</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281</v>
      </c>
      <c r="CE25" s="625"/>
      <c r="CF25" s="625"/>
      <c r="CG25" s="625"/>
      <c r="CH25" s="625"/>
      <c r="CI25" s="625"/>
      <c r="CJ25" s="625"/>
      <c r="CK25" s="625"/>
      <c r="CL25" s="625"/>
      <c r="CM25" s="625"/>
      <c r="CN25" s="625"/>
      <c r="CO25" s="625"/>
      <c r="CP25" s="625"/>
      <c r="CQ25" s="626"/>
      <c r="CR25" s="627">
        <v>657493</v>
      </c>
      <c r="CS25" s="636"/>
      <c r="CT25" s="636"/>
      <c r="CU25" s="636"/>
      <c r="CV25" s="636"/>
      <c r="CW25" s="636"/>
      <c r="CX25" s="636"/>
      <c r="CY25" s="637"/>
      <c r="CZ25" s="630">
        <v>22.3</v>
      </c>
      <c r="DA25" s="638"/>
      <c r="DB25" s="638"/>
      <c r="DC25" s="639"/>
      <c r="DD25" s="633">
        <v>629319</v>
      </c>
      <c r="DE25" s="636"/>
      <c r="DF25" s="636"/>
      <c r="DG25" s="636"/>
      <c r="DH25" s="636"/>
      <c r="DI25" s="636"/>
      <c r="DJ25" s="636"/>
      <c r="DK25" s="637"/>
      <c r="DL25" s="633">
        <v>629103</v>
      </c>
      <c r="DM25" s="636"/>
      <c r="DN25" s="636"/>
      <c r="DO25" s="636"/>
      <c r="DP25" s="636"/>
      <c r="DQ25" s="636"/>
      <c r="DR25" s="636"/>
      <c r="DS25" s="636"/>
      <c r="DT25" s="636"/>
      <c r="DU25" s="636"/>
      <c r="DV25" s="637"/>
      <c r="DW25" s="630">
        <v>30</v>
      </c>
      <c r="DX25" s="638"/>
      <c r="DY25" s="638"/>
      <c r="DZ25" s="638"/>
      <c r="EA25" s="638"/>
      <c r="EB25" s="638"/>
      <c r="EC25" s="652"/>
    </row>
    <row r="26" spans="2:133" ht="11.25" customHeight="1" x14ac:dyDescent="0.2">
      <c r="B26" s="624" t="s">
        <v>282</v>
      </c>
      <c r="C26" s="625"/>
      <c r="D26" s="625"/>
      <c r="E26" s="625"/>
      <c r="F26" s="625"/>
      <c r="G26" s="625"/>
      <c r="H26" s="625"/>
      <c r="I26" s="625"/>
      <c r="J26" s="625"/>
      <c r="K26" s="625"/>
      <c r="L26" s="625"/>
      <c r="M26" s="625"/>
      <c r="N26" s="625"/>
      <c r="O26" s="625"/>
      <c r="P26" s="625"/>
      <c r="Q26" s="626"/>
      <c r="R26" s="627" t="s">
        <v>122</v>
      </c>
      <c r="S26" s="628"/>
      <c r="T26" s="628"/>
      <c r="U26" s="628"/>
      <c r="V26" s="628"/>
      <c r="W26" s="628"/>
      <c r="X26" s="628"/>
      <c r="Y26" s="629"/>
      <c r="Z26" s="663" t="s">
        <v>122</v>
      </c>
      <c r="AA26" s="663"/>
      <c r="AB26" s="663"/>
      <c r="AC26" s="663"/>
      <c r="AD26" s="664" t="s">
        <v>122</v>
      </c>
      <c r="AE26" s="664"/>
      <c r="AF26" s="664"/>
      <c r="AG26" s="664"/>
      <c r="AH26" s="664"/>
      <c r="AI26" s="664"/>
      <c r="AJ26" s="664"/>
      <c r="AK26" s="664"/>
      <c r="AL26" s="630" t="s">
        <v>122</v>
      </c>
      <c r="AM26" s="631"/>
      <c r="AN26" s="631"/>
      <c r="AO26" s="665"/>
      <c r="AP26" s="624" t="s">
        <v>283</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284</v>
      </c>
      <c r="CE26" s="625"/>
      <c r="CF26" s="625"/>
      <c r="CG26" s="625"/>
      <c r="CH26" s="625"/>
      <c r="CI26" s="625"/>
      <c r="CJ26" s="625"/>
      <c r="CK26" s="625"/>
      <c r="CL26" s="625"/>
      <c r="CM26" s="625"/>
      <c r="CN26" s="625"/>
      <c r="CO26" s="625"/>
      <c r="CP26" s="625"/>
      <c r="CQ26" s="626"/>
      <c r="CR26" s="627">
        <v>397370</v>
      </c>
      <c r="CS26" s="628"/>
      <c r="CT26" s="628"/>
      <c r="CU26" s="628"/>
      <c r="CV26" s="628"/>
      <c r="CW26" s="628"/>
      <c r="CX26" s="628"/>
      <c r="CY26" s="629"/>
      <c r="CZ26" s="630">
        <v>13.5</v>
      </c>
      <c r="DA26" s="638"/>
      <c r="DB26" s="638"/>
      <c r="DC26" s="639"/>
      <c r="DD26" s="633">
        <v>375911</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2">
      <c r="B27" s="624" t="s">
        <v>285</v>
      </c>
      <c r="C27" s="625"/>
      <c r="D27" s="625"/>
      <c r="E27" s="625"/>
      <c r="F27" s="625"/>
      <c r="G27" s="625"/>
      <c r="H27" s="625"/>
      <c r="I27" s="625"/>
      <c r="J27" s="625"/>
      <c r="K27" s="625"/>
      <c r="L27" s="625"/>
      <c r="M27" s="625"/>
      <c r="N27" s="625"/>
      <c r="O27" s="625"/>
      <c r="P27" s="625"/>
      <c r="Q27" s="626"/>
      <c r="R27" s="627">
        <v>8245</v>
      </c>
      <c r="S27" s="628"/>
      <c r="T27" s="628"/>
      <c r="U27" s="628"/>
      <c r="V27" s="628"/>
      <c r="W27" s="628"/>
      <c r="X27" s="628"/>
      <c r="Y27" s="629"/>
      <c r="Z27" s="663">
        <v>0.3</v>
      </c>
      <c r="AA27" s="663"/>
      <c r="AB27" s="663"/>
      <c r="AC27" s="663"/>
      <c r="AD27" s="664" t="s">
        <v>122</v>
      </c>
      <c r="AE27" s="664"/>
      <c r="AF27" s="664"/>
      <c r="AG27" s="664"/>
      <c r="AH27" s="664"/>
      <c r="AI27" s="664"/>
      <c r="AJ27" s="664"/>
      <c r="AK27" s="664"/>
      <c r="AL27" s="630" t="s">
        <v>122</v>
      </c>
      <c r="AM27" s="631"/>
      <c r="AN27" s="631"/>
      <c r="AO27" s="665"/>
      <c r="AP27" s="624" t="s">
        <v>286</v>
      </c>
      <c r="AQ27" s="625"/>
      <c r="AR27" s="625"/>
      <c r="AS27" s="625"/>
      <c r="AT27" s="625"/>
      <c r="AU27" s="625"/>
      <c r="AV27" s="625"/>
      <c r="AW27" s="625"/>
      <c r="AX27" s="625"/>
      <c r="AY27" s="625"/>
      <c r="AZ27" s="625"/>
      <c r="BA27" s="625"/>
      <c r="BB27" s="625"/>
      <c r="BC27" s="625"/>
      <c r="BD27" s="625"/>
      <c r="BE27" s="625"/>
      <c r="BF27" s="626"/>
      <c r="BG27" s="627">
        <v>522652</v>
      </c>
      <c r="BH27" s="628"/>
      <c r="BI27" s="628"/>
      <c r="BJ27" s="628"/>
      <c r="BK27" s="628"/>
      <c r="BL27" s="628"/>
      <c r="BM27" s="628"/>
      <c r="BN27" s="629"/>
      <c r="BO27" s="663">
        <v>100</v>
      </c>
      <c r="BP27" s="663"/>
      <c r="BQ27" s="663"/>
      <c r="BR27" s="663"/>
      <c r="BS27" s="664">
        <v>1374</v>
      </c>
      <c r="BT27" s="664"/>
      <c r="BU27" s="664"/>
      <c r="BV27" s="664"/>
      <c r="BW27" s="664"/>
      <c r="BX27" s="664"/>
      <c r="BY27" s="664"/>
      <c r="BZ27" s="664"/>
      <c r="CA27" s="664"/>
      <c r="CB27" s="695"/>
      <c r="CD27" s="624" t="s">
        <v>287</v>
      </c>
      <c r="CE27" s="625"/>
      <c r="CF27" s="625"/>
      <c r="CG27" s="625"/>
      <c r="CH27" s="625"/>
      <c r="CI27" s="625"/>
      <c r="CJ27" s="625"/>
      <c r="CK27" s="625"/>
      <c r="CL27" s="625"/>
      <c r="CM27" s="625"/>
      <c r="CN27" s="625"/>
      <c r="CO27" s="625"/>
      <c r="CP27" s="625"/>
      <c r="CQ27" s="626"/>
      <c r="CR27" s="627">
        <v>268645</v>
      </c>
      <c r="CS27" s="636"/>
      <c r="CT27" s="636"/>
      <c r="CU27" s="636"/>
      <c r="CV27" s="636"/>
      <c r="CW27" s="636"/>
      <c r="CX27" s="636"/>
      <c r="CY27" s="637"/>
      <c r="CZ27" s="630">
        <v>9.1</v>
      </c>
      <c r="DA27" s="638"/>
      <c r="DB27" s="638"/>
      <c r="DC27" s="639"/>
      <c r="DD27" s="633">
        <v>126639</v>
      </c>
      <c r="DE27" s="636"/>
      <c r="DF27" s="636"/>
      <c r="DG27" s="636"/>
      <c r="DH27" s="636"/>
      <c r="DI27" s="636"/>
      <c r="DJ27" s="636"/>
      <c r="DK27" s="637"/>
      <c r="DL27" s="633">
        <v>93969</v>
      </c>
      <c r="DM27" s="636"/>
      <c r="DN27" s="636"/>
      <c r="DO27" s="636"/>
      <c r="DP27" s="636"/>
      <c r="DQ27" s="636"/>
      <c r="DR27" s="636"/>
      <c r="DS27" s="636"/>
      <c r="DT27" s="636"/>
      <c r="DU27" s="636"/>
      <c r="DV27" s="637"/>
      <c r="DW27" s="630">
        <v>4.5</v>
      </c>
      <c r="DX27" s="638"/>
      <c r="DY27" s="638"/>
      <c r="DZ27" s="638"/>
      <c r="EA27" s="638"/>
      <c r="EB27" s="638"/>
      <c r="EC27" s="652"/>
    </row>
    <row r="28" spans="2:133" ht="11.25" customHeight="1" x14ac:dyDescent="0.2">
      <c r="B28" s="624" t="s">
        <v>288</v>
      </c>
      <c r="C28" s="625"/>
      <c r="D28" s="625"/>
      <c r="E28" s="625"/>
      <c r="F28" s="625"/>
      <c r="G28" s="625"/>
      <c r="H28" s="625"/>
      <c r="I28" s="625"/>
      <c r="J28" s="625"/>
      <c r="K28" s="625"/>
      <c r="L28" s="625"/>
      <c r="M28" s="625"/>
      <c r="N28" s="625"/>
      <c r="O28" s="625"/>
      <c r="P28" s="625"/>
      <c r="Q28" s="626"/>
      <c r="R28" s="627">
        <v>25733</v>
      </c>
      <c r="S28" s="628"/>
      <c r="T28" s="628"/>
      <c r="U28" s="628"/>
      <c r="V28" s="628"/>
      <c r="W28" s="628"/>
      <c r="X28" s="628"/>
      <c r="Y28" s="629"/>
      <c r="Z28" s="663">
        <v>0.8</v>
      </c>
      <c r="AA28" s="663"/>
      <c r="AB28" s="663"/>
      <c r="AC28" s="663"/>
      <c r="AD28" s="664">
        <v>274</v>
      </c>
      <c r="AE28" s="664"/>
      <c r="AF28" s="664"/>
      <c r="AG28" s="664"/>
      <c r="AH28" s="664"/>
      <c r="AI28" s="664"/>
      <c r="AJ28" s="664"/>
      <c r="AK28" s="664"/>
      <c r="AL28" s="630">
        <v>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289</v>
      </c>
      <c r="CE28" s="625"/>
      <c r="CF28" s="625"/>
      <c r="CG28" s="625"/>
      <c r="CH28" s="625"/>
      <c r="CI28" s="625"/>
      <c r="CJ28" s="625"/>
      <c r="CK28" s="625"/>
      <c r="CL28" s="625"/>
      <c r="CM28" s="625"/>
      <c r="CN28" s="625"/>
      <c r="CO28" s="625"/>
      <c r="CP28" s="625"/>
      <c r="CQ28" s="626"/>
      <c r="CR28" s="627">
        <v>221346</v>
      </c>
      <c r="CS28" s="628"/>
      <c r="CT28" s="628"/>
      <c r="CU28" s="628"/>
      <c r="CV28" s="628"/>
      <c r="CW28" s="628"/>
      <c r="CX28" s="628"/>
      <c r="CY28" s="629"/>
      <c r="CZ28" s="630">
        <v>7.5</v>
      </c>
      <c r="DA28" s="638"/>
      <c r="DB28" s="638"/>
      <c r="DC28" s="639"/>
      <c r="DD28" s="633">
        <v>221346</v>
      </c>
      <c r="DE28" s="628"/>
      <c r="DF28" s="628"/>
      <c r="DG28" s="628"/>
      <c r="DH28" s="628"/>
      <c r="DI28" s="628"/>
      <c r="DJ28" s="628"/>
      <c r="DK28" s="629"/>
      <c r="DL28" s="633">
        <v>221346</v>
      </c>
      <c r="DM28" s="628"/>
      <c r="DN28" s="628"/>
      <c r="DO28" s="628"/>
      <c r="DP28" s="628"/>
      <c r="DQ28" s="628"/>
      <c r="DR28" s="628"/>
      <c r="DS28" s="628"/>
      <c r="DT28" s="628"/>
      <c r="DU28" s="628"/>
      <c r="DV28" s="629"/>
      <c r="DW28" s="630">
        <v>10.5</v>
      </c>
      <c r="DX28" s="638"/>
      <c r="DY28" s="638"/>
      <c r="DZ28" s="638"/>
      <c r="EA28" s="638"/>
      <c r="EB28" s="638"/>
      <c r="EC28" s="652"/>
    </row>
    <row r="29" spans="2:133" ht="11.25" customHeight="1" x14ac:dyDescent="0.2">
      <c r="B29" s="624" t="s">
        <v>290</v>
      </c>
      <c r="C29" s="625"/>
      <c r="D29" s="625"/>
      <c r="E29" s="625"/>
      <c r="F29" s="625"/>
      <c r="G29" s="625"/>
      <c r="H29" s="625"/>
      <c r="I29" s="625"/>
      <c r="J29" s="625"/>
      <c r="K29" s="625"/>
      <c r="L29" s="625"/>
      <c r="M29" s="625"/>
      <c r="N29" s="625"/>
      <c r="O29" s="625"/>
      <c r="P29" s="625"/>
      <c r="Q29" s="626"/>
      <c r="R29" s="627">
        <v>2061</v>
      </c>
      <c r="S29" s="628"/>
      <c r="T29" s="628"/>
      <c r="U29" s="628"/>
      <c r="V29" s="628"/>
      <c r="W29" s="628"/>
      <c r="X29" s="628"/>
      <c r="Y29" s="629"/>
      <c r="Z29" s="663">
        <v>0.1</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291</v>
      </c>
      <c r="CE29" s="641"/>
      <c r="CF29" s="624" t="s">
        <v>66</v>
      </c>
      <c r="CG29" s="625"/>
      <c r="CH29" s="625"/>
      <c r="CI29" s="625"/>
      <c r="CJ29" s="625"/>
      <c r="CK29" s="625"/>
      <c r="CL29" s="625"/>
      <c r="CM29" s="625"/>
      <c r="CN29" s="625"/>
      <c r="CO29" s="625"/>
      <c r="CP29" s="625"/>
      <c r="CQ29" s="626"/>
      <c r="CR29" s="627">
        <v>221346</v>
      </c>
      <c r="CS29" s="636"/>
      <c r="CT29" s="636"/>
      <c r="CU29" s="636"/>
      <c r="CV29" s="636"/>
      <c r="CW29" s="636"/>
      <c r="CX29" s="636"/>
      <c r="CY29" s="637"/>
      <c r="CZ29" s="630">
        <v>7.5</v>
      </c>
      <c r="DA29" s="638"/>
      <c r="DB29" s="638"/>
      <c r="DC29" s="639"/>
      <c r="DD29" s="633">
        <v>221346</v>
      </c>
      <c r="DE29" s="636"/>
      <c r="DF29" s="636"/>
      <c r="DG29" s="636"/>
      <c r="DH29" s="636"/>
      <c r="DI29" s="636"/>
      <c r="DJ29" s="636"/>
      <c r="DK29" s="637"/>
      <c r="DL29" s="633">
        <v>221346</v>
      </c>
      <c r="DM29" s="636"/>
      <c r="DN29" s="636"/>
      <c r="DO29" s="636"/>
      <c r="DP29" s="636"/>
      <c r="DQ29" s="636"/>
      <c r="DR29" s="636"/>
      <c r="DS29" s="636"/>
      <c r="DT29" s="636"/>
      <c r="DU29" s="636"/>
      <c r="DV29" s="637"/>
      <c r="DW29" s="630">
        <v>10.5</v>
      </c>
      <c r="DX29" s="638"/>
      <c r="DY29" s="638"/>
      <c r="DZ29" s="638"/>
      <c r="EA29" s="638"/>
      <c r="EB29" s="638"/>
      <c r="EC29" s="652"/>
    </row>
    <row r="30" spans="2:133" ht="11.25" customHeight="1" x14ac:dyDescent="0.2">
      <c r="B30" s="624" t="s">
        <v>292</v>
      </c>
      <c r="C30" s="625"/>
      <c r="D30" s="625"/>
      <c r="E30" s="625"/>
      <c r="F30" s="625"/>
      <c r="G30" s="625"/>
      <c r="H30" s="625"/>
      <c r="I30" s="625"/>
      <c r="J30" s="625"/>
      <c r="K30" s="625"/>
      <c r="L30" s="625"/>
      <c r="M30" s="625"/>
      <c r="N30" s="625"/>
      <c r="O30" s="625"/>
      <c r="P30" s="625"/>
      <c r="Q30" s="626"/>
      <c r="R30" s="627">
        <v>258916</v>
      </c>
      <c r="S30" s="628"/>
      <c r="T30" s="628"/>
      <c r="U30" s="628"/>
      <c r="V30" s="628"/>
      <c r="W30" s="628"/>
      <c r="X30" s="628"/>
      <c r="Y30" s="629"/>
      <c r="Z30" s="663">
        <v>8.1999999999999993</v>
      </c>
      <c r="AA30" s="663"/>
      <c r="AB30" s="663"/>
      <c r="AC30" s="663"/>
      <c r="AD30" s="664" t="s">
        <v>122</v>
      </c>
      <c r="AE30" s="664"/>
      <c r="AF30" s="664"/>
      <c r="AG30" s="664"/>
      <c r="AH30" s="664"/>
      <c r="AI30" s="664"/>
      <c r="AJ30" s="664"/>
      <c r="AK30" s="664"/>
      <c r="AL30" s="630" t="s">
        <v>122</v>
      </c>
      <c r="AM30" s="631"/>
      <c r="AN30" s="631"/>
      <c r="AO30" s="665"/>
      <c r="AP30" s="679" t="s">
        <v>210</v>
      </c>
      <c r="AQ30" s="680"/>
      <c r="AR30" s="680"/>
      <c r="AS30" s="680"/>
      <c r="AT30" s="680"/>
      <c r="AU30" s="680"/>
      <c r="AV30" s="680"/>
      <c r="AW30" s="680"/>
      <c r="AX30" s="680"/>
      <c r="AY30" s="680"/>
      <c r="AZ30" s="680"/>
      <c r="BA30" s="680"/>
      <c r="BB30" s="680"/>
      <c r="BC30" s="680"/>
      <c r="BD30" s="680"/>
      <c r="BE30" s="680"/>
      <c r="BF30" s="681"/>
      <c r="BG30" s="679" t="s">
        <v>293</v>
      </c>
      <c r="BH30" s="693"/>
      <c r="BI30" s="693"/>
      <c r="BJ30" s="693"/>
      <c r="BK30" s="693"/>
      <c r="BL30" s="693"/>
      <c r="BM30" s="693"/>
      <c r="BN30" s="693"/>
      <c r="BO30" s="693"/>
      <c r="BP30" s="693"/>
      <c r="BQ30" s="694"/>
      <c r="BR30" s="679" t="s">
        <v>294</v>
      </c>
      <c r="BS30" s="693"/>
      <c r="BT30" s="693"/>
      <c r="BU30" s="693"/>
      <c r="BV30" s="693"/>
      <c r="BW30" s="693"/>
      <c r="BX30" s="693"/>
      <c r="BY30" s="693"/>
      <c r="BZ30" s="693"/>
      <c r="CA30" s="693"/>
      <c r="CB30" s="694"/>
      <c r="CD30" s="642"/>
      <c r="CE30" s="643"/>
      <c r="CF30" s="624" t="s">
        <v>295</v>
      </c>
      <c r="CG30" s="625"/>
      <c r="CH30" s="625"/>
      <c r="CI30" s="625"/>
      <c r="CJ30" s="625"/>
      <c r="CK30" s="625"/>
      <c r="CL30" s="625"/>
      <c r="CM30" s="625"/>
      <c r="CN30" s="625"/>
      <c r="CO30" s="625"/>
      <c r="CP30" s="625"/>
      <c r="CQ30" s="626"/>
      <c r="CR30" s="627">
        <v>218984</v>
      </c>
      <c r="CS30" s="628"/>
      <c r="CT30" s="628"/>
      <c r="CU30" s="628"/>
      <c r="CV30" s="628"/>
      <c r="CW30" s="628"/>
      <c r="CX30" s="628"/>
      <c r="CY30" s="629"/>
      <c r="CZ30" s="630">
        <v>7.4</v>
      </c>
      <c r="DA30" s="638"/>
      <c r="DB30" s="638"/>
      <c r="DC30" s="639"/>
      <c r="DD30" s="633">
        <v>218984</v>
      </c>
      <c r="DE30" s="628"/>
      <c r="DF30" s="628"/>
      <c r="DG30" s="628"/>
      <c r="DH30" s="628"/>
      <c r="DI30" s="628"/>
      <c r="DJ30" s="628"/>
      <c r="DK30" s="629"/>
      <c r="DL30" s="633">
        <v>218984</v>
      </c>
      <c r="DM30" s="628"/>
      <c r="DN30" s="628"/>
      <c r="DO30" s="628"/>
      <c r="DP30" s="628"/>
      <c r="DQ30" s="628"/>
      <c r="DR30" s="628"/>
      <c r="DS30" s="628"/>
      <c r="DT30" s="628"/>
      <c r="DU30" s="628"/>
      <c r="DV30" s="629"/>
      <c r="DW30" s="630">
        <v>10.4</v>
      </c>
      <c r="DX30" s="638"/>
      <c r="DY30" s="638"/>
      <c r="DZ30" s="638"/>
      <c r="EA30" s="638"/>
      <c r="EB30" s="638"/>
      <c r="EC30" s="652"/>
    </row>
    <row r="31" spans="2:133" ht="11.25" customHeight="1" x14ac:dyDescent="0.2">
      <c r="B31" s="696" t="s">
        <v>296</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297</v>
      </c>
      <c r="AQ31" s="689"/>
      <c r="AR31" s="689"/>
      <c r="AS31" s="689"/>
      <c r="AT31" s="690" t="s">
        <v>298</v>
      </c>
      <c r="AU31" s="218"/>
      <c r="AV31" s="218"/>
      <c r="AW31" s="218"/>
      <c r="AX31" s="676" t="s">
        <v>176</v>
      </c>
      <c r="AY31" s="677"/>
      <c r="AZ31" s="677"/>
      <c r="BA31" s="677"/>
      <c r="BB31" s="677"/>
      <c r="BC31" s="677"/>
      <c r="BD31" s="677"/>
      <c r="BE31" s="677"/>
      <c r="BF31" s="678"/>
      <c r="BG31" s="684">
        <v>98.5</v>
      </c>
      <c r="BH31" s="685"/>
      <c r="BI31" s="685"/>
      <c r="BJ31" s="685"/>
      <c r="BK31" s="685"/>
      <c r="BL31" s="685"/>
      <c r="BM31" s="686">
        <v>94.7</v>
      </c>
      <c r="BN31" s="685"/>
      <c r="BO31" s="685"/>
      <c r="BP31" s="685"/>
      <c r="BQ31" s="687"/>
      <c r="BR31" s="684">
        <v>98.6</v>
      </c>
      <c r="BS31" s="685"/>
      <c r="BT31" s="685"/>
      <c r="BU31" s="685"/>
      <c r="BV31" s="685"/>
      <c r="BW31" s="685"/>
      <c r="BX31" s="686">
        <v>95.2</v>
      </c>
      <c r="BY31" s="685"/>
      <c r="BZ31" s="685"/>
      <c r="CA31" s="685"/>
      <c r="CB31" s="687"/>
      <c r="CD31" s="642"/>
      <c r="CE31" s="643"/>
      <c r="CF31" s="624" t="s">
        <v>299</v>
      </c>
      <c r="CG31" s="625"/>
      <c r="CH31" s="625"/>
      <c r="CI31" s="625"/>
      <c r="CJ31" s="625"/>
      <c r="CK31" s="625"/>
      <c r="CL31" s="625"/>
      <c r="CM31" s="625"/>
      <c r="CN31" s="625"/>
      <c r="CO31" s="625"/>
      <c r="CP31" s="625"/>
      <c r="CQ31" s="626"/>
      <c r="CR31" s="627">
        <v>2362</v>
      </c>
      <c r="CS31" s="636"/>
      <c r="CT31" s="636"/>
      <c r="CU31" s="636"/>
      <c r="CV31" s="636"/>
      <c r="CW31" s="636"/>
      <c r="CX31" s="636"/>
      <c r="CY31" s="637"/>
      <c r="CZ31" s="630">
        <v>0.1</v>
      </c>
      <c r="DA31" s="638"/>
      <c r="DB31" s="638"/>
      <c r="DC31" s="639"/>
      <c r="DD31" s="633">
        <v>2362</v>
      </c>
      <c r="DE31" s="636"/>
      <c r="DF31" s="636"/>
      <c r="DG31" s="636"/>
      <c r="DH31" s="636"/>
      <c r="DI31" s="636"/>
      <c r="DJ31" s="636"/>
      <c r="DK31" s="637"/>
      <c r="DL31" s="633">
        <v>2362</v>
      </c>
      <c r="DM31" s="636"/>
      <c r="DN31" s="636"/>
      <c r="DO31" s="636"/>
      <c r="DP31" s="636"/>
      <c r="DQ31" s="636"/>
      <c r="DR31" s="636"/>
      <c r="DS31" s="636"/>
      <c r="DT31" s="636"/>
      <c r="DU31" s="636"/>
      <c r="DV31" s="637"/>
      <c r="DW31" s="630">
        <v>0.1</v>
      </c>
      <c r="DX31" s="638"/>
      <c r="DY31" s="638"/>
      <c r="DZ31" s="638"/>
      <c r="EA31" s="638"/>
      <c r="EB31" s="638"/>
      <c r="EC31" s="652"/>
    </row>
    <row r="32" spans="2:133" ht="11.25" customHeight="1" x14ac:dyDescent="0.2">
      <c r="B32" s="624" t="s">
        <v>300</v>
      </c>
      <c r="C32" s="625"/>
      <c r="D32" s="625"/>
      <c r="E32" s="625"/>
      <c r="F32" s="625"/>
      <c r="G32" s="625"/>
      <c r="H32" s="625"/>
      <c r="I32" s="625"/>
      <c r="J32" s="625"/>
      <c r="K32" s="625"/>
      <c r="L32" s="625"/>
      <c r="M32" s="625"/>
      <c r="N32" s="625"/>
      <c r="O32" s="625"/>
      <c r="P32" s="625"/>
      <c r="Q32" s="626"/>
      <c r="R32" s="627">
        <v>158947</v>
      </c>
      <c r="S32" s="628"/>
      <c r="T32" s="628"/>
      <c r="U32" s="628"/>
      <c r="V32" s="628"/>
      <c r="W32" s="628"/>
      <c r="X32" s="628"/>
      <c r="Y32" s="629"/>
      <c r="Z32" s="663">
        <v>5.0999999999999996</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301</v>
      </c>
      <c r="AX32" s="624" t="s">
        <v>302</v>
      </c>
      <c r="AY32" s="625"/>
      <c r="AZ32" s="625"/>
      <c r="BA32" s="625"/>
      <c r="BB32" s="625"/>
      <c r="BC32" s="625"/>
      <c r="BD32" s="625"/>
      <c r="BE32" s="625"/>
      <c r="BF32" s="626"/>
      <c r="BG32" s="683">
        <v>99.3</v>
      </c>
      <c r="BH32" s="636"/>
      <c r="BI32" s="636"/>
      <c r="BJ32" s="636"/>
      <c r="BK32" s="636"/>
      <c r="BL32" s="636"/>
      <c r="BM32" s="631">
        <v>96.8</v>
      </c>
      <c r="BN32" s="636"/>
      <c r="BO32" s="636"/>
      <c r="BP32" s="636"/>
      <c r="BQ32" s="661"/>
      <c r="BR32" s="683">
        <v>99.3</v>
      </c>
      <c r="BS32" s="636"/>
      <c r="BT32" s="636"/>
      <c r="BU32" s="636"/>
      <c r="BV32" s="636"/>
      <c r="BW32" s="636"/>
      <c r="BX32" s="631">
        <v>97.4</v>
      </c>
      <c r="BY32" s="636"/>
      <c r="BZ32" s="636"/>
      <c r="CA32" s="636"/>
      <c r="CB32" s="661"/>
      <c r="CD32" s="644"/>
      <c r="CE32" s="645"/>
      <c r="CF32" s="624" t="s">
        <v>303</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2">
      <c r="B33" s="624" t="s">
        <v>304</v>
      </c>
      <c r="C33" s="625"/>
      <c r="D33" s="625"/>
      <c r="E33" s="625"/>
      <c r="F33" s="625"/>
      <c r="G33" s="625"/>
      <c r="H33" s="625"/>
      <c r="I33" s="625"/>
      <c r="J33" s="625"/>
      <c r="K33" s="625"/>
      <c r="L33" s="625"/>
      <c r="M33" s="625"/>
      <c r="N33" s="625"/>
      <c r="O33" s="625"/>
      <c r="P33" s="625"/>
      <c r="Q33" s="626"/>
      <c r="R33" s="627">
        <v>35583</v>
      </c>
      <c r="S33" s="628"/>
      <c r="T33" s="628"/>
      <c r="U33" s="628"/>
      <c r="V33" s="628"/>
      <c r="W33" s="628"/>
      <c r="X33" s="628"/>
      <c r="Y33" s="629"/>
      <c r="Z33" s="663">
        <v>1.1000000000000001</v>
      </c>
      <c r="AA33" s="663"/>
      <c r="AB33" s="663"/>
      <c r="AC33" s="663"/>
      <c r="AD33" s="664">
        <v>18249</v>
      </c>
      <c r="AE33" s="664"/>
      <c r="AF33" s="664"/>
      <c r="AG33" s="664"/>
      <c r="AH33" s="664"/>
      <c r="AI33" s="664"/>
      <c r="AJ33" s="664"/>
      <c r="AK33" s="664"/>
      <c r="AL33" s="630">
        <v>0.9</v>
      </c>
      <c r="AM33" s="631"/>
      <c r="AN33" s="631"/>
      <c r="AO33" s="665"/>
      <c r="AP33" s="668"/>
      <c r="AQ33" s="669"/>
      <c r="AR33" s="669"/>
      <c r="AS33" s="669"/>
      <c r="AT33" s="692"/>
      <c r="AU33" s="219"/>
      <c r="AV33" s="219"/>
      <c r="AW33" s="219"/>
      <c r="AX33" s="608" t="s">
        <v>305</v>
      </c>
      <c r="AY33" s="609"/>
      <c r="AZ33" s="609"/>
      <c r="BA33" s="609"/>
      <c r="BB33" s="609"/>
      <c r="BC33" s="609"/>
      <c r="BD33" s="609"/>
      <c r="BE33" s="609"/>
      <c r="BF33" s="610"/>
      <c r="BG33" s="682">
        <v>98.1</v>
      </c>
      <c r="BH33" s="612"/>
      <c r="BI33" s="612"/>
      <c r="BJ33" s="612"/>
      <c r="BK33" s="612"/>
      <c r="BL33" s="612"/>
      <c r="BM33" s="656">
        <v>93.6</v>
      </c>
      <c r="BN33" s="612"/>
      <c r="BO33" s="612"/>
      <c r="BP33" s="612"/>
      <c r="BQ33" s="650"/>
      <c r="BR33" s="682">
        <v>98.2</v>
      </c>
      <c r="BS33" s="612"/>
      <c r="BT33" s="612"/>
      <c r="BU33" s="612"/>
      <c r="BV33" s="612"/>
      <c r="BW33" s="612"/>
      <c r="BX33" s="656">
        <v>94</v>
      </c>
      <c r="BY33" s="612"/>
      <c r="BZ33" s="612"/>
      <c r="CA33" s="612"/>
      <c r="CB33" s="650"/>
      <c r="CD33" s="624" t="s">
        <v>306</v>
      </c>
      <c r="CE33" s="625"/>
      <c r="CF33" s="625"/>
      <c r="CG33" s="625"/>
      <c r="CH33" s="625"/>
      <c r="CI33" s="625"/>
      <c r="CJ33" s="625"/>
      <c r="CK33" s="625"/>
      <c r="CL33" s="625"/>
      <c r="CM33" s="625"/>
      <c r="CN33" s="625"/>
      <c r="CO33" s="625"/>
      <c r="CP33" s="625"/>
      <c r="CQ33" s="626"/>
      <c r="CR33" s="627">
        <v>1493448</v>
      </c>
      <c r="CS33" s="636"/>
      <c r="CT33" s="636"/>
      <c r="CU33" s="636"/>
      <c r="CV33" s="636"/>
      <c r="CW33" s="636"/>
      <c r="CX33" s="636"/>
      <c r="CY33" s="637"/>
      <c r="CZ33" s="630">
        <v>50.8</v>
      </c>
      <c r="DA33" s="638"/>
      <c r="DB33" s="638"/>
      <c r="DC33" s="639"/>
      <c r="DD33" s="633">
        <v>1215532</v>
      </c>
      <c r="DE33" s="636"/>
      <c r="DF33" s="636"/>
      <c r="DG33" s="636"/>
      <c r="DH33" s="636"/>
      <c r="DI33" s="636"/>
      <c r="DJ33" s="636"/>
      <c r="DK33" s="637"/>
      <c r="DL33" s="633">
        <v>886283</v>
      </c>
      <c r="DM33" s="636"/>
      <c r="DN33" s="636"/>
      <c r="DO33" s="636"/>
      <c r="DP33" s="636"/>
      <c r="DQ33" s="636"/>
      <c r="DR33" s="636"/>
      <c r="DS33" s="636"/>
      <c r="DT33" s="636"/>
      <c r="DU33" s="636"/>
      <c r="DV33" s="637"/>
      <c r="DW33" s="630">
        <v>42.2</v>
      </c>
      <c r="DX33" s="638"/>
      <c r="DY33" s="638"/>
      <c r="DZ33" s="638"/>
      <c r="EA33" s="638"/>
      <c r="EB33" s="638"/>
      <c r="EC33" s="652"/>
    </row>
    <row r="34" spans="2:133" ht="11.25" customHeight="1" x14ac:dyDescent="0.2">
      <c r="B34" s="624" t="s">
        <v>307</v>
      </c>
      <c r="C34" s="625"/>
      <c r="D34" s="625"/>
      <c r="E34" s="625"/>
      <c r="F34" s="625"/>
      <c r="G34" s="625"/>
      <c r="H34" s="625"/>
      <c r="I34" s="625"/>
      <c r="J34" s="625"/>
      <c r="K34" s="625"/>
      <c r="L34" s="625"/>
      <c r="M34" s="625"/>
      <c r="N34" s="625"/>
      <c r="O34" s="625"/>
      <c r="P34" s="625"/>
      <c r="Q34" s="626"/>
      <c r="R34" s="627">
        <v>10174</v>
      </c>
      <c r="S34" s="628"/>
      <c r="T34" s="628"/>
      <c r="U34" s="628"/>
      <c r="V34" s="628"/>
      <c r="W34" s="628"/>
      <c r="X34" s="628"/>
      <c r="Y34" s="629"/>
      <c r="Z34" s="663">
        <v>0.3</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308</v>
      </c>
      <c r="CE34" s="625"/>
      <c r="CF34" s="625"/>
      <c r="CG34" s="625"/>
      <c r="CH34" s="625"/>
      <c r="CI34" s="625"/>
      <c r="CJ34" s="625"/>
      <c r="CK34" s="625"/>
      <c r="CL34" s="625"/>
      <c r="CM34" s="625"/>
      <c r="CN34" s="625"/>
      <c r="CO34" s="625"/>
      <c r="CP34" s="625"/>
      <c r="CQ34" s="626"/>
      <c r="CR34" s="627">
        <v>532942</v>
      </c>
      <c r="CS34" s="628"/>
      <c r="CT34" s="628"/>
      <c r="CU34" s="628"/>
      <c r="CV34" s="628"/>
      <c r="CW34" s="628"/>
      <c r="CX34" s="628"/>
      <c r="CY34" s="629"/>
      <c r="CZ34" s="630">
        <v>18.100000000000001</v>
      </c>
      <c r="DA34" s="638"/>
      <c r="DB34" s="638"/>
      <c r="DC34" s="639"/>
      <c r="DD34" s="633">
        <v>390642</v>
      </c>
      <c r="DE34" s="628"/>
      <c r="DF34" s="628"/>
      <c r="DG34" s="628"/>
      <c r="DH34" s="628"/>
      <c r="DI34" s="628"/>
      <c r="DJ34" s="628"/>
      <c r="DK34" s="629"/>
      <c r="DL34" s="633">
        <v>288626</v>
      </c>
      <c r="DM34" s="628"/>
      <c r="DN34" s="628"/>
      <c r="DO34" s="628"/>
      <c r="DP34" s="628"/>
      <c r="DQ34" s="628"/>
      <c r="DR34" s="628"/>
      <c r="DS34" s="628"/>
      <c r="DT34" s="628"/>
      <c r="DU34" s="628"/>
      <c r="DV34" s="629"/>
      <c r="DW34" s="630">
        <v>13.7</v>
      </c>
      <c r="DX34" s="638"/>
      <c r="DY34" s="638"/>
      <c r="DZ34" s="638"/>
      <c r="EA34" s="638"/>
      <c r="EB34" s="638"/>
      <c r="EC34" s="652"/>
    </row>
    <row r="35" spans="2:133" ht="11.25" customHeight="1" x14ac:dyDescent="0.2">
      <c r="B35" s="624" t="s">
        <v>309</v>
      </c>
      <c r="C35" s="625"/>
      <c r="D35" s="625"/>
      <c r="E35" s="625"/>
      <c r="F35" s="625"/>
      <c r="G35" s="625"/>
      <c r="H35" s="625"/>
      <c r="I35" s="625"/>
      <c r="J35" s="625"/>
      <c r="K35" s="625"/>
      <c r="L35" s="625"/>
      <c r="M35" s="625"/>
      <c r="N35" s="625"/>
      <c r="O35" s="625"/>
      <c r="P35" s="625"/>
      <c r="Q35" s="626"/>
      <c r="R35" s="627">
        <v>67507</v>
      </c>
      <c r="S35" s="628"/>
      <c r="T35" s="628"/>
      <c r="U35" s="628"/>
      <c r="V35" s="628"/>
      <c r="W35" s="628"/>
      <c r="X35" s="628"/>
      <c r="Y35" s="629"/>
      <c r="Z35" s="663">
        <v>2.1</v>
      </c>
      <c r="AA35" s="663"/>
      <c r="AB35" s="663"/>
      <c r="AC35" s="663"/>
      <c r="AD35" s="664" t="s">
        <v>122</v>
      </c>
      <c r="AE35" s="664"/>
      <c r="AF35" s="664"/>
      <c r="AG35" s="664"/>
      <c r="AH35" s="664"/>
      <c r="AI35" s="664"/>
      <c r="AJ35" s="664"/>
      <c r="AK35" s="664"/>
      <c r="AL35" s="630" t="s">
        <v>122</v>
      </c>
      <c r="AM35" s="631"/>
      <c r="AN35" s="631"/>
      <c r="AO35" s="665"/>
      <c r="AP35" s="222"/>
      <c r="AQ35" s="679" t="s">
        <v>310</v>
      </c>
      <c r="AR35" s="680"/>
      <c r="AS35" s="680"/>
      <c r="AT35" s="680"/>
      <c r="AU35" s="680"/>
      <c r="AV35" s="680"/>
      <c r="AW35" s="680"/>
      <c r="AX35" s="680"/>
      <c r="AY35" s="680"/>
      <c r="AZ35" s="680"/>
      <c r="BA35" s="680"/>
      <c r="BB35" s="680"/>
      <c r="BC35" s="680"/>
      <c r="BD35" s="680"/>
      <c r="BE35" s="680"/>
      <c r="BF35" s="681"/>
      <c r="BG35" s="679" t="s">
        <v>311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312</v>
      </c>
      <c r="CE35" s="625"/>
      <c r="CF35" s="625"/>
      <c r="CG35" s="625"/>
      <c r="CH35" s="625"/>
      <c r="CI35" s="625"/>
      <c r="CJ35" s="625"/>
      <c r="CK35" s="625"/>
      <c r="CL35" s="625"/>
      <c r="CM35" s="625"/>
      <c r="CN35" s="625"/>
      <c r="CO35" s="625"/>
      <c r="CP35" s="625"/>
      <c r="CQ35" s="626"/>
      <c r="CR35" s="627">
        <v>75204</v>
      </c>
      <c r="CS35" s="636"/>
      <c r="CT35" s="636"/>
      <c r="CU35" s="636"/>
      <c r="CV35" s="636"/>
      <c r="CW35" s="636"/>
      <c r="CX35" s="636"/>
      <c r="CY35" s="637"/>
      <c r="CZ35" s="630">
        <v>2.6</v>
      </c>
      <c r="DA35" s="638"/>
      <c r="DB35" s="638"/>
      <c r="DC35" s="639"/>
      <c r="DD35" s="633">
        <v>66694</v>
      </c>
      <c r="DE35" s="636"/>
      <c r="DF35" s="636"/>
      <c r="DG35" s="636"/>
      <c r="DH35" s="636"/>
      <c r="DI35" s="636"/>
      <c r="DJ35" s="636"/>
      <c r="DK35" s="637"/>
      <c r="DL35" s="633">
        <v>66694</v>
      </c>
      <c r="DM35" s="636"/>
      <c r="DN35" s="636"/>
      <c r="DO35" s="636"/>
      <c r="DP35" s="636"/>
      <c r="DQ35" s="636"/>
      <c r="DR35" s="636"/>
      <c r="DS35" s="636"/>
      <c r="DT35" s="636"/>
      <c r="DU35" s="636"/>
      <c r="DV35" s="637"/>
      <c r="DW35" s="630">
        <v>3.2</v>
      </c>
      <c r="DX35" s="638"/>
      <c r="DY35" s="638"/>
      <c r="DZ35" s="638"/>
      <c r="EA35" s="638"/>
      <c r="EB35" s="638"/>
      <c r="EC35" s="652"/>
    </row>
    <row r="36" spans="2:133" ht="11.25" customHeight="1" x14ac:dyDescent="0.2">
      <c r="B36" s="624" t="s">
        <v>313</v>
      </c>
      <c r="C36" s="625"/>
      <c r="D36" s="625"/>
      <c r="E36" s="625"/>
      <c r="F36" s="625"/>
      <c r="G36" s="625"/>
      <c r="H36" s="625"/>
      <c r="I36" s="625"/>
      <c r="J36" s="625"/>
      <c r="K36" s="625"/>
      <c r="L36" s="625"/>
      <c r="M36" s="625"/>
      <c r="N36" s="625"/>
      <c r="O36" s="625"/>
      <c r="P36" s="625"/>
      <c r="Q36" s="626"/>
      <c r="R36" s="627">
        <v>160356</v>
      </c>
      <c r="S36" s="628"/>
      <c r="T36" s="628"/>
      <c r="U36" s="628"/>
      <c r="V36" s="628"/>
      <c r="W36" s="628"/>
      <c r="X36" s="628"/>
      <c r="Y36" s="629"/>
      <c r="Z36" s="663">
        <v>5.0999999999999996</v>
      </c>
      <c r="AA36" s="663"/>
      <c r="AB36" s="663"/>
      <c r="AC36" s="663"/>
      <c r="AD36" s="664" t="s">
        <v>122</v>
      </c>
      <c r="AE36" s="664"/>
      <c r="AF36" s="664"/>
      <c r="AG36" s="664"/>
      <c r="AH36" s="664"/>
      <c r="AI36" s="664"/>
      <c r="AJ36" s="664"/>
      <c r="AK36" s="664"/>
      <c r="AL36" s="630" t="s">
        <v>122</v>
      </c>
      <c r="AM36" s="631"/>
      <c r="AN36" s="631"/>
      <c r="AO36" s="665"/>
      <c r="AP36" s="222"/>
      <c r="AQ36" s="670" t="s">
        <v>314</v>
      </c>
      <c r="AR36" s="671"/>
      <c r="AS36" s="671"/>
      <c r="AT36" s="671"/>
      <c r="AU36" s="671"/>
      <c r="AV36" s="671"/>
      <c r="AW36" s="671"/>
      <c r="AX36" s="671"/>
      <c r="AY36" s="672"/>
      <c r="AZ36" s="673">
        <v>314382</v>
      </c>
      <c r="BA36" s="674"/>
      <c r="BB36" s="674"/>
      <c r="BC36" s="674"/>
      <c r="BD36" s="674"/>
      <c r="BE36" s="674"/>
      <c r="BF36" s="675"/>
      <c r="BG36" s="676" t="s">
        <v>315</v>
      </c>
      <c r="BH36" s="677"/>
      <c r="BI36" s="677"/>
      <c r="BJ36" s="677"/>
      <c r="BK36" s="677"/>
      <c r="BL36" s="677"/>
      <c r="BM36" s="677"/>
      <c r="BN36" s="677"/>
      <c r="BO36" s="677"/>
      <c r="BP36" s="677"/>
      <c r="BQ36" s="677"/>
      <c r="BR36" s="677"/>
      <c r="BS36" s="677"/>
      <c r="BT36" s="677"/>
      <c r="BU36" s="678"/>
      <c r="BV36" s="673">
        <v>2288</v>
      </c>
      <c r="BW36" s="674"/>
      <c r="BX36" s="674"/>
      <c r="BY36" s="674"/>
      <c r="BZ36" s="674"/>
      <c r="CA36" s="674"/>
      <c r="CB36" s="675"/>
      <c r="CD36" s="624" t="s">
        <v>316</v>
      </c>
      <c r="CE36" s="625"/>
      <c r="CF36" s="625"/>
      <c r="CG36" s="625"/>
      <c r="CH36" s="625"/>
      <c r="CI36" s="625"/>
      <c r="CJ36" s="625"/>
      <c r="CK36" s="625"/>
      <c r="CL36" s="625"/>
      <c r="CM36" s="625"/>
      <c r="CN36" s="625"/>
      <c r="CO36" s="625"/>
      <c r="CP36" s="625"/>
      <c r="CQ36" s="626"/>
      <c r="CR36" s="627">
        <v>468398</v>
      </c>
      <c r="CS36" s="628"/>
      <c r="CT36" s="628"/>
      <c r="CU36" s="628"/>
      <c r="CV36" s="628"/>
      <c r="CW36" s="628"/>
      <c r="CX36" s="628"/>
      <c r="CY36" s="629"/>
      <c r="CZ36" s="630">
        <v>15.9</v>
      </c>
      <c r="DA36" s="638"/>
      <c r="DB36" s="638"/>
      <c r="DC36" s="639"/>
      <c r="DD36" s="633">
        <v>421346</v>
      </c>
      <c r="DE36" s="628"/>
      <c r="DF36" s="628"/>
      <c r="DG36" s="628"/>
      <c r="DH36" s="628"/>
      <c r="DI36" s="628"/>
      <c r="DJ36" s="628"/>
      <c r="DK36" s="629"/>
      <c r="DL36" s="633">
        <v>288301</v>
      </c>
      <c r="DM36" s="628"/>
      <c r="DN36" s="628"/>
      <c r="DO36" s="628"/>
      <c r="DP36" s="628"/>
      <c r="DQ36" s="628"/>
      <c r="DR36" s="628"/>
      <c r="DS36" s="628"/>
      <c r="DT36" s="628"/>
      <c r="DU36" s="628"/>
      <c r="DV36" s="629"/>
      <c r="DW36" s="630">
        <v>13.7</v>
      </c>
      <c r="DX36" s="638"/>
      <c r="DY36" s="638"/>
      <c r="DZ36" s="638"/>
      <c r="EA36" s="638"/>
      <c r="EB36" s="638"/>
      <c r="EC36" s="652"/>
    </row>
    <row r="37" spans="2:133" ht="11.25" customHeight="1" x14ac:dyDescent="0.2">
      <c r="B37" s="624" t="s">
        <v>317</v>
      </c>
      <c r="C37" s="625"/>
      <c r="D37" s="625"/>
      <c r="E37" s="625"/>
      <c r="F37" s="625"/>
      <c r="G37" s="625"/>
      <c r="H37" s="625"/>
      <c r="I37" s="625"/>
      <c r="J37" s="625"/>
      <c r="K37" s="625"/>
      <c r="L37" s="625"/>
      <c r="M37" s="625"/>
      <c r="N37" s="625"/>
      <c r="O37" s="625"/>
      <c r="P37" s="625"/>
      <c r="Q37" s="626"/>
      <c r="R37" s="627">
        <v>33844</v>
      </c>
      <c r="S37" s="628"/>
      <c r="T37" s="628"/>
      <c r="U37" s="628"/>
      <c r="V37" s="628"/>
      <c r="W37" s="628"/>
      <c r="X37" s="628"/>
      <c r="Y37" s="629"/>
      <c r="Z37" s="663">
        <v>1.1000000000000001</v>
      </c>
      <c r="AA37" s="663"/>
      <c r="AB37" s="663"/>
      <c r="AC37" s="663"/>
      <c r="AD37" s="664">
        <v>4</v>
      </c>
      <c r="AE37" s="664"/>
      <c r="AF37" s="664"/>
      <c r="AG37" s="664"/>
      <c r="AH37" s="664"/>
      <c r="AI37" s="664"/>
      <c r="AJ37" s="664"/>
      <c r="AK37" s="664"/>
      <c r="AL37" s="630">
        <v>0</v>
      </c>
      <c r="AM37" s="631"/>
      <c r="AN37" s="631"/>
      <c r="AO37" s="665"/>
      <c r="AQ37" s="658" t="s">
        <v>318</v>
      </c>
      <c r="AR37" s="659"/>
      <c r="AS37" s="659"/>
      <c r="AT37" s="659"/>
      <c r="AU37" s="659"/>
      <c r="AV37" s="659"/>
      <c r="AW37" s="659"/>
      <c r="AX37" s="659"/>
      <c r="AY37" s="660"/>
      <c r="AZ37" s="627">
        <v>104067</v>
      </c>
      <c r="BA37" s="628"/>
      <c r="BB37" s="628"/>
      <c r="BC37" s="628"/>
      <c r="BD37" s="636"/>
      <c r="BE37" s="636"/>
      <c r="BF37" s="661"/>
      <c r="BG37" s="624" t="s">
        <v>319</v>
      </c>
      <c r="BH37" s="625"/>
      <c r="BI37" s="625"/>
      <c r="BJ37" s="625"/>
      <c r="BK37" s="625"/>
      <c r="BL37" s="625"/>
      <c r="BM37" s="625"/>
      <c r="BN37" s="625"/>
      <c r="BO37" s="625"/>
      <c r="BP37" s="625"/>
      <c r="BQ37" s="625"/>
      <c r="BR37" s="625"/>
      <c r="BS37" s="625"/>
      <c r="BT37" s="625"/>
      <c r="BU37" s="626"/>
      <c r="BV37" s="627">
        <v>491</v>
      </c>
      <c r="BW37" s="628"/>
      <c r="BX37" s="628"/>
      <c r="BY37" s="628"/>
      <c r="BZ37" s="628"/>
      <c r="CA37" s="628"/>
      <c r="CB37" s="662"/>
      <c r="CD37" s="624" t="s">
        <v>320</v>
      </c>
      <c r="CE37" s="625"/>
      <c r="CF37" s="625"/>
      <c r="CG37" s="625"/>
      <c r="CH37" s="625"/>
      <c r="CI37" s="625"/>
      <c r="CJ37" s="625"/>
      <c r="CK37" s="625"/>
      <c r="CL37" s="625"/>
      <c r="CM37" s="625"/>
      <c r="CN37" s="625"/>
      <c r="CO37" s="625"/>
      <c r="CP37" s="625"/>
      <c r="CQ37" s="626"/>
      <c r="CR37" s="627">
        <v>199298</v>
      </c>
      <c r="CS37" s="636"/>
      <c r="CT37" s="636"/>
      <c r="CU37" s="636"/>
      <c r="CV37" s="636"/>
      <c r="CW37" s="636"/>
      <c r="CX37" s="636"/>
      <c r="CY37" s="637"/>
      <c r="CZ37" s="630">
        <v>6.8</v>
      </c>
      <c r="DA37" s="638"/>
      <c r="DB37" s="638"/>
      <c r="DC37" s="639"/>
      <c r="DD37" s="633">
        <v>199298</v>
      </c>
      <c r="DE37" s="636"/>
      <c r="DF37" s="636"/>
      <c r="DG37" s="636"/>
      <c r="DH37" s="636"/>
      <c r="DI37" s="636"/>
      <c r="DJ37" s="636"/>
      <c r="DK37" s="637"/>
      <c r="DL37" s="633">
        <v>195181</v>
      </c>
      <c r="DM37" s="636"/>
      <c r="DN37" s="636"/>
      <c r="DO37" s="636"/>
      <c r="DP37" s="636"/>
      <c r="DQ37" s="636"/>
      <c r="DR37" s="636"/>
      <c r="DS37" s="636"/>
      <c r="DT37" s="636"/>
      <c r="DU37" s="636"/>
      <c r="DV37" s="637"/>
      <c r="DW37" s="630">
        <v>9.3000000000000007</v>
      </c>
      <c r="DX37" s="638"/>
      <c r="DY37" s="638"/>
      <c r="DZ37" s="638"/>
      <c r="EA37" s="638"/>
      <c r="EB37" s="638"/>
      <c r="EC37" s="652"/>
    </row>
    <row r="38" spans="2:133" ht="11.25" customHeight="1" x14ac:dyDescent="0.2">
      <c r="B38" s="624" t="s">
        <v>321</v>
      </c>
      <c r="C38" s="625"/>
      <c r="D38" s="625"/>
      <c r="E38" s="625"/>
      <c r="F38" s="625"/>
      <c r="G38" s="625"/>
      <c r="H38" s="625"/>
      <c r="I38" s="625"/>
      <c r="J38" s="625"/>
      <c r="K38" s="625"/>
      <c r="L38" s="625"/>
      <c r="M38" s="625"/>
      <c r="N38" s="625"/>
      <c r="O38" s="625"/>
      <c r="P38" s="625"/>
      <c r="Q38" s="626"/>
      <c r="R38" s="627">
        <v>155074</v>
      </c>
      <c r="S38" s="628"/>
      <c r="T38" s="628"/>
      <c r="U38" s="628"/>
      <c r="V38" s="628"/>
      <c r="W38" s="628"/>
      <c r="X38" s="628"/>
      <c r="Y38" s="629"/>
      <c r="Z38" s="663">
        <v>4.9000000000000004</v>
      </c>
      <c r="AA38" s="663"/>
      <c r="AB38" s="663"/>
      <c r="AC38" s="663"/>
      <c r="AD38" s="664" t="s">
        <v>122</v>
      </c>
      <c r="AE38" s="664"/>
      <c r="AF38" s="664"/>
      <c r="AG38" s="664"/>
      <c r="AH38" s="664"/>
      <c r="AI38" s="664"/>
      <c r="AJ38" s="664"/>
      <c r="AK38" s="664"/>
      <c r="AL38" s="630" t="s">
        <v>122</v>
      </c>
      <c r="AM38" s="631"/>
      <c r="AN38" s="631"/>
      <c r="AO38" s="665"/>
      <c r="AQ38" s="658" t="s">
        <v>322</v>
      </c>
      <c r="AR38" s="659"/>
      <c r="AS38" s="659"/>
      <c r="AT38" s="659"/>
      <c r="AU38" s="659"/>
      <c r="AV38" s="659"/>
      <c r="AW38" s="659"/>
      <c r="AX38" s="659"/>
      <c r="AY38" s="660"/>
      <c r="AZ38" s="627">
        <v>16453</v>
      </c>
      <c r="BA38" s="628"/>
      <c r="BB38" s="628"/>
      <c r="BC38" s="628"/>
      <c r="BD38" s="636"/>
      <c r="BE38" s="636"/>
      <c r="BF38" s="661"/>
      <c r="BG38" s="624" t="s">
        <v>323</v>
      </c>
      <c r="BH38" s="625"/>
      <c r="BI38" s="625"/>
      <c r="BJ38" s="625"/>
      <c r="BK38" s="625"/>
      <c r="BL38" s="625"/>
      <c r="BM38" s="625"/>
      <c r="BN38" s="625"/>
      <c r="BO38" s="625"/>
      <c r="BP38" s="625"/>
      <c r="BQ38" s="625"/>
      <c r="BR38" s="625"/>
      <c r="BS38" s="625"/>
      <c r="BT38" s="625"/>
      <c r="BU38" s="626"/>
      <c r="BV38" s="627">
        <v>538</v>
      </c>
      <c r="BW38" s="628"/>
      <c r="BX38" s="628"/>
      <c r="BY38" s="628"/>
      <c r="BZ38" s="628"/>
      <c r="CA38" s="628"/>
      <c r="CB38" s="662"/>
      <c r="CD38" s="624" t="s">
        <v>324</v>
      </c>
      <c r="CE38" s="625"/>
      <c r="CF38" s="625"/>
      <c r="CG38" s="625"/>
      <c r="CH38" s="625"/>
      <c r="CI38" s="625"/>
      <c r="CJ38" s="625"/>
      <c r="CK38" s="625"/>
      <c r="CL38" s="625"/>
      <c r="CM38" s="625"/>
      <c r="CN38" s="625"/>
      <c r="CO38" s="625"/>
      <c r="CP38" s="625"/>
      <c r="CQ38" s="626"/>
      <c r="CR38" s="627">
        <v>310178</v>
      </c>
      <c r="CS38" s="628"/>
      <c r="CT38" s="628"/>
      <c r="CU38" s="628"/>
      <c r="CV38" s="628"/>
      <c r="CW38" s="628"/>
      <c r="CX38" s="628"/>
      <c r="CY38" s="629"/>
      <c r="CZ38" s="630">
        <v>10.5</v>
      </c>
      <c r="DA38" s="638"/>
      <c r="DB38" s="638"/>
      <c r="DC38" s="639"/>
      <c r="DD38" s="633">
        <v>242662</v>
      </c>
      <c r="DE38" s="628"/>
      <c r="DF38" s="628"/>
      <c r="DG38" s="628"/>
      <c r="DH38" s="628"/>
      <c r="DI38" s="628"/>
      <c r="DJ38" s="628"/>
      <c r="DK38" s="629"/>
      <c r="DL38" s="633">
        <v>242662</v>
      </c>
      <c r="DM38" s="628"/>
      <c r="DN38" s="628"/>
      <c r="DO38" s="628"/>
      <c r="DP38" s="628"/>
      <c r="DQ38" s="628"/>
      <c r="DR38" s="628"/>
      <c r="DS38" s="628"/>
      <c r="DT38" s="628"/>
      <c r="DU38" s="628"/>
      <c r="DV38" s="629"/>
      <c r="DW38" s="630">
        <v>11.6</v>
      </c>
      <c r="DX38" s="638"/>
      <c r="DY38" s="638"/>
      <c r="DZ38" s="638"/>
      <c r="EA38" s="638"/>
      <c r="EB38" s="638"/>
      <c r="EC38" s="652"/>
    </row>
    <row r="39" spans="2:133" ht="11.25" customHeight="1" x14ac:dyDescent="0.2">
      <c r="B39" s="624" t="s">
        <v>325</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326</v>
      </c>
      <c r="AR39" s="659"/>
      <c r="AS39" s="659"/>
      <c r="AT39" s="659"/>
      <c r="AU39" s="659"/>
      <c r="AV39" s="659"/>
      <c r="AW39" s="659"/>
      <c r="AX39" s="659"/>
      <c r="AY39" s="660"/>
      <c r="AZ39" s="627">
        <v>4204</v>
      </c>
      <c r="BA39" s="628"/>
      <c r="BB39" s="628"/>
      <c r="BC39" s="628"/>
      <c r="BD39" s="636"/>
      <c r="BE39" s="636"/>
      <c r="BF39" s="661"/>
      <c r="BG39" s="624" t="s">
        <v>327</v>
      </c>
      <c r="BH39" s="625"/>
      <c r="BI39" s="625"/>
      <c r="BJ39" s="625"/>
      <c r="BK39" s="625"/>
      <c r="BL39" s="625"/>
      <c r="BM39" s="625"/>
      <c r="BN39" s="625"/>
      <c r="BO39" s="625"/>
      <c r="BP39" s="625"/>
      <c r="BQ39" s="625"/>
      <c r="BR39" s="625"/>
      <c r="BS39" s="625"/>
      <c r="BT39" s="625"/>
      <c r="BU39" s="626"/>
      <c r="BV39" s="627">
        <v>882</v>
      </c>
      <c r="BW39" s="628"/>
      <c r="BX39" s="628"/>
      <c r="BY39" s="628"/>
      <c r="BZ39" s="628"/>
      <c r="CA39" s="628"/>
      <c r="CB39" s="662"/>
      <c r="CD39" s="624" t="s">
        <v>328</v>
      </c>
      <c r="CE39" s="625"/>
      <c r="CF39" s="625"/>
      <c r="CG39" s="625"/>
      <c r="CH39" s="625"/>
      <c r="CI39" s="625"/>
      <c r="CJ39" s="625"/>
      <c r="CK39" s="625"/>
      <c r="CL39" s="625"/>
      <c r="CM39" s="625"/>
      <c r="CN39" s="625"/>
      <c r="CO39" s="625"/>
      <c r="CP39" s="625"/>
      <c r="CQ39" s="626"/>
      <c r="CR39" s="627">
        <v>106726</v>
      </c>
      <c r="CS39" s="636"/>
      <c r="CT39" s="636"/>
      <c r="CU39" s="636"/>
      <c r="CV39" s="636"/>
      <c r="CW39" s="636"/>
      <c r="CX39" s="636"/>
      <c r="CY39" s="637"/>
      <c r="CZ39" s="630">
        <v>3.6</v>
      </c>
      <c r="DA39" s="638"/>
      <c r="DB39" s="638"/>
      <c r="DC39" s="639"/>
      <c r="DD39" s="633">
        <v>94188</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2">
      <c r="B40" s="624" t="s">
        <v>329</v>
      </c>
      <c r="C40" s="625"/>
      <c r="D40" s="625"/>
      <c r="E40" s="625"/>
      <c r="F40" s="625"/>
      <c r="G40" s="625"/>
      <c r="H40" s="625"/>
      <c r="I40" s="625"/>
      <c r="J40" s="625"/>
      <c r="K40" s="625"/>
      <c r="L40" s="625"/>
      <c r="M40" s="625"/>
      <c r="N40" s="625"/>
      <c r="O40" s="625"/>
      <c r="P40" s="625"/>
      <c r="Q40" s="626"/>
      <c r="R40" s="627">
        <v>11374</v>
      </c>
      <c r="S40" s="628"/>
      <c r="T40" s="628"/>
      <c r="U40" s="628"/>
      <c r="V40" s="628"/>
      <c r="W40" s="628"/>
      <c r="X40" s="628"/>
      <c r="Y40" s="629"/>
      <c r="Z40" s="663">
        <v>0.4</v>
      </c>
      <c r="AA40" s="663"/>
      <c r="AB40" s="663"/>
      <c r="AC40" s="663"/>
      <c r="AD40" s="664" t="s">
        <v>122</v>
      </c>
      <c r="AE40" s="664"/>
      <c r="AF40" s="664"/>
      <c r="AG40" s="664"/>
      <c r="AH40" s="664"/>
      <c r="AI40" s="664"/>
      <c r="AJ40" s="664"/>
      <c r="AK40" s="664"/>
      <c r="AL40" s="630" t="s">
        <v>122</v>
      </c>
      <c r="AM40" s="631"/>
      <c r="AN40" s="631"/>
      <c r="AO40" s="665"/>
      <c r="AQ40" s="658" t="s">
        <v>330</v>
      </c>
      <c r="AR40" s="659"/>
      <c r="AS40" s="659"/>
      <c r="AT40" s="659"/>
      <c r="AU40" s="659"/>
      <c r="AV40" s="659"/>
      <c r="AW40" s="659"/>
      <c r="AX40" s="659"/>
      <c r="AY40" s="660"/>
      <c r="AZ40" s="627">
        <v>600</v>
      </c>
      <c r="BA40" s="628"/>
      <c r="BB40" s="628"/>
      <c r="BC40" s="628"/>
      <c r="BD40" s="636"/>
      <c r="BE40" s="636"/>
      <c r="BF40" s="661"/>
      <c r="BG40" s="666" t="s">
        <v>331</v>
      </c>
      <c r="BH40" s="667"/>
      <c r="BI40" s="667"/>
      <c r="BJ40" s="667"/>
      <c r="BK40" s="667"/>
      <c r="BL40" s="223"/>
      <c r="BM40" s="625" t="s">
        <v>332</v>
      </c>
      <c r="BN40" s="625"/>
      <c r="BO40" s="625"/>
      <c r="BP40" s="625"/>
      <c r="BQ40" s="625"/>
      <c r="BR40" s="625"/>
      <c r="BS40" s="625"/>
      <c r="BT40" s="625"/>
      <c r="BU40" s="626"/>
      <c r="BV40" s="627">
        <v>92</v>
      </c>
      <c r="BW40" s="628"/>
      <c r="BX40" s="628"/>
      <c r="BY40" s="628"/>
      <c r="BZ40" s="628"/>
      <c r="CA40" s="628"/>
      <c r="CB40" s="662"/>
      <c r="CD40" s="624" t="s">
        <v>333</v>
      </c>
      <c r="CE40" s="625"/>
      <c r="CF40" s="625"/>
      <c r="CG40" s="625"/>
      <c r="CH40" s="625"/>
      <c r="CI40" s="625"/>
      <c r="CJ40" s="625"/>
      <c r="CK40" s="625"/>
      <c r="CL40" s="625"/>
      <c r="CM40" s="625"/>
      <c r="CN40" s="625"/>
      <c r="CO40" s="625"/>
      <c r="CP40" s="625"/>
      <c r="CQ40" s="626"/>
      <c r="CR40" s="627" t="s">
        <v>122</v>
      </c>
      <c r="CS40" s="628"/>
      <c r="CT40" s="628"/>
      <c r="CU40" s="628"/>
      <c r="CV40" s="628"/>
      <c r="CW40" s="628"/>
      <c r="CX40" s="628"/>
      <c r="CY40" s="629"/>
      <c r="CZ40" s="630" t="s">
        <v>122</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2">
      <c r="B41" s="608" t="s">
        <v>334</v>
      </c>
      <c r="C41" s="609"/>
      <c r="D41" s="609"/>
      <c r="E41" s="609"/>
      <c r="F41" s="609"/>
      <c r="G41" s="609"/>
      <c r="H41" s="609"/>
      <c r="I41" s="609"/>
      <c r="J41" s="609"/>
      <c r="K41" s="609"/>
      <c r="L41" s="609"/>
      <c r="M41" s="609"/>
      <c r="N41" s="609"/>
      <c r="O41" s="609"/>
      <c r="P41" s="609"/>
      <c r="Q41" s="610"/>
      <c r="R41" s="611">
        <v>3142489</v>
      </c>
      <c r="S41" s="649"/>
      <c r="T41" s="649"/>
      <c r="U41" s="649"/>
      <c r="V41" s="649"/>
      <c r="W41" s="649"/>
      <c r="X41" s="649"/>
      <c r="Y41" s="653"/>
      <c r="Z41" s="654">
        <v>100</v>
      </c>
      <c r="AA41" s="654"/>
      <c r="AB41" s="654"/>
      <c r="AC41" s="654"/>
      <c r="AD41" s="655">
        <v>2089127</v>
      </c>
      <c r="AE41" s="655"/>
      <c r="AF41" s="655"/>
      <c r="AG41" s="655"/>
      <c r="AH41" s="655"/>
      <c r="AI41" s="655"/>
      <c r="AJ41" s="655"/>
      <c r="AK41" s="655"/>
      <c r="AL41" s="614">
        <v>100</v>
      </c>
      <c r="AM41" s="656"/>
      <c r="AN41" s="656"/>
      <c r="AO41" s="657"/>
      <c r="AQ41" s="658" t="s">
        <v>335</v>
      </c>
      <c r="AR41" s="659"/>
      <c r="AS41" s="659"/>
      <c r="AT41" s="659"/>
      <c r="AU41" s="659"/>
      <c r="AV41" s="659"/>
      <c r="AW41" s="659"/>
      <c r="AX41" s="659"/>
      <c r="AY41" s="660"/>
      <c r="AZ41" s="627">
        <v>44449</v>
      </c>
      <c r="BA41" s="628"/>
      <c r="BB41" s="628"/>
      <c r="BC41" s="628"/>
      <c r="BD41" s="636"/>
      <c r="BE41" s="636"/>
      <c r="BF41" s="661"/>
      <c r="BG41" s="666"/>
      <c r="BH41" s="667"/>
      <c r="BI41" s="667"/>
      <c r="BJ41" s="667"/>
      <c r="BK41" s="667"/>
      <c r="BL41" s="223"/>
      <c r="BM41" s="625" t="s">
        <v>336</v>
      </c>
      <c r="BN41" s="625"/>
      <c r="BO41" s="625"/>
      <c r="BP41" s="625"/>
      <c r="BQ41" s="625"/>
      <c r="BR41" s="625"/>
      <c r="BS41" s="625"/>
      <c r="BT41" s="625"/>
      <c r="BU41" s="626"/>
      <c r="BV41" s="627" t="s">
        <v>122</v>
      </c>
      <c r="BW41" s="628"/>
      <c r="BX41" s="628"/>
      <c r="BY41" s="628"/>
      <c r="BZ41" s="628"/>
      <c r="CA41" s="628"/>
      <c r="CB41" s="662"/>
      <c r="CD41" s="624" t="s">
        <v>337</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338</v>
      </c>
      <c r="AR42" s="647"/>
      <c r="AS42" s="647"/>
      <c r="AT42" s="647"/>
      <c r="AU42" s="647"/>
      <c r="AV42" s="647"/>
      <c r="AW42" s="647"/>
      <c r="AX42" s="647"/>
      <c r="AY42" s="648"/>
      <c r="AZ42" s="611">
        <v>144609</v>
      </c>
      <c r="BA42" s="649"/>
      <c r="BB42" s="649"/>
      <c r="BC42" s="649"/>
      <c r="BD42" s="612"/>
      <c r="BE42" s="612"/>
      <c r="BF42" s="650"/>
      <c r="BG42" s="668"/>
      <c r="BH42" s="669"/>
      <c r="BI42" s="669"/>
      <c r="BJ42" s="669"/>
      <c r="BK42" s="669"/>
      <c r="BL42" s="224"/>
      <c r="BM42" s="609" t="s">
        <v>339</v>
      </c>
      <c r="BN42" s="609"/>
      <c r="BO42" s="609"/>
      <c r="BP42" s="609"/>
      <c r="BQ42" s="609"/>
      <c r="BR42" s="609"/>
      <c r="BS42" s="609"/>
      <c r="BT42" s="609"/>
      <c r="BU42" s="610"/>
      <c r="BV42" s="611">
        <v>370</v>
      </c>
      <c r="BW42" s="649"/>
      <c r="BX42" s="649"/>
      <c r="BY42" s="649"/>
      <c r="BZ42" s="649"/>
      <c r="CA42" s="649"/>
      <c r="CB42" s="651"/>
      <c r="CD42" s="624" t="s">
        <v>340</v>
      </c>
      <c r="CE42" s="625"/>
      <c r="CF42" s="625"/>
      <c r="CG42" s="625"/>
      <c r="CH42" s="625"/>
      <c r="CI42" s="625"/>
      <c r="CJ42" s="625"/>
      <c r="CK42" s="625"/>
      <c r="CL42" s="625"/>
      <c r="CM42" s="625"/>
      <c r="CN42" s="625"/>
      <c r="CO42" s="625"/>
      <c r="CP42" s="625"/>
      <c r="CQ42" s="626"/>
      <c r="CR42" s="627">
        <v>301433</v>
      </c>
      <c r="CS42" s="636"/>
      <c r="CT42" s="636"/>
      <c r="CU42" s="636"/>
      <c r="CV42" s="636"/>
      <c r="CW42" s="636"/>
      <c r="CX42" s="636"/>
      <c r="CY42" s="637"/>
      <c r="CZ42" s="630">
        <v>10.199999999999999</v>
      </c>
      <c r="DA42" s="638"/>
      <c r="DB42" s="638"/>
      <c r="DC42" s="639"/>
      <c r="DD42" s="633">
        <v>150813</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341</v>
      </c>
      <c r="CD43" s="624" t="s">
        <v>342</v>
      </c>
      <c r="CE43" s="625"/>
      <c r="CF43" s="625"/>
      <c r="CG43" s="625"/>
      <c r="CH43" s="625"/>
      <c r="CI43" s="625"/>
      <c r="CJ43" s="625"/>
      <c r="CK43" s="625"/>
      <c r="CL43" s="625"/>
      <c r="CM43" s="625"/>
      <c r="CN43" s="625"/>
      <c r="CO43" s="625"/>
      <c r="CP43" s="625"/>
      <c r="CQ43" s="626"/>
      <c r="CR43" s="627">
        <v>4326</v>
      </c>
      <c r="CS43" s="636"/>
      <c r="CT43" s="636"/>
      <c r="CU43" s="636"/>
      <c r="CV43" s="636"/>
      <c r="CW43" s="636"/>
      <c r="CX43" s="636"/>
      <c r="CY43" s="637"/>
      <c r="CZ43" s="630">
        <v>0.1</v>
      </c>
      <c r="DA43" s="638"/>
      <c r="DB43" s="638"/>
      <c r="DC43" s="639"/>
      <c r="DD43" s="633">
        <v>4326</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291</v>
      </c>
      <c r="CE44" s="641"/>
      <c r="CF44" s="624" t="s">
        <v>344</v>
      </c>
      <c r="CG44" s="625"/>
      <c r="CH44" s="625"/>
      <c r="CI44" s="625"/>
      <c r="CJ44" s="625"/>
      <c r="CK44" s="625"/>
      <c r="CL44" s="625"/>
      <c r="CM44" s="625"/>
      <c r="CN44" s="625"/>
      <c r="CO44" s="625"/>
      <c r="CP44" s="625"/>
      <c r="CQ44" s="626"/>
      <c r="CR44" s="627">
        <v>301433</v>
      </c>
      <c r="CS44" s="628"/>
      <c r="CT44" s="628"/>
      <c r="CU44" s="628"/>
      <c r="CV44" s="628"/>
      <c r="CW44" s="628"/>
      <c r="CX44" s="628"/>
      <c r="CY44" s="629"/>
      <c r="CZ44" s="630">
        <v>10.199999999999999</v>
      </c>
      <c r="DA44" s="631"/>
      <c r="DB44" s="631"/>
      <c r="DC44" s="632"/>
      <c r="DD44" s="633">
        <v>150813</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346</v>
      </c>
      <c r="CG45" s="625"/>
      <c r="CH45" s="625"/>
      <c r="CI45" s="625"/>
      <c r="CJ45" s="625"/>
      <c r="CK45" s="625"/>
      <c r="CL45" s="625"/>
      <c r="CM45" s="625"/>
      <c r="CN45" s="625"/>
      <c r="CO45" s="625"/>
      <c r="CP45" s="625"/>
      <c r="CQ45" s="626"/>
      <c r="CR45" s="627">
        <v>152796</v>
      </c>
      <c r="CS45" s="636"/>
      <c r="CT45" s="636"/>
      <c r="CU45" s="636"/>
      <c r="CV45" s="636"/>
      <c r="CW45" s="636"/>
      <c r="CX45" s="636"/>
      <c r="CY45" s="637"/>
      <c r="CZ45" s="630">
        <v>5.2</v>
      </c>
      <c r="DA45" s="638"/>
      <c r="DB45" s="638"/>
      <c r="DC45" s="639"/>
      <c r="DD45" s="633">
        <v>40376</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347</v>
      </c>
      <c r="CG46" s="625"/>
      <c r="CH46" s="625"/>
      <c r="CI46" s="625"/>
      <c r="CJ46" s="625"/>
      <c r="CK46" s="625"/>
      <c r="CL46" s="625"/>
      <c r="CM46" s="625"/>
      <c r="CN46" s="625"/>
      <c r="CO46" s="625"/>
      <c r="CP46" s="625"/>
      <c r="CQ46" s="626"/>
      <c r="CR46" s="627">
        <v>112500</v>
      </c>
      <c r="CS46" s="628"/>
      <c r="CT46" s="628"/>
      <c r="CU46" s="628"/>
      <c r="CV46" s="628"/>
      <c r="CW46" s="628"/>
      <c r="CX46" s="628"/>
      <c r="CY46" s="629"/>
      <c r="CZ46" s="630">
        <v>3.8</v>
      </c>
      <c r="DA46" s="631"/>
      <c r="DB46" s="631"/>
      <c r="DC46" s="632"/>
      <c r="DD46" s="633">
        <v>76000</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348</v>
      </c>
      <c r="CG47" s="625"/>
      <c r="CH47" s="625"/>
      <c r="CI47" s="625"/>
      <c r="CJ47" s="625"/>
      <c r="CK47" s="625"/>
      <c r="CL47" s="625"/>
      <c r="CM47" s="625"/>
      <c r="CN47" s="625"/>
      <c r="CO47" s="625"/>
      <c r="CP47" s="625"/>
      <c r="CQ47" s="626"/>
      <c r="CR47" s="627" t="s">
        <v>122</v>
      </c>
      <c r="CS47" s="636"/>
      <c r="CT47" s="636"/>
      <c r="CU47" s="636"/>
      <c r="CV47" s="636"/>
      <c r="CW47" s="636"/>
      <c r="CX47" s="636"/>
      <c r="CY47" s="637"/>
      <c r="CZ47" s="630" t="s">
        <v>122</v>
      </c>
      <c r="DA47" s="638"/>
      <c r="DB47" s="638"/>
      <c r="DC47" s="639"/>
      <c r="DD47" s="633" t="s">
        <v>122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1" x14ac:dyDescent="0.2">
      <c r="B48" s="225"/>
      <c r="CD48" s="644"/>
      <c r="CE48" s="645"/>
      <c r="CF48" s="624" t="s">
        <v>349</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350</v>
      </c>
      <c r="CE49" s="609"/>
      <c r="CF49" s="609"/>
      <c r="CG49" s="609"/>
      <c r="CH49" s="609"/>
      <c r="CI49" s="609"/>
      <c r="CJ49" s="609"/>
      <c r="CK49" s="609"/>
      <c r="CL49" s="609"/>
      <c r="CM49" s="609"/>
      <c r="CN49" s="609"/>
      <c r="CO49" s="609"/>
      <c r="CP49" s="609"/>
      <c r="CQ49" s="610"/>
      <c r="CR49" s="611">
        <v>2942365</v>
      </c>
      <c r="CS49" s="612"/>
      <c r="CT49" s="612"/>
      <c r="CU49" s="612"/>
      <c r="CV49" s="612"/>
      <c r="CW49" s="612"/>
      <c r="CX49" s="612"/>
      <c r="CY49" s="613"/>
      <c r="CZ49" s="614">
        <v>100</v>
      </c>
      <c r="DA49" s="615"/>
      <c r="DB49" s="615"/>
      <c r="DC49" s="616"/>
      <c r="DD49" s="617">
        <v>2343649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X4gC82sgVv5ueJ8a+6CDDU4k1GHboyrGy8VMxxJA5BzL+LLzSKq17ui7CTZwhpiBGVhHUM028GXgKsPXCPtqew==" saltValue="Cm1JxH2BiUzSNalRdOM4c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6" zoomScale="70" zoomScaleNormal="25" zoomScaleSheetLayoutView="70" workbookViewId="0">
      <selection activeCell="AZ23" sqref="AZ23:BD23"/>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351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352</v>
      </c>
      <c r="DK2" s="1108"/>
      <c r="DL2" s="1108"/>
      <c r="DM2" s="1108"/>
      <c r="DN2" s="1108"/>
      <c r="DO2" s="1109"/>
      <c r="DP2" s="228"/>
      <c r="DQ2" s="1107" t="s">
        <v>353</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110"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100" t="s">
        <v>370</v>
      </c>
      <c r="DH5" s="1101"/>
      <c r="DI5" s="1101"/>
      <c r="DJ5" s="1101"/>
      <c r="DK5" s="1102"/>
      <c r="DL5" s="1100" t="s">
        <v>371</v>
      </c>
      <c r="DM5" s="1101"/>
      <c r="DN5" s="1101"/>
      <c r="DO5" s="1101"/>
      <c r="DP5" s="1102"/>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087">
        <v>3142</v>
      </c>
      <c r="R7" s="1088"/>
      <c r="S7" s="1088"/>
      <c r="T7" s="1088"/>
      <c r="U7" s="1088"/>
      <c r="V7" s="1088">
        <v>2943</v>
      </c>
      <c r="W7" s="1088"/>
      <c r="X7" s="1088"/>
      <c r="Y7" s="1088"/>
      <c r="Z7" s="1088"/>
      <c r="AA7" s="1088">
        <v>199</v>
      </c>
      <c r="AB7" s="1088"/>
      <c r="AC7" s="1088"/>
      <c r="AD7" s="1088"/>
      <c r="AE7" s="1089"/>
      <c r="AF7" s="1090">
        <v>159</v>
      </c>
      <c r="AG7" s="1091"/>
      <c r="AH7" s="1091"/>
      <c r="AI7" s="1091"/>
      <c r="AJ7" s="1092"/>
      <c r="AK7" s="1093">
        <v>15</v>
      </c>
      <c r="AL7" s="1094"/>
      <c r="AM7" s="1094"/>
      <c r="AN7" s="1094"/>
      <c r="AO7" s="1094"/>
      <c r="AP7" s="1094">
        <v>1685</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547</v>
      </c>
      <c r="BT7" s="1098"/>
      <c r="BU7" s="1098"/>
      <c r="BV7" s="1098"/>
      <c r="BW7" s="1098"/>
      <c r="BX7" s="1098"/>
      <c r="BY7" s="1098"/>
      <c r="BZ7" s="1098"/>
      <c r="CA7" s="1098"/>
      <c r="CB7" s="1098"/>
      <c r="CC7" s="1098"/>
      <c r="CD7" s="1098"/>
      <c r="CE7" s="1098"/>
      <c r="CF7" s="1098"/>
      <c r="CG7" s="1099"/>
      <c r="CH7" s="1084">
        <v>-8</v>
      </c>
      <c r="CI7" s="1085"/>
      <c r="CJ7" s="1085"/>
      <c r="CK7" s="1085"/>
      <c r="CL7" s="1086"/>
      <c r="CM7" s="1084">
        <v>-31</v>
      </c>
      <c r="CN7" s="1085"/>
      <c r="CO7" s="1085"/>
      <c r="CP7" s="1085"/>
      <c r="CQ7" s="1086"/>
      <c r="CR7" s="1084">
        <v>20</v>
      </c>
      <c r="CS7" s="1085"/>
      <c r="CT7" s="1085"/>
      <c r="CU7" s="1085"/>
      <c r="CV7" s="1086"/>
      <c r="CW7" s="1084" t="s">
        <v>556</v>
      </c>
      <c r="CX7" s="1085"/>
      <c r="CY7" s="1085"/>
      <c r="CZ7" s="1085"/>
      <c r="DA7" s="1086"/>
      <c r="DB7" s="1084" t="s">
        <v>556</v>
      </c>
      <c r="DC7" s="1085"/>
      <c r="DD7" s="1085"/>
      <c r="DE7" s="1085"/>
      <c r="DF7" s="1086"/>
      <c r="DG7" s="1084" t="s">
        <v>556</v>
      </c>
      <c r="DH7" s="1085"/>
      <c r="DI7" s="1085"/>
      <c r="DJ7" s="1085"/>
      <c r="DK7" s="1086"/>
      <c r="DL7" s="1084" t="s">
        <v>556</v>
      </c>
      <c r="DM7" s="1085"/>
      <c r="DN7" s="1085"/>
      <c r="DO7" s="1085"/>
      <c r="DP7" s="1086"/>
      <c r="DQ7" s="1084" t="s">
        <v>556</v>
      </c>
      <c r="DR7" s="1085"/>
      <c r="DS7" s="1085"/>
      <c r="DT7" s="1085"/>
      <c r="DU7" s="1086"/>
      <c r="DV7" s="1097"/>
      <c r="DW7" s="1098"/>
      <c r="DX7" s="1098"/>
      <c r="DY7" s="1098"/>
      <c r="DZ7" s="1112"/>
      <c r="EA7" s="234"/>
    </row>
    <row r="8" spans="1:131" s="235" customFormat="1" ht="26.25" customHeight="1" x14ac:dyDescent="0.2">
      <c r="A8" s="238">
        <v>2</v>
      </c>
      <c r="B8" s="1030" t="s">
        <v>374</v>
      </c>
      <c r="C8" s="1031"/>
      <c r="D8" s="1031"/>
      <c r="E8" s="1031"/>
      <c r="F8" s="1031"/>
      <c r="G8" s="1031"/>
      <c r="H8" s="1031"/>
      <c r="I8" s="1031"/>
      <c r="J8" s="1031"/>
      <c r="K8" s="1031"/>
      <c r="L8" s="1031"/>
      <c r="M8" s="1031"/>
      <c r="N8" s="1031"/>
      <c r="O8" s="1031"/>
      <c r="P8" s="1032"/>
      <c r="Q8" s="1038">
        <v>26</v>
      </c>
      <c r="R8" s="1039"/>
      <c r="S8" s="1039"/>
      <c r="T8" s="1039"/>
      <c r="U8" s="1039"/>
      <c r="V8" s="1039">
        <v>25</v>
      </c>
      <c r="W8" s="1039"/>
      <c r="X8" s="1039"/>
      <c r="Y8" s="1039"/>
      <c r="Z8" s="1039"/>
      <c r="AA8" s="1039">
        <v>1</v>
      </c>
      <c r="AB8" s="1039"/>
      <c r="AC8" s="1039"/>
      <c r="AD8" s="1039"/>
      <c r="AE8" s="1040"/>
      <c r="AF8" s="1035">
        <v>1</v>
      </c>
      <c r="AG8" s="1036"/>
      <c r="AH8" s="1036"/>
      <c r="AI8" s="1036"/>
      <c r="AJ8" s="1037"/>
      <c r="AK8" s="1080">
        <v>24</v>
      </c>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3168</v>
      </c>
      <c r="R23" s="1061"/>
      <c r="S23" s="1061"/>
      <c r="T23" s="1061"/>
      <c r="U23" s="1061"/>
      <c r="V23" s="1061">
        <v>2968</v>
      </c>
      <c r="W23" s="1061"/>
      <c r="X23" s="1061"/>
      <c r="Y23" s="1061"/>
      <c r="Z23" s="1061"/>
      <c r="AA23" s="1061">
        <v>200</v>
      </c>
      <c r="AB23" s="1061"/>
      <c r="AC23" s="1061"/>
      <c r="AD23" s="1061"/>
      <c r="AE23" s="1068"/>
      <c r="AF23" s="1069">
        <v>160</v>
      </c>
      <c r="AG23" s="1061"/>
      <c r="AH23" s="1061"/>
      <c r="AI23" s="1061"/>
      <c r="AJ23" s="1070"/>
      <c r="AK23" s="1071"/>
      <c r="AL23" s="1072"/>
      <c r="AM23" s="1072"/>
      <c r="AN23" s="1072"/>
      <c r="AO23" s="1072"/>
      <c r="AP23" s="1061">
        <v>1685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478</v>
      </c>
      <c r="R28" s="1051"/>
      <c r="S28" s="1051"/>
      <c r="T28" s="1051"/>
      <c r="U28" s="1051"/>
      <c r="V28" s="1051">
        <v>476</v>
      </c>
      <c r="W28" s="1051"/>
      <c r="X28" s="1051"/>
      <c r="Y28" s="1051"/>
      <c r="Z28" s="1051"/>
      <c r="AA28" s="1051">
        <v>2</v>
      </c>
      <c r="AB28" s="1051"/>
      <c r="AC28" s="1051"/>
      <c r="AD28" s="1051"/>
      <c r="AE28" s="1052"/>
      <c r="AF28" s="1053">
        <v>2</v>
      </c>
      <c r="AG28" s="1051"/>
      <c r="AH28" s="1051"/>
      <c r="AI28" s="1051"/>
      <c r="AJ28" s="1054"/>
      <c r="AK28" s="1042">
        <v>38</v>
      </c>
      <c r="AL28" s="1043"/>
      <c r="AM28" s="1043"/>
      <c r="AN28" s="1043"/>
      <c r="AO28" s="1043"/>
      <c r="AP28" s="1043">
        <v>0</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479</v>
      </c>
      <c r="R29" s="1039"/>
      <c r="S29" s="1039"/>
      <c r="T29" s="1039"/>
      <c r="U29" s="1039"/>
      <c r="V29" s="1039">
        <v>441</v>
      </c>
      <c r="W29" s="1039"/>
      <c r="X29" s="1039"/>
      <c r="Y29" s="1039"/>
      <c r="Z29" s="1039"/>
      <c r="AA29" s="1039">
        <v>38</v>
      </c>
      <c r="AB29" s="1039"/>
      <c r="AC29" s="1039"/>
      <c r="AD29" s="1039"/>
      <c r="AE29" s="1040"/>
      <c r="AF29" s="1035">
        <v>38</v>
      </c>
      <c r="AG29" s="1036"/>
      <c r="AH29" s="1036"/>
      <c r="AI29" s="1036"/>
      <c r="AJ29" s="1037"/>
      <c r="AK29" s="980">
        <v>66</v>
      </c>
      <c r="AL29" s="971"/>
      <c r="AM29" s="971"/>
      <c r="AN29" s="971"/>
      <c r="AO29" s="971"/>
      <c r="AP29" s="971">
        <v>0</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56</v>
      </c>
      <c r="R30" s="1039"/>
      <c r="S30" s="1039"/>
      <c r="T30" s="1039"/>
      <c r="U30" s="1039"/>
      <c r="V30" s="1039">
        <v>55</v>
      </c>
      <c r="W30" s="1039"/>
      <c r="X30" s="1039"/>
      <c r="Y30" s="1039"/>
      <c r="Z30" s="1039"/>
      <c r="AA30" s="1039">
        <v>1</v>
      </c>
      <c r="AB30" s="1039"/>
      <c r="AC30" s="1039"/>
      <c r="AD30" s="1039"/>
      <c r="AE30" s="1040"/>
      <c r="AF30" s="1035">
        <v>1</v>
      </c>
      <c r="AG30" s="1036"/>
      <c r="AH30" s="1036"/>
      <c r="AI30" s="1036"/>
      <c r="AJ30" s="1037"/>
      <c r="AK30" s="980">
        <v>15</v>
      </c>
      <c r="AL30" s="971"/>
      <c r="AM30" s="971"/>
      <c r="AN30" s="971"/>
      <c r="AO30" s="971"/>
      <c r="AP30" s="971">
        <v>0</v>
      </c>
      <c r="AQ30" s="971"/>
      <c r="AR30" s="971"/>
      <c r="AS30" s="971"/>
      <c r="AT30" s="971"/>
      <c r="AU30" s="971" t="s">
        <v>556</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84</v>
      </c>
      <c r="R31" s="1039"/>
      <c r="S31" s="1039"/>
      <c r="T31" s="1039"/>
      <c r="U31" s="1039"/>
      <c r="V31" s="1039">
        <v>83</v>
      </c>
      <c r="W31" s="1039"/>
      <c r="X31" s="1039"/>
      <c r="Y31" s="1039"/>
      <c r="Z31" s="1039"/>
      <c r="AA31" s="1039">
        <v>1</v>
      </c>
      <c r="AB31" s="1039"/>
      <c r="AC31" s="1039"/>
      <c r="AD31" s="1039"/>
      <c r="AE31" s="1040"/>
      <c r="AF31" s="1035">
        <v>1</v>
      </c>
      <c r="AG31" s="1036"/>
      <c r="AH31" s="1036"/>
      <c r="AI31" s="1036"/>
      <c r="AJ31" s="1037"/>
      <c r="AK31" s="980">
        <v>16</v>
      </c>
      <c r="AL31" s="971"/>
      <c r="AM31" s="971"/>
      <c r="AN31" s="971"/>
      <c r="AO31" s="971"/>
      <c r="AP31" s="971"/>
      <c r="AQ31" s="971"/>
      <c r="AR31" s="971"/>
      <c r="AS31" s="971"/>
      <c r="AT31" s="971"/>
      <c r="AU31" s="971">
        <v>67</v>
      </c>
      <c r="AV31" s="971"/>
      <c r="AW31" s="971"/>
      <c r="AX31" s="971"/>
      <c r="AY31" s="971"/>
      <c r="AZ31" s="1041" t="s">
        <v>556</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142</v>
      </c>
      <c r="R32" s="1039"/>
      <c r="S32" s="1039"/>
      <c r="T32" s="1039"/>
      <c r="U32" s="1039"/>
      <c r="V32" s="1039">
        <v>136</v>
      </c>
      <c r="W32" s="1039"/>
      <c r="X32" s="1039"/>
      <c r="Y32" s="1039"/>
      <c r="Z32" s="1039"/>
      <c r="AA32" s="1039">
        <v>6</v>
      </c>
      <c r="AB32" s="1039"/>
      <c r="AC32" s="1039"/>
      <c r="AD32" s="1039"/>
      <c r="AE32" s="1040"/>
      <c r="AF32" s="1035">
        <v>6</v>
      </c>
      <c r="AG32" s="1036"/>
      <c r="AH32" s="1036"/>
      <c r="AI32" s="1036"/>
      <c r="AJ32" s="1037"/>
      <c r="AK32" s="980">
        <v>104</v>
      </c>
      <c r="AL32" s="971"/>
      <c r="AM32" s="971"/>
      <c r="AN32" s="971"/>
      <c r="AO32" s="971"/>
      <c r="AP32" s="971"/>
      <c r="AQ32" s="971"/>
      <c r="AR32" s="971"/>
      <c r="AS32" s="971"/>
      <c r="AT32" s="971"/>
      <c r="AU32" s="971">
        <v>759</v>
      </c>
      <c r="AV32" s="971"/>
      <c r="AW32" s="971"/>
      <c r="AX32" s="971"/>
      <c r="AY32" s="971"/>
      <c r="AZ32" s="1041" t="s">
        <v>556</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2</v>
      </c>
      <c r="R33" s="1039"/>
      <c r="S33" s="1039"/>
      <c r="T33" s="1039"/>
      <c r="U33" s="1039"/>
      <c r="V33" s="1039">
        <v>2</v>
      </c>
      <c r="W33" s="1039"/>
      <c r="X33" s="1039"/>
      <c r="Y33" s="1039"/>
      <c r="Z33" s="1039"/>
      <c r="AA33" s="1039">
        <v>0</v>
      </c>
      <c r="AB33" s="1039"/>
      <c r="AC33" s="1039"/>
      <c r="AD33" s="1039"/>
      <c r="AE33" s="1040"/>
      <c r="AF33" s="1035">
        <v>16</v>
      </c>
      <c r="AG33" s="1036"/>
      <c r="AH33" s="1036"/>
      <c r="AI33" s="1036"/>
      <c r="AJ33" s="1037"/>
      <c r="AK33" s="980">
        <v>0</v>
      </c>
      <c r="AL33" s="971"/>
      <c r="AM33" s="971"/>
      <c r="AN33" s="971"/>
      <c r="AO33" s="971"/>
      <c r="AP33" s="971">
        <v>0</v>
      </c>
      <c r="AQ33" s="971"/>
      <c r="AR33" s="971"/>
      <c r="AS33" s="971"/>
      <c r="AT33" s="971"/>
      <c r="AU33" s="971" t="s">
        <v>556</v>
      </c>
      <c r="AV33" s="971"/>
      <c r="AW33" s="971"/>
      <c r="AX33" s="971"/>
      <c r="AY33" s="971"/>
      <c r="AZ33" s="1041" t="s">
        <v>556</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64</v>
      </c>
      <c r="AG63" s="959"/>
      <c r="AH63" s="959"/>
      <c r="AI63" s="959"/>
      <c r="AJ63" s="1022"/>
      <c r="AK63" s="1023"/>
      <c r="AL63" s="963"/>
      <c r="AM63" s="963"/>
      <c r="AN63" s="963"/>
      <c r="AO63" s="963"/>
      <c r="AP63" s="959"/>
      <c r="AQ63" s="959"/>
      <c r="AR63" s="959"/>
      <c r="AS63" s="959"/>
      <c r="AT63" s="959"/>
      <c r="AU63" s="959">
        <v>826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548</v>
      </c>
      <c r="C68" s="986"/>
      <c r="D68" s="986"/>
      <c r="E68" s="986"/>
      <c r="F68" s="986"/>
      <c r="G68" s="986"/>
      <c r="H68" s="986"/>
      <c r="I68" s="986"/>
      <c r="J68" s="986"/>
      <c r="K68" s="986"/>
      <c r="L68" s="986"/>
      <c r="M68" s="986"/>
      <c r="N68" s="986"/>
      <c r="O68" s="986"/>
      <c r="P68" s="987"/>
      <c r="Q68" s="988">
        <v>688</v>
      </c>
      <c r="R68" s="982"/>
      <c r="S68" s="982"/>
      <c r="T68" s="982"/>
      <c r="U68" s="982"/>
      <c r="V68" s="982">
        <v>651</v>
      </c>
      <c r="W68" s="982"/>
      <c r="X68" s="982"/>
      <c r="Y68" s="982"/>
      <c r="Z68" s="982"/>
      <c r="AA68" s="982">
        <v>37</v>
      </c>
      <c r="AB68" s="982"/>
      <c r="AC68" s="982"/>
      <c r="AD68" s="982"/>
      <c r="AE68" s="982"/>
      <c r="AF68" s="982">
        <v>37</v>
      </c>
      <c r="AG68" s="982"/>
      <c r="AH68" s="982"/>
      <c r="AI68" s="982"/>
      <c r="AJ68" s="982"/>
      <c r="AK68" s="982">
        <v>34</v>
      </c>
      <c r="AL68" s="982"/>
      <c r="AM68" s="982"/>
      <c r="AN68" s="982"/>
      <c r="AO68" s="982"/>
      <c r="AP68" s="982" t="s">
        <v>556</v>
      </c>
      <c r="AQ68" s="982"/>
      <c r="AR68" s="982"/>
      <c r="AS68" s="982"/>
      <c r="AT68" s="982"/>
      <c r="AU68" s="982" t="s">
        <v>556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549</v>
      </c>
      <c r="C69" s="975"/>
      <c r="D69" s="975"/>
      <c r="E69" s="975"/>
      <c r="F69" s="975"/>
      <c r="G69" s="975"/>
      <c r="H69" s="975"/>
      <c r="I69" s="975"/>
      <c r="J69" s="975"/>
      <c r="K69" s="975"/>
      <c r="L69" s="975"/>
      <c r="M69" s="975"/>
      <c r="N69" s="975"/>
      <c r="O69" s="975"/>
      <c r="P69" s="976"/>
      <c r="Q69" s="977">
        <v>1787</v>
      </c>
      <c r="R69" s="971"/>
      <c r="S69" s="971"/>
      <c r="T69" s="971"/>
      <c r="U69" s="971"/>
      <c r="V69" s="971">
        <v>1723</v>
      </c>
      <c r="W69" s="971"/>
      <c r="X69" s="971"/>
      <c r="Y69" s="971"/>
      <c r="Z69" s="971"/>
      <c r="AA69" s="971">
        <v>64</v>
      </c>
      <c r="AB69" s="971"/>
      <c r="AC69" s="971"/>
      <c r="AD69" s="971"/>
      <c r="AE69" s="971"/>
      <c r="AF69" s="971">
        <v>64</v>
      </c>
      <c r="AG69" s="971"/>
      <c r="AH69" s="971"/>
      <c r="AI69" s="971"/>
      <c r="AJ69" s="971"/>
      <c r="AK69" s="971">
        <v>42</v>
      </c>
      <c r="AL69" s="971"/>
      <c r="AM69" s="971"/>
      <c r="AN69" s="971"/>
      <c r="AO69" s="971"/>
      <c r="AP69" s="971">
        <v>931</v>
      </c>
      <c r="AQ69" s="971"/>
      <c r="AR69" s="971"/>
      <c r="AS69" s="971"/>
      <c r="AT69" s="971"/>
      <c r="AU69" s="971">
        <v>61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7">
        <v>63</v>
      </c>
      <c r="R70" s="971"/>
      <c r="S70" s="971"/>
      <c r="T70" s="971"/>
      <c r="U70" s="971"/>
      <c r="V70" s="971">
        <v>61</v>
      </c>
      <c r="W70" s="971"/>
      <c r="X70" s="971"/>
      <c r="Y70" s="971"/>
      <c r="Z70" s="971"/>
      <c r="AA70" s="971">
        <v>2</v>
      </c>
      <c r="AB70" s="971"/>
      <c r="AC70" s="971"/>
      <c r="AD70" s="971"/>
      <c r="AE70" s="971"/>
      <c r="AF70" s="971">
        <v>599</v>
      </c>
      <c r="AG70" s="971"/>
      <c r="AH70" s="971"/>
      <c r="AI70" s="971"/>
      <c r="AJ70" s="971"/>
      <c r="AK70" s="971">
        <v>0</v>
      </c>
      <c r="AL70" s="971"/>
      <c r="AM70" s="971"/>
      <c r="AN70" s="971"/>
      <c r="AO70" s="971"/>
      <c r="AP70" s="971" t="s">
        <v>556</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7">
        <v>141</v>
      </c>
      <c r="R71" s="971"/>
      <c r="S71" s="971"/>
      <c r="T71" s="971"/>
      <c r="U71" s="971"/>
      <c r="V71" s="971">
        <v>131</v>
      </c>
      <c r="W71" s="971"/>
      <c r="X71" s="971"/>
      <c r="Y71" s="971"/>
      <c r="Z71" s="971"/>
      <c r="AA71" s="971">
        <v>10</v>
      </c>
      <c r="AB71" s="971"/>
      <c r="AC71" s="971"/>
      <c r="AD71" s="971"/>
      <c r="AE71" s="971"/>
      <c r="AF71" s="971">
        <v>10</v>
      </c>
      <c r="AG71" s="971"/>
      <c r="AH71" s="971"/>
      <c r="AI71" s="971"/>
      <c r="AJ71" s="971"/>
      <c r="AK71" s="971">
        <v>5</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7">
        <v>265484</v>
      </c>
      <c r="R72" s="971"/>
      <c r="S72" s="971"/>
      <c r="T72" s="971"/>
      <c r="U72" s="971"/>
      <c r="V72" s="971">
        <v>260529</v>
      </c>
      <c r="W72" s="971"/>
      <c r="X72" s="971"/>
      <c r="Y72" s="971"/>
      <c r="Z72" s="971"/>
      <c r="AA72" s="971">
        <v>4955</v>
      </c>
      <c r="AB72" s="971"/>
      <c r="AC72" s="971"/>
      <c r="AD72" s="971"/>
      <c r="AE72" s="971"/>
      <c r="AF72" s="971">
        <v>4502</v>
      </c>
      <c r="AG72" s="971"/>
      <c r="AH72" s="971"/>
      <c r="AI72" s="971"/>
      <c r="AJ72" s="971"/>
      <c r="AK72" s="971">
        <v>2205</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553</v>
      </c>
      <c r="C73" s="975"/>
      <c r="D73" s="975"/>
      <c r="E73" s="975"/>
      <c r="F73" s="975"/>
      <c r="G73" s="975"/>
      <c r="H73" s="975"/>
      <c r="I73" s="975"/>
      <c r="J73" s="975"/>
      <c r="K73" s="975"/>
      <c r="L73" s="975"/>
      <c r="M73" s="975"/>
      <c r="N73" s="975"/>
      <c r="O73" s="975"/>
      <c r="P73" s="976"/>
      <c r="Q73" s="977">
        <v>4231</v>
      </c>
      <c r="R73" s="971"/>
      <c r="S73" s="971"/>
      <c r="T73" s="971"/>
      <c r="U73" s="971"/>
      <c r="V73" s="971">
        <v>3817</v>
      </c>
      <c r="W73" s="971"/>
      <c r="X73" s="971"/>
      <c r="Y73" s="971"/>
      <c r="Z73" s="971"/>
      <c r="AA73" s="971">
        <v>414</v>
      </c>
      <c r="AB73" s="971"/>
      <c r="AC73" s="971"/>
      <c r="AD73" s="971"/>
      <c r="AE73" s="971"/>
      <c r="AF73" s="971">
        <v>414</v>
      </c>
      <c r="AG73" s="971"/>
      <c r="AH73" s="971"/>
      <c r="AI73" s="971"/>
      <c r="AJ73" s="971"/>
      <c r="AK73" s="971" t="s">
        <v>556</v>
      </c>
      <c r="AL73" s="971"/>
      <c r="AM73" s="971"/>
      <c r="AN73" s="971"/>
      <c r="AO73" s="971"/>
      <c r="AP73" s="971" t="s">
        <v>556</v>
      </c>
      <c r="AQ73" s="971"/>
      <c r="AR73" s="971"/>
      <c r="AS73" s="971"/>
      <c r="AT73" s="971"/>
      <c r="AU73" s="971" t="s">
        <v>556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554</v>
      </c>
      <c r="C74" s="975"/>
      <c r="D74" s="975"/>
      <c r="E74" s="975"/>
      <c r="F74" s="975"/>
      <c r="G74" s="975"/>
      <c r="H74" s="975"/>
      <c r="I74" s="975"/>
      <c r="J74" s="975"/>
      <c r="K74" s="975"/>
      <c r="L74" s="975"/>
      <c r="M74" s="975"/>
      <c r="N74" s="975"/>
      <c r="O74" s="975"/>
      <c r="P74" s="976"/>
      <c r="Q74" s="977">
        <f>176-1</f>
        <v>175</v>
      </c>
      <c r="R74" s="971"/>
      <c r="S74" s="971"/>
      <c r="T74" s="971"/>
      <c r="U74" s="971"/>
      <c r="V74" s="971">
        <v>142</v>
      </c>
      <c r="W74" s="971"/>
      <c r="X74" s="971"/>
      <c r="Y74" s="971"/>
      <c r="Z74" s="971"/>
      <c r="AA74" s="971">
        <f>34-1</f>
        <v>33</v>
      </c>
      <c r="AB74" s="971"/>
      <c r="AC74" s="971"/>
      <c r="AD74" s="971"/>
      <c r="AE74" s="971"/>
      <c r="AF74" s="971">
        <f>34-1</f>
        <v>33</v>
      </c>
      <c r="AG74" s="971"/>
      <c r="AH74" s="971"/>
      <c r="AI74" s="971"/>
      <c r="AJ74" s="971"/>
      <c r="AK74" s="971">
        <v>19</v>
      </c>
      <c r="AL74" s="971"/>
      <c r="AM74" s="971"/>
      <c r="AN74" s="971"/>
      <c r="AO74" s="971"/>
      <c r="AP74" s="971" t="s">
        <v>556</v>
      </c>
      <c r="AQ74" s="971"/>
      <c r="AR74" s="971"/>
      <c r="AS74" s="971"/>
      <c r="AT74" s="971"/>
      <c r="AU74" s="971" t="s">
        <v>556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555</v>
      </c>
      <c r="C75" s="975"/>
      <c r="D75" s="975"/>
      <c r="E75" s="975"/>
      <c r="F75" s="975"/>
      <c r="G75" s="975"/>
      <c r="H75" s="975"/>
      <c r="I75" s="975"/>
      <c r="J75" s="975"/>
      <c r="K75" s="975"/>
      <c r="L75" s="975"/>
      <c r="M75" s="975"/>
      <c r="N75" s="975"/>
      <c r="O75" s="975"/>
      <c r="P75" s="976"/>
      <c r="Q75" s="978">
        <v>156</v>
      </c>
      <c r="R75" s="979"/>
      <c r="S75" s="979"/>
      <c r="T75" s="979"/>
      <c r="U75" s="980"/>
      <c r="V75" s="981">
        <f>37</f>
        <v>37</v>
      </c>
      <c r="W75" s="979"/>
      <c r="X75" s="979"/>
      <c r="Y75" s="979"/>
      <c r="Z75" s="980"/>
      <c r="AA75" s="981">
        <v>119</v>
      </c>
      <c r="AB75" s="979"/>
      <c r="AC75" s="979"/>
      <c r="AD75" s="979"/>
      <c r="AE75" s="980"/>
      <c r="AF75" s="981">
        <v>4</v>
      </c>
      <c r="AG75" s="979"/>
      <c r="AH75" s="979"/>
      <c r="AI75" s="979"/>
      <c r="AJ75" s="980"/>
      <c r="AK75" s="981" t="s">
        <v>556</v>
      </c>
      <c r="AL75" s="979"/>
      <c r="AM75" s="979"/>
      <c r="AN75" s="979"/>
      <c r="AO75" s="980"/>
      <c r="AP75" s="981" t="s">
        <v>556</v>
      </c>
      <c r="AQ75" s="979"/>
      <c r="AR75" s="979"/>
      <c r="AS75" s="979"/>
      <c r="AT75" s="980"/>
      <c r="AU75" s="981" t="s">
        <v>556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5664-1</f>
        <v>5663</v>
      </c>
      <c r="AG88" s="959"/>
      <c r="AH88" s="959"/>
      <c r="AI88" s="959"/>
      <c r="AJ88" s="959"/>
      <c r="AK88" s="963"/>
      <c r="AL88" s="963"/>
      <c r="AM88" s="963"/>
      <c r="AN88" s="963"/>
      <c r="AO88" s="963"/>
      <c r="AP88" s="959">
        <v>931</v>
      </c>
      <c r="AQ88" s="959"/>
      <c r="AR88" s="959"/>
      <c r="AS88" s="959"/>
      <c r="AT88" s="959"/>
      <c r="AU88" s="959">
        <v>61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293</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293</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293</v>
      </c>
      <c r="DR109" s="896"/>
      <c r="DS109" s="896"/>
      <c r="DT109" s="896"/>
      <c r="DU109" s="897"/>
      <c r="DV109" s="898" t="s">
        <v>411</v>
      </c>
      <c r="DW109" s="896"/>
      <c r="DX109" s="896"/>
      <c r="DY109" s="896"/>
      <c r="DZ109" s="929"/>
    </row>
    <row r="110" spans="1:131" s="230" customFormat="1" ht="26.25" customHeight="1" x14ac:dyDescent="0.2">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215613</v>
      </c>
      <c r="AB110" s="889"/>
      <c r="AC110" s="889"/>
      <c r="AD110" s="889"/>
      <c r="AE110" s="890"/>
      <c r="AF110" s="891">
        <v>220495</v>
      </c>
      <c r="AG110" s="889"/>
      <c r="AH110" s="889"/>
      <c r="AI110" s="889"/>
      <c r="AJ110" s="890"/>
      <c r="AK110" s="891">
        <v>221346</v>
      </c>
      <c r="AL110" s="889"/>
      <c r="AM110" s="889"/>
      <c r="AN110" s="889"/>
      <c r="AO110" s="890"/>
      <c r="AP110" s="892">
        <v>11.6</v>
      </c>
      <c r="AQ110" s="893"/>
      <c r="AR110" s="893"/>
      <c r="AS110" s="893"/>
      <c r="AT110" s="894"/>
      <c r="AU110" s="930" t="s">
        <v>69</v>
      </c>
      <c r="AV110" s="931"/>
      <c r="AW110" s="931"/>
      <c r="AX110" s="931"/>
      <c r="AY110" s="931"/>
      <c r="AZ110" s="860" t="s">
        <v>414</v>
      </c>
      <c r="BA110" s="810"/>
      <c r="BB110" s="810"/>
      <c r="BC110" s="810"/>
      <c r="BD110" s="810"/>
      <c r="BE110" s="810"/>
      <c r="BF110" s="810"/>
      <c r="BG110" s="810"/>
      <c r="BH110" s="810"/>
      <c r="BI110" s="810"/>
      <c r="BJ110" s="810"/>
      <c r="BK110" s="810"/>
      <c r="BL110" s="810"/>
      <c r="BM110" s="810"/>
      <c r="BN110" s="810"/>
      <c r="BO110" s="810"/>
      <c r="BP110" s="811"/>
      <c r="BQ110" s="861">
        <v>1846202</v>
      </c>
      <c r="BR110" s="842"/>
      <c r="BS110" s="842"/>
      <c r="BT110" s="842"/>
      <c r="BU110" s="842"/>
      <c r="BV110" s="842">
        <v>1748580</v>
      </c>
      <c r="BW110" s="842"/>
      <c r="BX110" s="842"/>
      <c r="BY110" s="842"/>
      <c r="BZ110" s="842"/>
      <c r="CA110" s="842">
        <v>1684670</v>
      </c>
      <c r="CB110" s="842"/>
      <c r="CC110" s="842"/>
      <c r="CD110" s="842"/>
      <c r="CE110" s="842"/>
      <c r="CF110" s="866">
        <v>88.2</v>
      </c>
      <c r="CG110" s="867"/>
      <c r="CH110" s="867"/>
      <c r="CI110" s="867"/>
      <c r="CJ110" s="867"/>
      <c r="CK110" s="926" t="s">
        <v>415</v>
      </c>
      <c r="CL110" s="819"/>
      <c r="CM110" s="860"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418</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422</v>
      </c>
      <c r="BA112" s="752"/>
      <c r="BB112" s="752"/>
      <c r="BC112" s="752"/>
      <c r="BD112" s="752"/>
      <c r="BE112" s="752"/>
      <c r="BF112" s="752"/>
      <c r="BG112" s="752"/>
      <c r="BH112" s="752"/>
      <c r="BI112" s="752"/>
      <c r="BJ112" s="752"/>
      <c r="BK112" s="752"/>
      <c r="BL112" s="752"/>
      <c r="BM112" s="752"/>
      <c r="BN112" s="752"/>
      <c r="BO112" s="752"/>
      <c r="BP112" s="753"/>
      <c r="BQ112" s="789">
        <v>961058</v>
      </c>
      <c r="BR112" s="790"/>
      <c r="BS112" s="790"/>
      <c r="BT112" s="790"/>
      <c r="BU112" s="790"/>
      <c r="BV112" s="790">
        <v>685174</v>
      </c>
      <c r="BW112" s="790"/>
      <c r="BX112" s="790"/>
      <c r="BY112" s="790"/>
      <c r="BZ112" s="790"/>
      <c r="CA112" s="790">
        <v>826080</v>
      </c>
      <c r="CB112" s="790"/>
      <c r="CC112" s="790"/>
      <c r="CD112" s="790"/>
      <c r="CE112" s="790"/>
      <c r="CF112" s="875">
        <v>43.3</v>
      </c>
      <c r="CG112" s="876"/>
      <c r="CH112" s="876"/>
      <c r="CI112" s="876"/>
      <c r="CJ112" s="876"/>
      <c r="CK112" s="927"/>
      <c r="CL112" s="821"/>
      <c r="CM112" s="817"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84764</v>
      </c>
      <c r="AB113" s="919"/>
      <c r="AC113" s="919"/>
      <c r="AD113" s="919"/>
      <c r="AE113" s="920"/>
      <c r="AF113" s="921">
        <v>83142</v>
      </c>
      <c r="AG113" s="919"/>
      <c r="AH113" s="919"/>
      <c r="AI113" s="919"/>
      <c r="AJ113" s="920"/>
      <c r="AK113" s="921">
        <v>82856</v>
      </c>
      <c r="AL113" s="919"/>
      <c r="AM113" s="919"/>
      <c r="AN113" s="919"/>
      <c r="AO113" s="920"/>
      <c r="AP113" s="922">
        <v>4.3</v>
      </c>
      <c r="AQ113" s="923"/>
      <c r="AR113" s="923"/>
      <c r="AS113" s="923"/>
      <c r="AT113" s="924"/>
      <c r="AU113" s="932"/>
      <c r="AV113" s="933"/>
      <c r="AW113" s="933"/>
      <c r="AX113" s="933"/>
      <c r="AY113" s="933"/>
      <c r="AZ113" s="817" t="s">
        <v>425</v>
      </c>
      <c r="BA113" s="752"/>
      <c r="BB113" s="752"/>
      <c r="BC113" s="752"/>
      <c r="BD113" s="752"/>
      <c r="BE113" s="752"/>
      <c r="BF113" s="752"/>
      <c r="BG113" s="752"/>
      <c r="BH113" s="752"/>
      <c r="BI113" s="752"/>
      <c r="BJ113" s="752"/>
      <c r="BK113" s="752"/>
      <c r="BL113" s="752"/>
      <c r="BM113" s="752"/>
      <c r="BN113" s="752"/>
      <c r="BO113" s="752"/>
      <c r="BP113" s="753"/>
      <c r="BQ113" s="789">
        <v>74241</v>
      </c>
      <c r="BR113" s="790"/>
      <c r="BS113" s="790"/>
      <c r="BT113" s="790"/>
      <c r="BU113" s="790"/>
      <c r="BV113" s="790">
        <v>71039</v>
      </c>
      <c r="BW113" s="790"/>
      <c r="BX113" s="790"/>
      <c r="BY113" s="790"/>
      <c r="BZ113" s="790"/>
      <c r="CA113" s="790">
        <v>61363</v>
      </c>
      <c r="CB113" s="790"/>
      <c r="CC113" s="790"/>
      <c r="CD113" s="790"/>
      <c r="CE113" s="790"/>
      <c r="CF113" s="875">
        <v>3.2</v>
      </c>
      <c r="CG113" s="876"/>
      <c r="CH113" s="876"/>
      <c r="CI113" s="876"/>
      <c r="CJ113" s="876"/>
      <c r="CK113" s="927"/>
      <c r="CL113" s="821"/>
      <c r="CM113" s="817"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14491</v>
      </c>
      <c r="AB114" s="780"/>
      <c r="AC114" s="780"/>
      <c r="AD114" s="780"/>
      <c r="AE114" s="781"/>
      <c r="AF114" s="782">
        <v>15128</v>
      </c>
      <c r="AG114" s="780"/>
      <c r="AH114" s="780"/>
      <c r="AI114" s="780"/>
      <c r="AJ114" s="781"/>
      <c r="AK114" s="782">
        <v>10852</v>
      </c>
      <c r="AL114" s="780"/>
      <c r="AM114" s="780"/>
      <c r="AN114" s="780"/>
      <c r="AO114" s="781"/>
      <c r="AP114" s="824">
        <v>0.6</v>
      </c>
      <c r="AQ114" s="825"/>
      <c r="AR114" s="825"/>
      <c r="AS114" s="825"/>
      <c r="AT114" s="826"/>
      <c r="AU114" s="932"/>
      <c r="AV114" s="933"/>
      <c r="AW114" s="933"/>
      <c r="AX114" s="933"/>
      <c r="AY114" s="933"/>
      <c r="AZ114" s="817" t="s">
        <v>428</v>
      </c>
      <c r="BA114" s="752"/>
      <c r="BB114" s="752"/>
      <c r="BC114" s="752"/>
      <c r="BD114" s="752"/>
      <c r="BE114" s="752"/>
      <c r="BF114" s="752"/>
      <c r="BG114" s="752"/>
      <c r="BH114" s="752"/>
      <c r="BI114" s="752"/>
      <c r="BJ114" s="752"/>
      <c r="BK114" s="752"/>
      <c r="BL114" s="752"/>
      <c r="BM114" s="752"/>
      <c r="BN114" s="752"/>
      <c r="BO114" s="752"/>
      <c r="BP114" s="753"/>
      <c r="BQ114" s="789">
        <v>553092</v>
      </c>
      <c r="BR114" s="790"/>
      <c r="BS114" s="790"/>
      <c r="BT114" s="790"/>
      <c r="BU114" s="790"/>
      <c r="BV114" s="790">
        <v>547427</v>
      </c>
      <c r="BW114" s="790"/>
      <c r="BX114" s="790"/>
      <c r="BY114" s="790"/>
      <c r="BZ114" s="790"/>
      <c r="CA114" s="790">
        <v>524443</v>
      </c>
      <c r="CB114" s="790"/>
      <c r="CC114" s="790"/>
      <c r="CD114" s="790"/>
      <c r="CE114" s="790"/>
      <c r="CF114" s="875">
        <v>27.5</v>
      </c>
      <c r="CG114" s="876"/>
      <c r="CH114" s="876"/>
      <c r="CI114" s="876"/>
      <c r="CJ114" s="876"/>
      <c r="CK114" s="927"/>
      <c r="CL114" s="821"/>
      <c r="CM114" s="817"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431</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314868</v>
      </c>
      <c r="AB117" s="903"/>
      <c r="AC117" s="903"/>
      <c r="AD117" s="903"/>
      <c r="AE117" s="904"/>
      <c r="AF117" s="905">
        <v>318765</v>
      </c>
      <c r="AG117" s="903"/>
      <c r="AH117" s="903"/>
      <c r="AI117" s="903"/>
      <c r="AJ117" s="904"/>
      <c r="AK117" s="905">
        <v>315054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293</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441</v>
      </c>
      <c r="BP119" s="878"/>
      <c r="BQ119" s="879">
        <v>3434593</v>
      </c>
      <c r="BR119" s="845"/>
      <c r="BS119" s="845"/>
      <c r="BT119" s="845"/>
      <c r="BU119" s="845"/>
      <c r="BV119" s="845">
        <v>3052220</v>
      </c>
      <c r="BW119" s="845"/>
      <c r="BX119" s="845"/>
      <c r="BY119" s="845"/>
      <c r="BZ119" s="845"/>
      <c r="CA119" s="845">
        <v>3096556</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7"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10"/>
      <c r="BB120" s="810"/>
      <c r="BC120" s="810"/>
      <c r="BD120" s="810"/>
      <c r="BE120" s="810"/>
      <c r="BF120" s="810"/>
      <c r="BG120" s="810"/>
      <c r="BH120" s="810"/>
      <c r="BI120" s="810"/>
      <c r="BJ120" s="810"/>
      <c r="BK120" s="810"/>
      <c r="BL120" s="810"/>
      <c r="BM120" s="810"/>
      <c r="BN120" s="810"/>
      <c r="BO120" s="810"/>
      <c r="BP120" s="811"/>
      <c r="BQ120" s="861">
        <v>3913327</v>
      </c>
      <c r="BR120" s="842"/>
      <c r="BS120" s="842"/>
      <c r="BT120" s="842"/>
      <c r="BU120" s="842"/>
      <c r="BV120" s="842">
        <v>4108551</v>
      </c>
      <c r="BW120" s="842"/>
      <c r="BX120" s="842"/>
      <c r="BY120" s="842"/>
      <c r="BZ120" s="842"/>
      <c r="CA120" s="842">
        <v>4189384</v>
      </c>
      <c r="CB120" s="842"/>
      <c r="CC120" s="842"/>
      <c r="CD120" s="842"/>
      <c r="CE120" s="842"/>
      <c r="CF120" s="866">
        <v>219.4</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859440</v>
      </c>
      <c r="DH120" s="842"/>
      <c r="DI120" s="842"/>
      <c r="DJ120" s="842"/>
      <c r="DK120" s="842"/>
      <c r="DL120" s="842">
        <v>617356</v>
      </c>
      <c r="DM120" s="842"/>
      <c r="DN120" s="842"/>
      <c r="DO120" s="842"/>
      <c r="DP120" s="842"/>
      <c r="DQ120" s="842">
        <v>758991</v>
      </c>
      <c r="DR120" s="842"/>
      <c r="DS120" s="842"/>
      <c r="DT120" s="842"/>
      <c r="DU120" s="842"/>
      <c r="DV120" s="843">
        <v>39.700000000000003</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447</v>
      </c>
      <c r="BA121" s="752"/>
      <c r="BB121" s="752"/>
      <c r="BC121" s="752"/>
      <c r="BD121" s="752"/>
      <c r="BE121" s="752"/>
      <c r="BF121" s="752"/>
      <c r="BG121" s="752"/>
      <c r="BH121" s="752"/>
      <c r="BI121" s="752"/>
      <c r="BJ121" s="752"/>
      <c r="BK121" s="752"/>
      <c r="BL121" s="752"/>
      <c r="BM121" s="752"/>
      <c r="BN121" s="752"/>
      <c r="BO121" s="752"/>
      <c r="BP121" s="753"/>
      <c r="BQ121" s="789" t="s">
        <v>122</v>
      </c>
      <c r="BR121" s="790"/>
      <c r="BS121" s="790"/>
      <c r="BT121" s="790"/>
      <c r="BU121" s="790"/>
      <c r="BV121" s="790" t="s">
        <v>122</v>
      </c>
      <c r="BW121" s="790"/>
      <c r="BX121" s="790"/>
      <c r="BY121" s="790"/>
      <c r="BZ121" s="790"/>
      <c r="CA121" s="790">
        <v>66</v>
      </c>
      <c r="CB121" s="790"/>
      <c r="CC121" s="790"/>
      <c r="CD121" s="790"/>
      <c r="CE121" s="790"/>
      <c r="CF121" s="875">
        <v>0</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789">
        <v>101618</v>
      </c>
      <c r="DH121" s="790"/>
      <c r="DI121" s="790"/>
      <c r="DJ121" s="790"/>
      <c r="DK121" s="790"/>
      <c r="DL121" s="790">
        <v>67818</v>
      </c>
      <c r="DM121" s="790"/>
      <c r="DN121" s="790"/>
      <c r="DO121" s="790"/>
      <c r="DP121" s="790"/>
      <c r="DQ121" s="790">
        <v>67089</v>
      </c>
      <c r="DR121" s="790"/>
      <c r="DS121" s="790"/>
      <c r="DT121" s="790"/>
      <c r="DU121" s="790"/>
      <c r="DV121" s="796">
        <v>3.5</v>
      </c>
      <c r="DW121" s="796"/>
      <c r="DX121" s="796"/>
      <c r="DY121" s="796"/>
      <c r="DZ121" s="797"/>
    </row>
    <row r="122" spans="1:130" s="230" customFormat="1" ht="26.25" customHeight="1" x14ac:dyDescent="0.2">
      <c r="A122" s="820"/>
      <c r="B122" s="821"/>
      <c r="C122" s="817"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1933861</v>
      </c>
      <c r="BR122" s="845"/>
      <c r="BS122" s="845"/>
      <c r="BT122" s="845"/>
      <c r="BU122" s="845"/>
      <c r="BV122" s="845">
        <v>1863952</v>
      </c>
      <c r="BW122" s="845"/>
      <c r="BX122" s="845"/>
      <c r="BY122" s="845"/>
      <c r="BZ122" s="845"/>
      <c r="CA122" s="845">
        <v>1802452</v>
      </c>
      <c r="CB122" s="845"/>
      <c r="CC122" s="845"/>
      <c r="CD122" s="845"/>
      <c r="CE122" s="845"/>
      <c r="CF122" s="846">
        <v>94.4</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2">
      <c r="A123" s="820"/>
      <c r="B123" s="821"/>
      <c r="C123" s="817"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449</v>
      </c>
      <c r="BP123" s="878"/>
      <c r="BQ123" s="832">
        <v>5847188</v>
      </c>
      <c r="BR123" s="833"/>
      <c r="BS123" s="833"/>
      <c r="BT123" s="833"/>
      <c r="BU123" s="833"/>
      <c r="BV123" s="833">
        <v>5972503</v>
      </c>
      <c r="BW123" s="833"/>
      <c r="BX123" s="833"/>
      <c r="BY123" s="833"/>
      <c r="BZ123" s="833"/>
      <c r="CA123" s="833">
        <v>5991902</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7"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7"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7"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454</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460</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5">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t="s">
        <v>122</v>
      </c>
      <c r="AB128" s="803"/>
      <c r="AC128" s="803"/>
      <c r="AD128" s="803"/>
      <c r="AE128" s="804"/>
      <c r="AF128" s="805" t="s">
        <v>122</v>
      </c>
      <c r="AG128" s="803"/>
      <c r="AH128" s="803"/>
      <c r="AI128" s="803"/>
      <c r="AJ128" s="804"/>
      <c r="AK128" s="805">
        <v>66</v>
      </c>
      <c r="AL128" s="803"/>
      <c r="AM128" s="803"/>
      <c r="AN128" s="803"/>
      <c r="AO128" s="804"/>
      <c r="AP128" s="806"/>
      <c r="AQ128" s="807"/>
      <c r="AR128" s="807"/>
      <c r="AS128" s="807"/>
      <c r="AT128" s="808"/>
      <c r="AU128" s="232"/>
      <c r="AV128" s="232"/>
      <c r="AW128" s="232"/>
      <c r="AX128" s="809" t="s">
        <v>463</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464</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2153625</v>
      </c>
      <c r="AB129" s="780"/>
      <c r="AC129" s="780"/>
      <c r="AD129" s="780"/>
      <c r="AE129" s="781"/>
      <c r="AF129" s="782">
        <v>2086995</v>
      </c>
      <c r="AG129" s="780"/>
      <c r="AH129" s="780"/>
      <c r="AI129" s="780"/>
      <c r="AJ129" s="781"/>
      <c r="AK129" s="782">
        <v>2075076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163938</v>
      </c>
      <c r="AB130" s="780"/>
      <c r="AC130" s="780"/>
      <c r="AD130" s="780"/>
      <c r="AE130" s="781"/>
      <c r="AF130" s="782">
        <v>164223</v>
      </c>
      <c r="AG130" s="780"/>
      <c r="AH130" s="780"/>
      <c r="AI130" s="780"/>
      <c r="AJ130" s="781"/>
      <c r="AK130" s="782">
        <v>165520</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7.8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1989687</v>
      </c>
      <c r="AB131" s="764"/>
      <c r="AC131" s="764"/>
      <c r="AD131" s="764"/>
      <c r="AE131" s="765"/>
      <c r="AF131" s="766">
        <v>1922772</v>
      </c>
      <c r="AG131" s="764"/>
      <c r="AH131" s="764"/>
      <c r="AI131" s="764"/>
      <c r="AJ131" s="765"/>
      <c r="AK131" s="766">
        <v>1909556</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7.5856152249999997</v>
      </c>
      <c r="AB132" s="745"/>
      <c r="AC132" s="745"/>
      <c r="AD132" s="745"/>
      <c r="AE132" s="746"/>
      <c r="AF132" s="747">
        <v>8.037458419</v>
      </c>
      <c r="AG132" s="745"/>
      <c r="AH132" s="745"/>
      <c r="AI132" s="745"/>
      <c r="AJ132" s="746"/>
      <c r="AK132" s="747">
        <v>7.8273692940000004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6.8</v>
      </c>
      <c r="AB133" s="724"/>
      <c r="AC133" s="724"/>
      <c r="AD133" s="724"/>
      <c r="AE133" s="725"/>
      <c r="AF133" s="723">
        <v>7.7</v>
      </c>
      <c r="AG133" s="724"/>
      <c r="AH133" s="724"/>
      <c r="AI133" s="724"/>
      <c r="AJ133" s="725"/>
      <c r="AK133" s="723">
        <v>7.8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qZzhxRgTjAfQRGRLoUUx+F5pRJqRbaD6O0fVPuaMMIRqkIf0X+k3uxdx/tA7d4ZxQ6Spdy98Ebouei+yizFQw==" saltValue="KiwlTOiOi9EXHn83Jqna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71" zoomScaleNormal="85" zoomScaleSheetLayoutView="100" workbookViewId="0">
      <selection activeCell="AX30" sqref="AX30"/>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PZRnlaATCPGToiko+WBRekfD1eOC9rIGjj7QKQy/BunSQV8MVb4nQMjBga4N+PhDNkDhX8iASz+OaOI8o59hg==" saltValue="EZh9bLkdT1uyhhA7w/mw0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Y56"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5u7s53n3dG245nNfHPgjdu88xp36O38d3BF+YS8I5JqqNK1aT72w62SRSzqjmfuCjL7MnZVGC6ou5ho69Law==" saltValue="XgzWUPsaYjDibzhBUT4Yq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657493</v>
      </c>
      <c r="AP9" s="281">
        <v>201191</v>
      </c>
      <c r="AQ9" s="282">
        <v>273733</v>
      </c>
      <c r="AR9" s="283">
        <v>-26.5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103192</v>
      </c>
      <c r="AP10" s="284">
        <v>31576</v>
      </c>
      <c r="AQ10" s="285">
        <v>30345</v>
      </c>
      <c r="AR10" s="286">
        <v>4.0999999999999996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4149</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14532</v>
      </c>
      <c r="AP13" s="284">
        <v>4447</v>
      </c>
      <c r="AQ13" s="285">
        <v>9494</v>
      </c>
      <c r="AR13" s="286">
        <v>-53.2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4326</v>
      </c>
      <c r="AP14" s="284">
        <v>1324</v>
      </c>
      <c r="AQ14" s="285">
        <v>5033</v>
      </c>
      <c r="AR14" s="286">
        <v>-73.7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-43178</v>
      </c>
      <c r="AP15" s="284">
        <v>-13212</v>
      </c>
      <c r="AQ15" s="285">
        <v>-17000</v>
      </c>
      <c r="AR15" s="286">
        <v>-22.3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736365</v>
      </c>
      <c r="AP16" s="284">
        <v>225326</v>
      </c>
      <c r="AQ16" s="285">
        <v>305754</v>
      </c>
      <c r="AR16" s="286">
        <v>-26.3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19.28</v>
      </c>
      <c r="AP21" s="298">
        <v>26.54</v>
      </c>
      <c r="AQ21" s="299">
        <v>-7.26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96.2</v>
      </c>
      <c r="AP22" s="303">
        <v>93.9</v>
      </c>
      <c r="AQ22" s="304">
        <v>2.2999999999999998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221346</v>
      </c>
      <c r="AP32" s="312">
        <v>67731</v>
      </c>
      <c r="AQ32" s="313">
        <v>170830</v>
      </c>
      <c r="AR32" s="314">
        <v>-60.4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82856</v>
      </c>
      <c r="AP35" s="312">
        <v>25354</v>
      </c>
      <c r="AQ35" s="313">
        <v>32606</v>
      </c>
      <c r="AR35" s="314">
        <v>-22.2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10852</v>
      </c>
      <c r="AP36" s="312">
        <v>3321</v>
      </c>
      <c r="AQ36" s="313">
        <v>4875</v>
      </c>
      <c r="AR36" s="314">
        <v>-31.9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993</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50</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-66</v>
      </c>
      <c r="AP39" s="312">
        <v>-20</v>
      </c>
      <c r="AQ39" s="313">
        <v>-6626</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-165520</v>
      </c>
      <c r="AP40" s="312">
        <v>-50649</v>
      </c>
      <c r="AQ40" s="313">
        <v>-145454</v>
      </c>
      <c r="AR40" s="314">
        <v>-65.2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149468</v>
      </c>
      <c r="AP41" s="312">
        <v>45737</v>
      </c>
      <c r="AQ41" s="313">
        <v>57274</v>
      </c>
      <c r="AR41" s="314">
        <v>-20.100000000000001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587875</v>
      </c>
      <c r="AN51" s="334">
        <v>163480</v>
      </c>
      <c r="AO51" s="335">
        <v>18.2</v>
      </c>
      <c r="AP51" s="336">
        <v>264232</v>
      </c>
      <c r="AQ51" s="337">
        <v>15.8</v>
      </c>
      <c r="AR51" s="338">
        <v>2.4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518757</v>
      </c>
      <c r="AN52" s="342">
        <v>144259</v>
      </c>
      <c r="AO52" s="343">
        <v>32.1</v>
      </c>
      <c r="AP52" s="344">
        <v>133959</v>
      </c>
      <c r="AQ52" s="345">
        <v>13.9</v>
      </c>
      <c r="AR52" s="346">
        <v>18.2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974860</v>
      </c>
      <c r="AN53" s="334">
        <v>269373</v>
      </c>
      <c r="AO53" s="335">
        <v>64.8</v>
      </c>
      <c r="AP53" s="336">
        <v>263613</v>
      </c>
      <c r="AQ53" s="337">
        <v>-0.2</v>
      </c>
      <c r="AR53" s="338">
        <v>65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851809</v>
      </c>
      <c r="AN54" s="342">
        <v>235371</v>
      </c>
      <c r="AO54" s="343">
        <v>63.2</v>
      </c>
      <c r="AP54" s="344">
        <v>128823</v>
      </c>
      <c r="AQ54" s="345">
        <v>-3.8</v>
      </c>
      <c r="AR54" s="346">
        <v>67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779700</v>
      </c>
      <c r="AN55" s="334">
        <v>222708</v>
      </c>
      <c r="AO55" s="335">
        <v>-17.3</v>
      </c>
      <c r="AP55" s="336">
        <v>362690</v>
      </c>
      <c r="AQ55" s="337">
        <v>37.6</v>
      </c>
      <c r="AR55" s="338">
        <v>-54.9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430180</v>
      </c>
      <c r="AN56" s="342">
        <v>122873</v>
      </c>
      <c r="AO56" s="343">
        <v>-47.8</v>
      </c>
      <c r="AP56" s="344">
        <v>172580</v>
      </c>
      <c r="AQ56" s="345">
        <v>34</v>
      </c>
      <c r="AR56" s="346">
        <v>-81.8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420260</v>
      </c>
      <c r="AN57" s="334">
        <v>126166</v>
      </c>
      <c r="AO57" s="335">
        <v>-43.3</v>
      </c>
      <c r="AP57" s="336">
        <v>296093</v>
      </c>
      <c r="AQ57" s="337">
        <v>-18.399999999999999</v>
      </c>
      <c r="AR57" s="338">
        <v>-24.9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209193</v>
      </c>
      <c r="AN58" s="342">
        <v>62802</v>
      </c>
      <c r="AO58" s="343">
        <v>-48.9</v>
      </c>
      <c r="AP58" s="344">
        <v>140545</v>
      </c>
      <c r="AQ58" s="345">
        <v>-18.600000000000001</v>
      </c>
      <c r="AR58" s="346">
        <v>-30.3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301433</v>
      </c>
      <c r="AN59" s="334">
        <v>92238</v>
      </c>
      <c r="AO59" s="335">
        <v>-26.9</v>
      </c>
      <c r="AP59" s="336">
        <v>308655</v>
      </c>
      <c r="AQ59" s="337">
        <v>4.2</v>
      </c>
      <c r="AR59" s="338">
        <v>-31.1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112500</v>
      </c>
      <c r="AN60" s="342">
        <v>34425</v>
      </c>
      <c r="AO60" s="343">
        <v>-45.2</v>
      </c>
      <c r="AP60" s="344">
        <v>169887</v>
      </c>
      <c r="AQ60" s="345">
        <v>20.9</v>
      </c>
      <c r="AR60" s="346">
        <v>-66.099999999999994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612826</v>
      </c>
      <c r="AN61" s="349">
        <v>174793</v>
      </c>
      <c r="AO61" s="350">
        <v>-0.9</v>
      </c>
      <c r="AP61" s="351">
        <v>299057</v>
      </c>
      <c r="AQ61" s="352">
        <v>7.8</v>
      </c>
      <c r="AR61" s="338">
        <v>-8.6999999999999993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424488</v>
      </c>
      <c r="AN62" s="342">
        <v>119946</v>
      </c>
      <c r="AO62" s="343">
        <v>-9.3000000000000007</v>
      </c>
      <c r="AP62" s="344">
        <v>149159</v>
      </c>
      <c r="AQ62" s="345">
        <v>9.3000000000000007</v>
      </c>
      <c r="AR62" s="346">
        <v>-18.600000000000001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gruoJ5NsGAh53nGhKB9uCbsAUSKGKB7kPp5s3aeh41vbkqZR2h3QLNJUOIhvmRWbNj+A0GYdzIm3sn3u2i+uQ==" saltValue="LQ5XUC+IB/TEgsowxlGL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1" zoomScaleNormal="100" zoomScaleSheetLayoutView="55" workbookViewId="0">
      <selection activeCell="AE86" sqref="AE86"/>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NTYRrNRPhagPc5Mv/xCrDGjZGXU6KIS8917CgHTT2M+01ok/RPecHvctH6BEszsol98YJXxnPqYVPn5rOYE9wA==" saltValue="nuKwxg0kucKQazBc3vln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BcE3FrWQft3+NOGUdt8UCUAnWmVdlSFGjZigNM1zw456uYn5BHoVsS1FOf172Qx/QSbj2UkRs9YIpa425NcT0Q==" saltValue="es0v9AIWaWBTUDNb5sMb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election activeCell="J50" sqref="J50"/>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72.47</v>
      </c>
      <c r="G47" s="12">
        <v>62.12</v>
      </c>
      <c r="H47" s="12">
        <v>53.65</v>
      </c>
      <c r="I47" s="12">
        <v>58.92</v>
      </c>
      <c r="J47" s="13">
        <v>60.33</v>
      </c>
    </row>
    <row r="48" spans="2:10" ht="57.75" customHeight="1" x14ac:dyDescent="0.2">
      <c r="B48" s="14"/>
      <c r="C48" s="1141" t="s">
        <v>4</v>
      </c>
      <c r="D48" s="1141"/>
      <c r="E48" s="1142"/>
      <c r="F48" s="15">
        <v>6.12</v>
      </c>
      <c r="G48" s="16">
        <v>6.13</v>
      </c>
      <c r="H48" s="16">
        <v>7.99</v>
      </c>
      <c r="I48" s="16">
        <v>5.74</v>
      </c>
      <c r="J48" s="17">
        <v>7.72</v>
      </c>
    </row>
    <row r="49" spans="2:10" ht="57.75" customHeight="1" thickBot="1" x14ac:dyDescent="0.25">
      <c r="B49" s="18"/>
      <c r="C49" s="1143" t="s">
        <v>5</v>
      </c>
      <c r="D49" s="1143"/>
      <c r="E49" s="1144"/>
      <c r="F49" s="19" t="s">
        <v>530</v>
      </c>
      <c r="G49" s="20" t="s">
        <v>531</v>
      </c>
      <c r="H49" s="20">
        <v>3.19</v>
      </c>
      <c r="I49" s="20">
        <v>1.06</v>
      </c>
      <c r="J49" s="21">
        <v>3.11</v>
      </c>
    </row>
    <row r="50" spans="2:10" ht="13" x14ac:dyDescent="0.2"/>
  </sheetData>
  <sheetProtection algorithmName="SHA-512" hashValue="65h/XCeAe9+znGYjZwkA0EOPHW6O1fG/bnsDmVaGo4DSoJxyYL0CaBxV4W8SVV+ilB/DxJkuTf2r5GL2ACgjHg==" saltValue="8wWI7phcAgZJX3fW4SsW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1"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6.05</v>
      </c>
      <c r="G34" s="33">
        <v>6.1</v>
      </c>
      <c r="H34" s="33">
        <v>7.96</v>
      </c>
      <c r="I34" s="33">
        <v>5.62</v>
      </c>
      <c r="J34" s="34">
        <v>7.68</v>
      </c>
      <c r="K34" s="22"/>
      <c r="L34" s="22"/>
      <c r="M34" s="22"/>
      <c r="N34" s="22"/>
      <c r="O34" s="22"/>
      <c r="P34" s="22"/>
    </row>
    <row r="35" spans="1:16" ht="39" customHeight="1" x14ac:dyDescent="0.2">
      <c r="A35" s="22"/>
      <c r="B35" s="35"/>
      <c r="C35" s="1145" t="s">
        <v>533</v>
      </c>
      <c r="D35" s="1146"/>
      <c r="E35" s="1147"/>
      <c r="F35" s="36">
        <v>1.53</v>
      </c>
      <c r="G35" s="37">
        <v>1.37</v>
      </c>
      <c r="H35" s="37">
        <v>1.1299999999999999</v>
      </c>
      <c r="I35" s="37">
        <v>1.36</v>
      </c>
      <c r="J35" s="38">
        <v>1.83</v>
      </c>
      <c r="K35" s="22"/>
      <c r="L35" s="22"/>
      <c r="M35" s="22"/>
      <c r="N35" s="22"/>
      <c r="O35" s="22"/>
      <c r="P35" s="22"/>
    </row>
    <row r="36" spans="1:16" ht="39" customHeight="1" x14ac:dyDescent="0.2">
      <c r="A36" s="22"/>
      <c r="B36" s="35"/>
      <c r="C36" s="1145" t="s">
        <v>534</v>
      </c>
      <c r="D36" s="1146"/>
      <c r="E36" s="1147"/>
      <c r="F36" s="36">
        <v>0.06</v>
      </c>
      <c r="G36" s="37">
        <v>0.05</v>
      </c>
      <c r="H36" s="37">
        <v>0.68</v>
      </c>
      <c r="I36" s="37">
        <v>0.88</v>
      </c>
      <c r="J36" s="38">
        <v>0.78</v>
      </c>
      <c r="K36" s="22"/>
      <c r="L36" s="22"/>
      <c r="M36" s="22"/>
      <c r="N36" s="22"/>
      <c r="O36" s="22"/>
      <c r="P36" s="22"/>
    </row>
    <row r="37" spans="1:16" ht="39" customHeight="1" x14ac:dyDescent="0.2">
      <c r="A37" s="22"/>
      <c r="B37" s="35"/>
      <c r="C37" s="1145" t="s">
        <v>535</v>
      </c>
      <c r="D37" s="1146"/>
      <c r="E37" s="1147"/>
      <c r="F37" s="36">
        <v>0.36</v>
      </c>
      <c r="G37" s="37">
        <v>0.57999999999999996</v>
      </c>
      <c r="H37" s="37">
        <v>0.31</v>
      </c>
      <c r="I37" s="37">
        <v>0.25</v>
      </c>
      <c r="J37" s="38">
        <v>0.27</v>
      </c>
      <c r="K37" s="22"/>
      <c r="L37" s="22"/>
      <c r="M37" s="22"/>
      <c r="N37" s="22"/>
      <c r="O37" s="22"/>
      <c r="P37" s="22"/>
    </row>
    <row r="38" spans="1:16" ht="39" customHeight="1" x14ac:dyDescent="0.2">
      <c r="A38" s="22"/>
      <c r="B38" s="35"/>
      <c r="C38" s="1145" t="s">
        <v>536</v>
      </c>
      <c r="D38" s="1146"/>
      <c r="E38" s="1147"/>
      <c r="F38" s="36">
        <v>1.04</v>
      </c>
      <c r="G38" s="37">
        <v>0.92</v>
      </c>
      <c r="H38" s="37">
        <v>0.61</v>
      </c>
      <c r="I38" s="37">
        <v>0.24</v>
      </c>
      <c r="J38" s="38">
        <v>0.11</v>
      </c>
      <c r="K38" s="22"/>
      <c r="L38" s="22"/>
      <c r="M38" s="22"/>
      <c r="N38" s="22"/>
      <c r="O38" s="22"/>
      <c r="P38" s="22"/>
    </row>
    <row r="39" spans="1:16" ht="39" customHeight="1" x14ac:dyDescent="0.2">
      <c r="A39" s="22"/>
      <c r="B39" s="35"/>
      <c r="C39" s="1145" t="s">
        <v>537</v>
      </c>
      <c r="D39" s="1146"/>
      <c r="E39" s="1147"/>
      <c r="F39" s="36">
        <v>0.08</v>
      </c>
      <c r="G39" s="37">
        <v>0.08</v>
      </c>
      <c r="H39" s="37">
        <v>7.0000000000000007E-2</v>
      </c>
      <c r="I39" s="37">
        <v>0.06</v>
      </c>
      <c r="J39" s="38">
        <v>0.05</v>
      </c>
      <c r="K39" s="22"/>
      <c r="L39" s="22"/>
      <c r="M39" s="22"/>
      <c r="N39" s="22"/>
      <c r="O39" s="22"/>
      <c r="P39" s="22"/>
    </row>
    <row r="40" spans="1:16" ht="39" customHeight="1" x14ac:dyDescent="0.2">
      <c r="A40" s="22"/>
      <c r="B40" s="35"/>
      <c r="C40" s="1145" t="s">
        <v>538</v>
      </c>
      <c r="D40" s="1146"/>
      <c r="E40" s="1147"/>
      <c r="F40" s="36">
        <v>0.06</v>
      </c>
      <c r="G40" s="37">
        <v>0.03</v>
      </c>
      <c r="H40" s="37">
        <v>0.02</v>
      </c>
      <c r="I40" s="37">
        <v>0.11</v>
      </c>
      <c r="J40" s="38">
        <v>0.03</v>
      </c>
      <c r="K40" s="22"/>
      <c r="L40" s="22"/>
      <c r="M40" s="22"/>
      <c r="N40" s="22"/>
      <c r="O40" s="22"/>
      <c r="P40" s="22"/>
    </row>
    <row r="41" spans="1:16" ht="39" customHeight="1" x14ac:dyDescent="0.2">
      <c r="A41" s="22"/>
      <c r="B41" s="35"/>
      <c r="C41" s="1145" t="s">
        <v>539</v>
      </c>
      <c r="D41" s="1146"/>
      <c r="E41" s="1147"/>
      <c r="F41" s="36">
        <v>0.26</v>
      </c>
      <c r="G41" s="37">
        <v>0.37</v>
      </c>
      <c r="H41" s="37">
        <v>0.3</v>
      </c>
      <c r="I41" s="37">
        <v>0.31</v>
      </c>
      <c r="J41" s="38">
        <v>0.02</v>
      </c>
      <c r="K41" s="22"/>
      <c r="L41" s="22"/>
      <c r="M41" s="22"/>
      <c r="N41" s="22"/>
      <c r="O41" s="22"/>
      <c r="P41" s="22"/>
    </row>
    <row r="42" spans="1:16" ht="39" customHeight="1" x14ac:dyDescent="0.2">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WK/B6sc4K8/iptfIdIBKRlnS3W9sZFmN6LSZmueaPiEjjcEM3Oer2evAmz5siklDg/1yAOJVvTiXnyo6qqUjA==" saltValue="irInpqgTCb5c65oggcox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137</v>
      </c>
      <c r="L45" s="60">
        <v>189</v>
      </c>
      <c r="M45" s="60">
        <v>216</v>
      </c>
      <c r="N45" s="60">
        <v>220</v>
      </c>
      <c r="O45" s="61">
        <v>221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96</v>
      </c>
      <c r="L48" s="64">
        <v>90</v>
      </c>
      <c r="M48" s="64">
        <v>85</v>
      </c>
      <c r="N48" s="64">
        <v>83</v>
      </c>
      <c r="O48" s="65">
        <v>83</v>
      </c>
      <c r="P48" s="48"/>
      <c r="Q48" s="48"/>
      <c r="R48" s="48"/>
      <c r="S48" s="48"/>
      <c r="T48" s="48"/>
      <c r="U48" s="48"/>
    </row>
    <row r="49" spans="1:21" ht="30.75" customHeight="1" x14ac:dyDescent="0.2">
      <c r="A49" s="48"/>
      <c r="B49" s="1178"/>
      <c r="C49" s="1179"/>
      <c r="D49" s="62"/>
      <c r="E49" s="1155" t="s">
        <v>14</v>
      </c>
      <c r="F49" s="1155"/>
      <c r="G49" s="1155"/>
      <c r="H49" s="1155"/>
      <c r="I49" s="1155"/>
      <c r="J49" s="1156"/>
      <c r="K49" s="63">
        <v>11</v>
      </c>
      <c r="L49" s="64">
        <v>11</v>
      </c>
      <c r="M49" s="64">
        <v>14</v>
      </c>
      <c r="N49" s="64">
        <v>15</v>
      </c>
      <c r="O49" s="65">
        <v>11</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162</v>
      </c>
      <c r="L52" s="64">
        <v>161</v>
      </c>
      <c r="M52" s="64">
        <v>164</v>
      </c>
      <c r="N52" s="64">
        <v>163</v>
      </c>
      <c r="O52" s="65">
        <v>166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82</v>
      </c>
      <c r="L53" s="69">
        <v>129</v>
      </c>
      <c r="M53" s="69">
        <v>151</v>
      </c>
      <c r="N53" s="69">
        <v>155</v>
      </c>
      <c r="O53" s="70">
        <v>149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2wkD9bwpeF08Cc4D6Br0b6Z4sfpOV+wqBx++2rJDcIOkeFmBc3SfkVn/BBXNcbz4PlWgcgyAqDVn2OqLJrIw==" saltValue="Q05zsmPmAqXePEkASd3d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6" zoomScaleSheetLayoutView="100" workbookViewId="0">
      <selection activeCell="I50" sqref="I50"/>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1749</v>
      </c>
      <c r="J41" s="356">
        <v>1863</v>
      </c>
      <c r="K41" s="356">
        <v>1846</v>
      </c>
      <c r="L41" s="356">
        <v>1749</v>
      </c>
      <c r="M41" s="357">
        <v>1685</v>
      </c>
    </row>
    <row r="42" spans="2:13" ht="27.75" customHeight="1" x14ac:dyDescent="0.2">
      <c r="B42" s="1186"/>
      <c r="C42" s="1187"/>
      <c r="D42" s="106"/>
      <c r="E42" s="1190" t="s">
        <v>32</v>
      </c>
      <c r="F42" s="1190"/>
      <c r="G42" s="1190"/>
      <c r="H42" s="1191"/>
      <c r="I42" s="358" t="s">
        <v>486</v>
      </c>
      <c r="J42" s="359" t="s">
        <v>486</v>
      </c>
      <c r="K42" s="359" t="s">
        <v>486</v>
      </c>
      <c r="L42" s="359" t="s">
        <v>486</v>
      </c>
      <c r="M42" s="360" t="s">
        <v>486</v>
      </c>
    </row>
    <row r="43" spans="2:13" ht="27.75" customHeight="1" x14ac:dyDescent="0.2">
      <c r="B43" s="1186"/>
      <c r="C43" s="1187"/>
      <c r="D43" s="106"/>
      <c r="E43" s="1190" t="s">
        <v>33</v>
      </c>
      <c r="F43" s="1190"/>
      <c r="G43" s="1190"/>
      <c r="H43" s="1191"/>
      <c r="I43" s="358">
        <v>1066</v>
      </c>
      <c r="J43" s="359">
        <v>991</v>
      </c>
      <c r="K43" s="359">
        <v>961</v>
      </c>
      <c r="L43" s="359">
        <v>685</v>
      </c>
      <c r="M43" s="360">
        <v>826</v>
      </c>
    </row>
    <row r="44" spans="2:13" ht="27.75" customHeight="1" x14ac:dyDescent="0.2">
      <c r="B44" s="1186"/>
      <c r="C44" s="1187"/>
      <c r="D44" s="106"/>
      <c r="E44" s="1190" t="s">
        <v>34</v>
      </c>
      <c r="F44" s="1190"/>
      <c r="G44" s="1190"/>
      <c r="H44" s="1191"/>
      <c r="I44" s="358">
        <v>69</v>
      </c>
      <c r="J44" s="359">
        <v>87</v>
      </c>
      <c r="K44" s="359">
        <v>74</v>
      </c>
      <c r="L44" s="359">
        <v>71</v>
      </c>
      <c r="M44" s="360">
        <v>61</v>
      </c>
    </row>
    <row r="45" spans="2:13" ht="27.75" customHeight="1" x14ac:dyDescent="0.2">
      <c r="B45" s="1186"/>
      <c r="C45" s="1187"/>
      <c r="D45" s="106"/>
      <c r="E45" s="1190" t="s">
        <v>35</v>
      </c>
      <c r="F45" s="1190"/>
      <c r="G45" s="1190"/>
      <c r="H45" s="1191"/>
      <c r="I45" s="358">
        <v>576</v>
      </c>
      <c r="J45" s="359">
        <v>568</v>
      </c>
      <c r="K45" s="359">
        <v>553</v>
      </c>
      <c r="L45" s="359">
        <v>547</v>
      </c>
      <c r="M45" s="360">
        <v>524</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3869</v>
      </c>
      <c r="J50" s="359">
        <v>3806</v>
      </c>
      <c r="K50" s="359">
        <v>3913</v>
      </c>
      <c r="L50" s="359">
        <v>4109</v>
      </c>
      <c r="M50" s="360">
        <v>4189</v>
      </c>
    </row>
    <row r="51" spans="2:13" ht="27.75" customHeight="1" x14ac:dyDescent="0.2">
      <c r="B51" s="1186"/>
      <c r="C51" s="1187"/>
      <c r="D51" s="106"/>
      <c r="E51" s="1190" t="s">
        <v>42</v>
      </c>
      <c r="F51" s="1190"/>
      <c r="G51" s="1190"/>
      <c r="H51" s="1191"/>
      <c r="I51" s="358" t="s">
        <v>486</v>
      </c>
      <c r="J51" s="359" t="s">
        <v>486</v>
      </c>
      <c r="K51" s="359" t="s">
        <v>486</v>
      </c>
      <c r="L51" s="359" t="s">
        <v>486</v>
      </c>
      <c r="M51" s="360">
        <v>0</v>
      </c>
    </row>
    <row r="52" spans="2:13" ht="27.75" customHeight="1" x14ac:dyDescent="0.2">
      <c r="B52" s="1188"/>
      <c r="C52" s="1189"/>
      <c r="D52" s="106"/>
      <c r="E52" s="1190" t="s">
        <v>43</v>
      </c>
      <c r="F52" s="1190"/>
      <c r="G52" s="1190"/>
      <c r="H52" s="1191"/>
      <c r="I52" s="358">
        <v>1967</v>
      </c>
      <c r="J52" s="359">
        <v>1972</v>
      </c>
      <c r="K52" s="359">
        <v>1934</v>
      </c>
      <c r="L52" s="359">
        <v>1864</v>
      </c>
      <c r="M52" s="360">
        <v>1802</v>
      </c>
    </row>
    <row r="53" spans="2:13" ht="27.75" customHeight="1" thickBot="1" x14ac:dyDescent="0.25">
      <c r="B53" s="1192" t="s">
        <v>19</v>
      </c>
      <c r="C53" s="1193"/>
      <c r="D53" s="110"/>
      <c r="E53" s="1194" t="s">
        <v>44</v>
      </c>
      <c r="F53" s="1194"/>
      <c r="G53" s="1194"/>
      <c r="H53" s="1195"/>
      <c r="I53" s="361">
        <v>-2375</v>
      </c>
      <c r="J53" s="362">
        <v>-2269</v>
      </c>
      <c r="K53" s="362">
        <v>-2413</v>
      </c>
      <c r="L53" s="362">
        <v>-2920</v>
      </c>
      <c r="M53" s="363">
        <v>-2895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IcZX2bMVmFjXKhqL01gvrrr34prBBDu6nsXPQBP/65NBM13FtXHd8Atl4CSKeGk6rddDPHkklL9SSbOmfCWkEQ==" saltValue="BjGgWXDKaYjDcb46tGaw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6" zoomScale="70" zoomScaleNormal="7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1155</v>
      </c>
      <c r="G55" s="122">
        <v>1230</v>
      </c>
      <c r="H55" s="123">
        <v>1252</v>
      </c>
    </row>
    <row r="56" spans="2:8" ht="52.5" customHeight="1" x14ac:dyDescent="0.2">
      <c r="B56" s="124"/>
      <c r="C56" s="1213" t="s">
        <v>47</v>
      </c>
      <c r="D56" s="1213"/>
      <c r="E56" s="1214"/>
      <c r="F56" s="125">
        <v>170</v>
      </c>
      <c r="G56" s="125">
        <v>170</v>
      </c>
      <c r="H56" s="126">
        <v>190</v>
      </c>
    </row>
    <row r="57" spans="2:8" ht="53.25" customHeight="1" x14ac:dyDescent="0.2">
      <c r="B57" s="124"/>
      <c r="C57" s="1215" t="s">
        <v>48</v>
      </c>
      <c r="D57" s="1215"/>
      <c r="E57" s="1216"/>
      <c r="F57" s="127">
        <v>2326</v>
      </c>
      <c r="G57" s="127">
        <v>2435</v>
      </c>
      <c r="H57" s="128">
        <v>2448</v>
      </c>
    </row>
    <row r="58" spans="2:8" ht="45.75" customHeight="1" x14ac:dyDescent="0.2">
      <c r="B58" s="129"/>
      <c r="C58" s="1203" t="s">
        <v>557</v>
      </c>
      <c r="D58" s="1204"/>
      <c r="E58" s="1205"/>
      <c r="F58" s="130">
        <v>1581</v>
      </c>
      <c r="G58" s="130">
        <v>1560</v>
      </c>
      <c r="H58" s="131">
        <v>1538</v>
      </c>
    </row>
    <row r="59" spans="2:8" ht="45.75" customHeight="1" x14ac:dyDescent="0.2">
      <c r="B59" s="129"/>
      <c r="C59" s="1203" t="s">
        <v>558</v>
      </c>
      <c r="D59" s="1204"/>
      <c r="E59" s="1205"/>
      <c r="F59" s="130">
        <v>351</v>
      </c>
      <c r="G59" s="130">
        <v>454</v>
      </c>
      <c r="H59" s="131">
        <v>506</v>
      </c>
    </row>
    <row r="60" spans="2:8" ht="45.75" customHeight="1" x14ac:dyDescent="0.2">
      <c r="B60" s="129"/>
      <c r="C60" s="1203" t="s">
        <v>559</v>
      </c>
      <c r="D60" s="1204"/>
      <c r="E60" s="1205"/>
      <c r="F60" s="130">
        <v>188</v>
      </c>
      <c r="G60" s="130">
        <v>186</v>
      </c>
      <c r="H60" s="131">
        <v>179</v>
      </c>
    </row>
    <row r="61" spans="2:8" ht="45.75" customHeight="1" x14ac:dyDescent="0.2">
      <c r="B61" s="129"/>
      <c r="C61" s="1203" t="s">
        <v>560</v>
      </c>
      <c r="D61" s="1204"/>
      <c r="E61" s="1205"/>
      <c r="F61" s="130">
        <v>79</v>
      </c>
      <c r="G61" s="130">
        <v>79</v>
      </c>
      <c r="H61" s="131">
        <v>79</v>
      </c>
    </row>
    <row r="62" spans="2:8" ht="45.75" customHeight="1" thickBot="1" x14ac:dyDescent="0.25">
      <c r="B62" s="132"/>
      <c r="C62" s="1206" t="s">
        <v>561</v>
      </c>
      <c r="D62" s="1207"/>
      <c r="E62" s="1208"/>
      <c r="F62" s="133">
        <v>78</v>
      </c>
      <c r="G62" s="133">
        <v>78</v>
      </c>
      <c r="H62" s="134">
        <v>67</v>
      </c>
    </row>
    <row r="63" spans="2:8" ht="52.5" customHeight="1" thickBot="1" x14ac:dyDescent="0.25">
      <c r="B63" s="135"/>
      <c r="C63" s="1209" t="s">
        <v>49</v>
      </c>
      <c r="D63" s="1209"/>
      <c r="E63" s="1210"/>
      <c r="F63" s="136">
        <v>3652</v>
      </c>
      <c r="G63" s="136">
        <v>3835</v>
      </c>
      <c r="H63" s="137">
        <v>3890</v>
      </c>
    </row>
    <row r="64" spans="2:8" ht="13" x14ac:dyDescent="0.2"/>
  </sheetData>
  <sheetProtection algorithmName="SHA-512" hashValue="HewYkBK1GLZbKIbNWGMXlnibS+LenqaAfGII/WG+4RuVNyAm4R4Ko0ac3bQFoX8+fEAMJIW8gfv+iiruoZ50WQ==" saltValue="RQlCzzRfxyjtpyKb7En9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163480</v>
      </c>
      <c r="E3" s="156"/>
      <c r="F3" s="157">
        <v>264232</v>
      </c>
      <c r="G3" s="158"/>
      <c r="H3" s="159"/>
    </row>
    <row r="4" spans="1:8" x14ac:dyDescent="0.2">
      <c r="A4" s="160"/>
      <c r="B4" s="161"/>
      <c r="C4" s="162"/>
      <c r="D4" s="163">
        <v>144259</v>
      </c>
      <c r="E4" s="164"/>
      <c r="F4" s="165">
        <v>133959</v>
      </c>
      <c r="G4" s="166"/>
      <c r="H4" s="167"/>
    </row>
    <row r="5" spans="1:8" x14ac:dyDescent="0.2">
      <c r="A5" s="148" t="s">
        <v>519</v>
      </c>
      <c r="B5" s="153"/>
      <c r="C5" s="154"/>
      <c r="D5" s="155">
        <v>269373</v>
      </c>
      <c r="E5" s="156"/>
      <c r="F5" s="157">
        <v>263613</v>
      </c>
      <c r="G5" s="158"/>
      <c r="H5" s="159"/>
    </row>
    <row r="6" spans="1:8" x14ac:dyDescent="0.2">
      <c r="A6" s="160"/>
      <c r="B6" s="161"/>
      <c r="C6" s="162"/>
      <c r="D6" s="163">
        <v>235371</v>
      </c>
      <c r="E6" s="164"/>
      <c r="F6" s="165">
        <v>128823</v>
      </c>
      <c r="G6" s="166"/>
      <c r="H6" s="167"/>
    </row>
    <row r="7" spans="1:8" x14ac:dyDescent="0.2">
      <c r="A7" s="148" t="s">
        <v>520</v>
      </c>
      <c r="B7" s="153"/>
      <c r="C7" s="154"/>
      <c r="D7" s="155">
        <v>222708</v>
      </c>
      <c r="E7" s="156"/>
      <c r="F7" s="157">
        <v>362690</v>
      </c>
      <c r="G7" s="158"/>
      <c r="H7" s="159"/>
    </row>
    <row r="8" spans="1:8" x14ac:dyDescent="0.2">
      <c r="A8" s="160"/>
      <c r="B8" s="161"/>
      <c r="C8" s="162"/>
      <c r="D8" s="163">
        <v>122873</v>
      </c>
      <c r="E8" s="164"/>
      <c r="F8" s="165">
        <v>172580</v>
      </c>
      <c r="G8" s="166"/>
      <c r="H8" s="167"/>
    </row>
    <row r="9" spans="1:8" x14ac:dyDescent="0.2">
      <c r="A9" s="148" t="s">
        <v>521</v>
      </c>
      <c r="B9" s="153"/>
      <c r="C9" s="154"/>
      <c r="D9" s="155">
        <v>126166</v>
      </c>
      <c r="E9" s="156"/>
      <c r="F9" s="157">
        <v>296093</v>
      </c>
      <c r="G9" s="158"/>
      <c r="H9" s="159"/>
    </row>
    <row r="10" spans="1:8" x14ac:dyDescent="0.2">
      <c r="A10" s="160"/>
      <c r="B10" s="161"/>
      <c r="C10" s="162"/>
      <c r="D10" s="163">
        <v>62802</v>
      </c>
      <c r="E10" s="164"/>
      <c r="F10" s="165">
        <v>140545</v>
      </c>
      <c r="G10" s="166"/>
      <c r="H10" s="167"/>
    </row>
    <row r="11" spans="1:8" x14ac:dyDescent="0.2">
      <c r="A11" s="148" t="s">
        <v>522</v>
      </c>
      <c r="B11" s="153"/>
      <c r="C11" s="154"/>
      <c r="D11" s="155">
        <v>92238</v>
      </c>
      <c r="E11" s="156"/>
      <c r="F11" s="157">
        <v>308655</v>
      </c>
      <c r="G11" s="158"/>
      <c r="H11" s="159"/>
    </row>
    <row r="12" spans="1:8" x14ac:dyDescent="0.2">
      <c r="A12" s="160"/>
      <c r="B12" s="161"/>
      <c r="C12" s="168"/>
      <c r="D12" s="163">
        <v>34425</v>
      </c>
      <c r="E12" s="164"/>
      <c r="F12" s="165">
        <v>169887</v>
      </c>
      <c r="G12" s="166"/>
      <c r="H12" s="167"/>
    </row>
    <row r="13" spans="1:8" x14ac:dyDescent="0.2">
      <c r="A13" s="148"/>
      <c r="B13" s="153"/>
      <c r="C13" s="169"/>
      <c r="D13" s="170">
        <v>174793</v>
      </c>
      <c r="E13" s="171"/>
      <c r="F13" s="172">
        <v>299057</v>
      </c>
      <c r="G13" s="173"/>
      <c r="H13" s="159"/>
    </row>
    <row r="14" spans="1:8" x14ac:dyDescent="0.2">
      <c r="A14" s="160"/>
      <c r="B14" s="161"/>
      <c r="C14" s="162"/>
      <c r="D14" s="163">
        <v>119946</v>
      </c>
      <c r="E14" s="164"/>
      <c r="F14" s="165">
        <v>149159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6.12</v>
      </c>
      <c r="C19" s="174">
        <f>ROUND(VALUE(SUBSTITUTE(実質収支比率等に係る経年分析!G$48,"▲","-")),2)</f>
        <v>6.13</v>
      </c>
      <c r="D19" s="174">
        <f>ROUND(VALUE(SUBSTITUTE(実質収支比率等に係る経年分析!H$48,"▲","-")),2)</f>
        <v>7.99</v>
      </c>
      <c r="E19" s="174">
        <f>ROUND(VALUE(SUBSTITUTE(実質収支比率等に係る経年分析!I$48,"▲","-")),2)</f>
        <v>5.74</v>
      </c>
      <c r="F19" s="174">
        <f>ROUND(VALUE(SUBSTITUTE(実質収支比率等に係る経年分析!J$48,"▲","-")),2)</f>
        <v>7.72</v>
      </c>
    </row>
    <row r="20" spans="1:11" x14ac:dyDescent="0.2">
      <c r="A20" s="174" t="s">
        <v>53</v>
      </c>
      <c r="B20" s="174">
        <f>ROUND(VALUE(SUBSTITUTE(実質収支比率等に係る経年分析!F$47,"▲","-")),2)</f>
        <v>72.47</v>
      </c>
      <c r="C20" s="174">
        <f>ROUND(VALUE(SUBSTITUTE(実質収支比率等に係る経年分析!G$47,"▲","-")),2)</f>
        <v>62.12</v>
      </c>
      <c r="D20" s="174">
        <f>ROUND(VALUE(SUBSTITUTE(実質収支比率等に係る経年分析!H$47,"▲","-")),2)</f>
        <v>53.65</v>
      </c>
      <c r="E20" s="174">
        <f>ROUND(VALUE(SUBSTITUTE(実質収支比率等に係る経年分析!I$47,"▲","-")),2)</f>
        <v>58.92</v>
      </c>
      <c r="F20" s="174">
        <f>ROUND(VALUE(SUBSTITUTE(実質収支比率等に係る経年分析!J$47,"▲","-")),2)</f>
        <v>60.33</v>
      </c>
    </row>
    <row r="21" spans="1:11" x14ac:dyDescent="0.2">
      <c r="A21" s="174" t="s">
        <v>54</v>
      </c>
      <c r="B21" s="174">
        <f>IF(ISNUMBER(VALUE(SUBSTITUTE(実質収支比率等に係る経年分析!F$49,"▲","-"))),ROUND(VALUE(SUBSTITUTE(実質収支比率等に係る経年分析!F$49,"▲","-")),2),NA())</f>
        <v>-26.69</v>
      </c>
      <c r="C21" s="174">
        <f>IF(ISNUMBER(VALUE(SUBSTITUTE(実質収支比率等に係る経年分析!G$49,"▲","-"))),ROUND(VALUE(SUBSTITUTE(実質収支比率等に係る経年分析!G$49,"▲","-")),2),NA())</f>
        <v>-4.78</v>
      </c>
      <c r="D21" s="174">
        <f>IF(ISNUMBER(VALUE(SUBSTITUTE(実質収支比率等に係る経年分析!H$49,"▲","-"))),ROUND(VALUE(SUBSTITUTE(実質収支比率等に係る経年分析!H$49,"▲","-")),2),NA())</f>
        <v>3.19</v>
      </c>
      <c r="E21" s="174">
        <f>IF(ISNUMBER(VALUE(SUBSTITUTE(実質収支比率等に係る経年分析!I$49,"▲","-"))),ROUND(VALUE(SUBSTITUTE(実質収支比率等に係る経年分析!I$49,"▲","-")),2),NA())</f>
        <v>1.06</v>
      </c>
      <c r="F21" s="174">
        <f>IF(ISNUMBER(VALUE(SUBSTITUTE(実質収支比率等に係る経年分析!J$49,"▲","-"))),ROUND(VALUE(SUBSTITUTE(実質収支比率等に係る経年分析!J$49,"▲","-")),2),NA())</f>
        <v>3.11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農業用水事業特別会計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2">
      <c r="A33" s="175" t="str">
        <f>IF(連結実質赤字比率に係る赤字・黒字の構成分析!C$37="",NA(),連結実質赤字比率に係る赤字・黒字の構成分析!C$37)</f>
        <v>水をきれいにする事業特別会計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0.57999999999999996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2">
      <c r="A34" s="175" t="str">
        <f>IF(連結実質赤字比率に係る赤字・黒字の構成分析!C$36="",NA(),連結実質赤字比率に係る赤字・黒字の構成分析!C$36)</f>
        <v>土地開発事業特別会計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1.1299999999999999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7.68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162</v>
      </c>
      <c r="E42" s="176"/>
      <c r="F42" s="176"/>
      <c r="G42" s="176">
        <f>'実質公債費比率（分子）の構造'!L$52</f>
        <v>161</v>
      </c>
      <c r="H42" s="176"/>
      <c r="I42" s="176"/>
      <c r="J42" s="176">
        <f>'実質公債費比率（分子）の構造'!M$52</f>
        <v>164</v>
      </c>
      <c r="K42" s="176"/>
      <c r="L42" s="176"/>
      <c r="M42" s="176">
        <f>'実質公債費比率（分子）の構造'!N$52</f>
        <v>163</v>
      </c>
      <c r="N42" s="176"/>
      <c r="O42" s="176"/>
      <c r="P42" s="176">
        <f>'実質公債費比率（分子）の構造'!O$52</f>
        <v>166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11</v>
      </c>
      <c r="C45" s="176"/>
      <c r="D45" s="176"/>
      <c r="E45" s="176">
        <f>'実質公債費比率（分子）の構造'!L$49</f>
        <v>11</v>
      </c>
      <c r="F45" s="176"/>
      <c r="G45" s="176"/>
      <c r="H45" s="176">
        <f>'実質公債費比率（分子）の構造'!M$49</f>
        <v>14</v>
      </c>
      <c r="I45" s="176"/>
      <c r="J45" s="176"/>
      <c r="K45" s="176">
        <f>'実質公債費比率（分子）の構造'!N$49</f>
        <v>15</v>
      </c>
      <c r="L45" s="176"/>
      <c r="M45" s="176"/>
      <c r="N45" s="176">
        <f>'実質公債費比率（分子）の構造'!O$49</f>
        <v>11</v>
      </c>
      <c r="O45" s="176"/>
      <c r="P45" s="176"/>
    </row>
    <row r="46" spans="1:16" x14ac:dyDescent="0.2">
      <c r="A46" s="176" t="s">
        <v>64</v>
      </c>
      <c r="B46" s="176">
        <f>'実質公債費比率（分子）の構造'!K$48</f>
        <v>96</v>
      </c>
      <c r="C46" s="176"/>
      <c r="D46" s="176"/>
      <c r="E46" s="176">
        <f>'実質公債費比率（分子）の構造'!L$48</f>
        <v>90</v>
      </c>
      <c r="F46" s="176"/>
      <c r="G46" s="176"/>
      <c r="H46" s="176">
        <f>'実質公債費比率（分子）の構造'!M$48</f>
        <v>85</v>
      </c>
      <c r="I46" s="176"/>
      <c r="J46" s="176"/>
      <c r="K46" s="176">
        <f>'実質公債費比率（分子）の構造'!N$48</f>
        <v>83</v>
      </c>
      <c r="L46" s="176"/>
      <c r="M46" s="176"/>
      <c r="N46" s="176">
        <f>'実質公債費比率（分子）の構造'!O$48</f>
        <v>83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137</v>
      </c>
      <c r="C49" s="176"/>
      <c r="D49" s="176"/>
      <c r="E49" s="176">
        <f>'実質公債費比率（分子）の構造'!L$45</f>
        <v>189</v>
      </c>
      <c r="F49" s="176"/>
      <c r="G49" s="176"/>
      <c r="H49" s="176">
        <f>'実質公債費比率（分子）の構造'!M$45</f>
        <v>216</v>
      </c>
      <c r="I49" s="176"/>
      <c r="J49" s="176"/>
      <c r="K49" s="176">
        <f>'実質公債費比率（分子）の構造'!N$45</f>
        <v>220</v>
      </c>
      <c r="L49" s="176"/>
      <c r="M49" s="176"/>
      <c r="N49" s="176">
        <f>'実質公債費比率（分子）の構造'!O$45</f>
        <v>221</v>
      </c>
      <c r="O49" s="176"/>
      <c r="P49" s="176"/>
    </row>
    <row r="50" spans="1:16" x14ac:dyDescent="0.2">
      <c r="A50" s="176" t="s">
        <v>67</v>
      </c>
      <c r="B50" s="176" t="e">
        <f>NA()</f>
        <v>#N/A</v>
      </c>
      <c r="C50" s="176">
        <f>IF(ISNUMBER('実質公債費比率（分子）の構造'!K$53),'実質公債費比率（分子）の構造'!K$53,NA())</f>
        <v>82</v>
      </c>
      <c r="D50" s="176" t="e">
        <f>NA()</f>
        <v>#N/A</v>
      </c>
      <c r="E50" s="176" t="e">
        <f>NA()</f>
        <v>#N/A</v>
      </c>
      <c r="F50" s="176">
        <f>IF(ISNUMBER('実質公債費比率（分子）の構造'!L$53),'実質公債費比率（分子）の構造'!L$53,NA())</f>
        <v>129</v>
      </c>
      <c r="G50" s="176" t="e">
        <f>NA()</f>
        <v>#N/A</v>
      </c>
      <c r="H50" s="176" t="e">
        <f>NA()</f>
        <v>#N/A</v>
      </c>
      <c r="I50" s="176">
        <f>IF(ISNUMBER('実質公債費比率（分子）の構造'!M$53),'実質公債費比率（分子）の構造'!M$53,NA())</f>
        <v>151</v>
      </c>
      <c r="J50" s="176" t="e">
        <f>NA()</f>
        <v>#N/A</v>
      </c>
      <c r="K50" s="176" t="e">
        <f>NA()</f>
        <v>#N/A</v>
      </c>
      <c r="L50" s="176">
        <f>IF(ISNUMBER('実質公債費比率（分子）の構造'!N$53),'実質公債費比率（分子）の構造'!N$53,NA())</f>
        <v>155</v>
      </c>
      <c r="M50" s="176" t="e">
        <f>NA()</f>
        <v>#N/A</v>
      </c>
      <c r="N50" s="176" t="e">
        <f>NA()</f>
        <v>#N/A</v>
      </c>
      <c r="O50" s="176">
        <f>IF(ISNUMBER('実質公債費比率（分子）の構造'!O$53),'実質公債費比率（分子）の構造'!O$53,NA())</f>
        <v>149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1967</v>
      </c>
      <c r="E56" s="175"/>
      <c r="F56" s="175"/>
      <c r="G56" s="175">
        <f>'将来負担比率（分子）の構造'!J$52</f>
        <v>1972</v>
      </c>
      <c r="H56" s="175"/>
      <c r="I56" s="175"/>
      <c r="J56" s="175">
        <f>'将来負担比率（分子）の構造'!K$52</f>
        <v>1934</v>
      </c>
      <c r="K56" s="175"/>
      <c r="L56" s="175"/>
      <c r="M56" s="175">
        <f>'将来負担比率（分子）の構造'!L$52</f>
        <v>1864</v>
      </c>
      <c r="N56" s="175"/>
      <c r="O56" s="175"/>
      <c r="P56" s="175">
        <f>'将来負担比率（分子）の構造'!M$52</f>
        <v>1802</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f>'将来負担比率（分子）の構造'!M$51</f>
        <v>0</v>
      </c>
    </row>
    <row r="58" spans="1:16" x14ac:dyDescent="0.2">
      <c r="A58" s="175" t="s">
        <v>41</v>
      </c>
      <c r="B58" s="175"/>
      <c r="C58" s="175"/>
      <c r="D58" s="175">
        <f>'将来負担比率（分子）の構造'!I$50</f>
        <v>3869</v>
      </c>
      <c r="E58" s="175"/>
      <c r="F58" s="175"/>
      <c r="G58" s="175">
        <f>'将来負担比率（分子）の構造'!J$50</f>
        <v>3806</v>
      </c>
      <c r="H58" s="175"/>
      <c r="I58" s="175"/>
      <c r="J58" s="175">
        <f>'将来負担比率（分子）の構造'!K$50</f>
        <v>3913</v>
      </c>
      <c r="K58" s="175"/>
      <c r="L58" s="175"/>
      <c r="M58" s="175">
        <f>'将来負担比率（分子）の構造'!L$50</f>
        <v>4109</v>
      </c>
      <c r="N58" s="175"/>
      <c r="O58" s="175"/>
      <c r="P58" s="175">
        <f>'将来負担比率（分子）の構造'!M$50</f>
        <v>4189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576</v>
      </c>
      <c r="C62" s="175"/>
      <c r="D62" s="175"/>
      <c r="E62" s="175">
        <f>'将来負担比率（分子）の構造'!J$45</f>
        <v>568</v>
      </c>
      <c r="F62" s="175"/>
      <c r="G62" s="175"/>
      <c r="H62" s="175">
        <f>'将来負担比率（分子）の構造'!K$45</f>
        <v>553</v>
      </c>
      <c r="I62" s="175"/>
      <c r="J62" s="175"/>
      <c r="K62" s="175">
        <f>'将来負担比率（分子）の構造'!L$45</f>
        <v>547</v>
      </c>
      <c r="L62" s="175"/>
      <c r="M62" s="175"/>
      <c r="N62" s="175">
        <f>'将来負担比率（分子）の構造'!M$45</f>
        <v>524</v>
      </c>
      <c r="O62" s="175"/>
      <c r="P62" s="175"/>
    </row>
    <row r="63" spans="1:16" x14ac:dyDescent="0.2">
      <c r="A63" s="175" t="s">
        <v>34</v>
      </c>
      <c r="B63" s="175">
        <f>'将来負担比率（分子）の構造'!I$44</f>
        <v>69</v>
      </c>
      <c r="C63" s="175"/>
      <c r="D63" s="175"/>
      <c r="E63" s="175">
        <f>'将来負担比率（分子）の構造'!J$44</f>
        <v>87</v>
      </c>
      <c r="F63" s="175"/>
      <c r="G63" s="175"/>
      <c r="H63" s="175">
        <f>'将来負担比率（分子）の構造'!K$44</f>
        <v>74</v>
      </c>
      <c r="I63" s="175"/>
      <c r="J63" s="175"/>
      <c r="K63" s="175">
        <f>'将来負担比率（分子）の構造'!L$44</f>
        <v>71</v>
      </c>
      <c r="L63" s="175"/>
      <c r="M63" s="175"/>
      <c r="N63" s="175">
        <f>'将来負担比率（分子）の構造'!M$44</f>
        <v>61</v>
      </c>
      <c r="O63" s="175"/>
      <c r="P63" s="175"/>
    </row>
    <row r="64" spans="1:16" x14ac:dyDescent="0.2">
      <c r="A64" s="175" t="s">
        <v>33</v>
      </c>
      <c r="B64" s="175">
        <f>'将来負担比率（分子）の構造'!I$43</f>
        <v>1066</v>
      </c>
      <c r="C64" s="175"/>
      <c r="D64" s="175"/>
      <c r="E64" s="175">
        <f>'将来負担比率（分子）の構造'!J$43</f>
        <v>991</v>
      </c>
      <c r="F64" s="175"/>
      <c r="G64" s="175"/>
      <c r="H64" s="175">
        <f>'将来負担比率（分子）の構造'!K$43</f>
        <v>961</v>
      </c>
      <c r="I64" s="175"/>
      <c r="J64" s="175"/>
      <c r="K64" s="175">
        <f>'将来負担比率（分子）の構造'!L$43</f>
        <v>685</v>
      </c>
      <c r="L64" s="175"/>
      <c r="M64" s="175"/>
      <c r="N64" s="175">
        <f>'将来負担比率（分子）の構造'!M$43</f>
        <v>826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1749</v>
      </c>
      <c r="C66" s="175"/>
      <c r="D66" s="175"/>
      <c r="E66" s="175">
        <f>'将来負担比率（分子）の構造'!J$41</f>
        <v>1863</v>
      </c>
      <c r="F66" s="175"/>
      <c r="G66" s="175"/>
      <c r="H66" s="175">
        <f>'将来負担比率（分子）の構造'!K$41</f>
        <v>1846</v>
      </c>
      <c r="I66" s="175"/>
      <c r="J66" s="175"/>
      <c r="K66" s="175">
        <f>'将来負担比率（分子）の構造'!L$41</f>
        <v>1749</v>
      </c>
      <c r="L66" s="175"/>
      <c r="M66" s="175"/>
      <c r="N66" s="175">
        <f>'将来負担比率（分子）の構造'!M$41</f>
        <v>1685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1155</v>
      </c>
      <c r="C72" s="179">
        <f>基金残高に係る経年分析!G55</f>
        <v>1230</v>
      </c>
      <c r="D72" s="179">
        <f>基金残高に係る経年分析!H55</f>
        <v>1252</v>
      </c>
    </row>
    <row r="73" spans="1:16" x14ac:dyDescent="0.2">
      <c r="A73" s="178" t="s">
        <v>74</v>
      </c>
      <c r="B73" s="179">
        <f>基金残高に係る経年分析!F56</f>
        <v>170</v>
      </c>
      <c r="C73" s="179">
        <f>基金残高に係る経年分析!G56</f>
        <v>170</v>
      </c>
      <c r="D73" s="179">
        <f>基金残高に係る経年分析!H56</f>
        <v>190</v>
      </c>
    </row>
    <row r="74" spans="1:16" x14ac:dyDescent="0.2">
      <c r="A74" s="178" t="s">
        <v>75</v>
      </c>
      <c r="B74" s="179">
        <f>基金残高に係る経年分析!F57</f>
        <v>2326</v>
      </c>
      <c r="C74" s="179">
        <f>基金残高に係る経年分析!G57</f>
        <v>2435</v>
      </c>
      <c r="D74" s="179">
        <f>基金残高に係る経年分析!H57</f>
        <v>2448</v>
      </c>
    </row>
  </sheetData>
  <sheetProtection algorithmName="SHA-512" hashValue="O9gq/2QjcZ9PaATMe+xhE7cWy+enZn9QBzImYc25aTxfgVroFM+08ABa7Iyyp7qFZBK8jqusGP2EbR9NnBQGvQ==" saltValue="srn9FlHOiqDgf3UxMcmb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EE0A1B-13FB-4BF0-85FC-BEC86026F83D}">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03EC257E-3331-4178-BA27-8145686E8249}">
  <ds:schemaRefs>
    <ds:schemaRef ds:uri="http://schemas.microsoft.com/sharepoint/v3/contenttype/forms"/>
  </ds:schemaRefs>
</ds:datastoreItem>
</file>

<file path=customXml/itemProps3.xml><?xml version="1.0" encoding="utf-8"?>
<ds:datastoreItem xmlns:ds="http://schemas.openxmlformats.org/officeDocument/2006/customXml" ds:itemID="{D18875F8-3463-4E65-B099-FA1AF9BBA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2025-02-19T01:22:12Z</dcterms:created>
  <dcterms:modified xsi:type="dcterms:W3CDTF">2025-03-18T06:57:38Z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