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6_HPアップ用/"/>
    </mc:Choice>
  </mc:AlternateContent>
  <xr:revisionPtr revIDLastSave="0" documentId="8_{E23FCE18-420C-4FDB-AA94-2AB83CC77D8E}" xr6:coauthVersionLast="47" xr6:coauthVersionMax="47" xr10:uidLastSave="{00000000-0000-0000-0000-000000000000}"/>
  <bookViews>
    <workbookView xWindow="-110" yWindow="-110" windowWidth="19420" windowHeight="10420" tabRatio="83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O34"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BW42" i="10" s="1"/>
</calcChain>
</file>

<file path=xl/sharedStrings.xml><?xml version="1.0" encoding="utf-8"?>
<sst xmlns="http://schemas.openxmlformats.org/spreadsheetml/2006/main" count="1086" uniqueCount="568">
  <si>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</si>
  <si>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</si>
  <si>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</si>
  <si>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</si>
  <si>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</si>
  <si>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</si>
  <si>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</si>
  <si>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</si>
  <si>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</si>
  <si>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</si>
  <si>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</si>
  <si>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</si>
  <si>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</si>
  <si>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</si>
  <si>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</si>
  <si>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</si>
  <si>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</si>
  <si>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</si>
  <si>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</si>
  <si>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</si>
  <si>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</si>
  <si>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</si>
  <si>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</si>
  <si>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</si>
  <si>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</si>
  <si>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</si>
  <si>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</si>
  <si>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</si>
  <si>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</si>
  <si>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</si>
  <si>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</si>
  <si>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</si>
  <si>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</si>
  <si>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</si>
  <si>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</si>
  <si>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</si>
  <si>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</si>
  <si>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</si>
  <si>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</si>
  <si>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</si>
  <si>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</si>
  <si>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</si>
  <si>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</si>
  <si>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</si>
  <si>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</si>
  <si>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</si>
  <si>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</si>
  <si>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</si>
  <si>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</si>
  <si>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</si>
  <si>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</si>
  <si>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</si>
  <si>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</si>
  <si>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</si>
  <si>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</si>
  <si>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</si>
  <si>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</si>
  <si>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</si>
  <si>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</si>
  <si>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</si>
  <si>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</si>
  <si>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</si>
  <si>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</si>
  <si>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</si>
  <si>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</si>
  <si>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</si>
  <si>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</si>
  <si>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</si>
  <si>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</si>
  <si>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</si>
  <si>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</si>
  <si>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</si>
  <si>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</si>
  <si>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</si>
  <si>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</si>
  <si>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</si>
  <si>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</si>
  <si>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</si>
  <si>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</si>
  <si>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</si>
  <si>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</si>
  <si>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</si>
  <si>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</si>
  <si>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</si>
  <si>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</si>
  <si>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</si>
  <si>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</si>
  <si>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</si>
  <si>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</si>
  <si>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</si>
  <si>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</si>
  <si>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</si>
  <si>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</si>
  <si>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</si>
  <si>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東吾妻町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</si>
  <si>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</si>
  <si>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</si>
  <si>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</si>
  <si>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</si>
  <si>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</si>
  <si>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</si>
  <si>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</si>
  <si>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</si>
  <si>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</si>
  <si>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</si>
  <si>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</si>
  <si>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</si>
  <si>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</si>
  <si>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</si>
  <si>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</si>
  <si>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</si>
  <si>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</si>
  <si>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</si>
  <si>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</si>
  <si>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</si>
  <si>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</si>
  <si>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</si>
  <si>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</si>
  <si>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</si>
  <si>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</si>
  <si>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</si>
  <si>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</si>
  <si>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</si>
  <si>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</si>
  <si>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</si>
  <si>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</si>
  <si>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</si>
  <si>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</si>
  <si>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</si>
  <si>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</si>
  <si>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</si>
  <si>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</si>
  <si>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</si>
  <si>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</si>
  <si>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</si>
  <si>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</si>
  <si>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</si>
  <si>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</si>
  <si>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</si>
  <si>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</si>
  <si>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</si>
  <si>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</si>
  <si>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</si>
  <si>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下水道事業特別会計</t>
    <phoneticPr fontId="5"/>
  </si>
  <si>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</si>
  <si>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</si>
  <si>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</si>
  <si>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</si>
  <si>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</si>
  <si>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</si>
  <si>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</si>
  <si>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</si>
  <si>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</si>
  <si>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</si>
  <si>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</si>
  <si>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</si>
  <si>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</si>
  <si>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</si>
  <si>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</si>
  <si>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</si>
  <si>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</si>
  <si>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</si>
  <si>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</si>
  <si>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</si>
  <si>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</si>
  <si>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</si>
  <si>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</si>
  <si>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</si>
  <si>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</si>
  <si>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</si>
  <si>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</si>
  <si>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</si>
  <si>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</si>
  <si>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</si>
  <si>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</si>
  <si>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</si>
  <si>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</si>
  <si>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</si>
  <si>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</si>
  <si>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</si>
  <si>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</si>
  <si>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</si>
  <si>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</si>
  <si>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</si>
  <si>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</si>
  <si>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</si>
  <si>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</si>
  <si>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</si>
  <si>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</si>
  <si>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</si>
  <si>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</si>
  <si>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</si>
  <si>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</si>
  <si>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</si>
  <si>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</si>
  <si>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</si>
  <si>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</si>
  <si>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</si>
  <si>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</si>
  <si>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</si>
  <si>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</si>
  <si>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</si>
  <si>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</si>
  <si>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</si>
  <si>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群馬県東吾妻町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</si>
  <si>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</si>
  <si>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</si>
  <si>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</si>
  <si>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</si>
  <si>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</si>
  <si>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</si>
  <si>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</si>
  <si>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</si>
  <si>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</si>
  <si>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</si>
  <si>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</si>
  <si>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</si>
  <si>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</si>
  <si>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</si>
  <si>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</si>
  <si>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</si>
  <si>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</si>
  <si>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</si>
  <si>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</si>
  <si>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</si>
  <si>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</si>
  <si>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</si>
  <si>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</si>
  <si>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</si>
  <si>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</si>
  <si>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</si>
  <si>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</si>
  <si>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</si>
  <si>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</si>
  <si>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</si>
  <si>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</si>
  <si>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</si>
  <si>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</si>
  <si>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</si>
  <si>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</si>
  <si>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</si>
  <si>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</si>
  <si>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</si>
  <si>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</si>
  <si>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</si>
  <si>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</si>
  <si>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</si>
  <si>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</si>
  <si>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</si>
  <si>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</si>
  <si>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</si>
  <si>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</si>
  <si>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</si>
  <si>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</si>
  <si>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</si>
  <si>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</si>
  <si>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</si>
  <si>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</si>
  <si>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</si>
  <si>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</si>
  <si>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</si>
  <si>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</si>
  <si>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</si>
  <si>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</si>
  <si>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</si>
  <si>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</si>
  <si>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</si>
  <si>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</si>
  <si>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</si>
  <si>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</si>
  <si>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</si>
  <si>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</si>
  <si>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</si>
  <si>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</si>
  <si>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</si>
  <si>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</si>
  <si>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</si>
  <si>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</si>
  <si>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</si>
  <si>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</si>
  <si>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</si>
  <si>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</si>
  <si>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</si>
  <si>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</si>
  <si>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</si>
  <si>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</si>
  <si>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</si>
  <si>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</si>
  <si>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</si>
  <si>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</si>
  <si>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</si>
  <si>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</si>
  <si>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</si>
  <si>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</si>
  <si>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</si>
  <si>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</si>
  <si>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</si>
  <si>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</si>
  <si>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</si>
  <si>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</si>
  <si>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</si>
  <si>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</si>
  <si>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</si>
  <si>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</si>
  <si>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</si>
  <si>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</si>
  <si>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</si>
  <si>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</si>
  <si>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</si>
  <si>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</si>
  <si>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</si>
  <si>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</si>
  <si>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</si>
  <si>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</si>
  <si>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</si>
  <si>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</si>
  <si>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</si>
  <si>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</si>
  <si>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</si>
  <si>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</si>
  <si>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</si>
  <si>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</si>
  <si>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</si>
  <si>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</si>
  <si>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</si>
  <si>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</si>
  <si>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</si>
  <si>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</si>
  <si>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</si>
  <si>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</si>
  <si>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</si>
  <si>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</si>
  <si>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</si>
  <si>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</si>
  <si>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</si>
  <si>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</si>
  <si>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</si>
  <si>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</si>
  <si>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</si>
  <si>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</si>
  <si>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</si>
  <si>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</si>
  <si>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</si>
  <si>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</si>
  <si>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</si>
  <si>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</si>
  <si>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</si>
  <si>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</si>
  <si>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</si>
  <si>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</si>
  <si>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</si>
  <si>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</si>
  <si>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</si>
  <si>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</si>
  <si>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</si>
  <si>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群馬県東吾妻町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</si>
  <si>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</si>
  <si>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</si>
  <si>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</si>
  <si>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</si>
  <si>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</si>
  <si>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</si>
  <si>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</si>
  <si>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</si>
  <si>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</si>
  <si>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</si>
  <si>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</si>
  <si>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</si>
  <si>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</si>
  <si>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</si>
  <si>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</si>
  <si>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</si>
  <si>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</si>
  <si>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</si>
  <si>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</si>
  <si>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</si>
  <si>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</si>
  <si>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</si>
  <si>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</si>
  <si>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</si>
  <si>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</si>
  <si>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</si>
  <si>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</si>
  <si>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</si>
  <si>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</si>
  <si>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</si>
  <si>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</si>
  <si>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</si>
  <si>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</si>
  <si>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</si>
  <si>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</si>
  <si>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</si>
  <si>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</si>
  <si>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</si>
  <si>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</si>
  <si>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</si>
  <si>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</si>
  <si>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</si>
  <si>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</si>
  <si>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</si>
  <si>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</si>
  <si>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</si>
  <si>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</si>
  <si>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</si>
  <si>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</si>
  <si>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</si>
  <si>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</si>
  <si>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</si>
  <si>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</si>
  <si>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</si>
  <si>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</si>
  <si>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</si>
  <si>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</si>
  <si>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</si>
  <si>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</si>
  <si>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</si>
  <si>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</si>
  <si>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</si>
  <si>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</si>
  <si>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</si>
  <si>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</si>
  <si>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</si>
  <si>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</si>
  <si>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</si>
  <si>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</si>
  <si>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</si>
  <si>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</si>
  <si>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</si>
  <si>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</si>
  <si>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</si>
  <si>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</si>
  <si>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</si>
  <si>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</si>
  <si>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</si>
  <si>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</si>
  <si>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</si>
  <si>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</si>
  <si>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</si>
  <si>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</si>
  <si>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</si>
  <si>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</si>
  <si>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</si>
  <si>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</si>
  <si>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</si>
  <si>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</si>
  <si>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</si>
  <si>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</si>
  <si>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</si>
  <si>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</si>
  <si>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</si>
  <si>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</si>
  <si>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</si>
  <si>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</si>
  <si>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</si>
  <si>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</si>
  <si>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</si>
  <si>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</si>
  <si>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</si>
  <si>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</si>
  <si>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</si>
  <si>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</si>
  <si>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</si>
  <si>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</si>
  <si>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</si>
  <si>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</si>
  <si>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</si>
  <si>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</si>
  <si>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</si>
  <si>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</si>
  <si>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</si>
  <si>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</si>
  <si>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</si>
  <si>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</si>
  <si>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</si>
  <si>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</si>
  <si>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</si>
  <si>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</si>
  <si>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</si>
  <si>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</si>
  <si>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</si>
  <si>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</si>
  <si>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</si>
  <si>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</si>
  <si>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</si>
  <si>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</si>
  <si>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</si>
  <si>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</si>
  <si>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</si>
  <si>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</si>
  <si>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</si>
  <si>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</si>
  <si>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</si>
  <si>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</si>
  <si>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</si>
  <si>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</si>
  <si>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</si>
  <si>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</si>
  <si>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</si>
  <si>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</si>
  <si>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</si>
  <si>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</si>
  <si>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</si>
  <si>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</si>
  <si>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</si>
  <si>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</si>
  <si>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</si>
  <si>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</si>
  <si>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</si>
  <si>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</si>
  <si>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</si>
  <si>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</si>
  <si>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</si>
  <si>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</si>
  <si>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</si>
  <si>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</si>
  <si>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</si>
  <si>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</si>
  <si>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</si>
  <si>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</si>
  <si>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</si>
  <si>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</si>
  <si>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</si>
  <si>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</si>
  <si>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</si>
  <si>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</si>
  <si>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</si>
  <si>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</si>
  <si>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</si>
  <si>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</si>
  <si>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</si>
  <si>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</si>
  <si>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</si>
  <si>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</si>
  <si>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1.66</t>
  </si>
  <si>
    <t>下水道事業特別会計</t>
  </si>
  <si>
    <t>▲ 0.19</t>
  </si>
  <si>
    <t>後期高齢者医療特別会計</t>
  </si>
  <si>
    <t>▲ 0.01</t>
  </si>
  <si>
    <t>▲ 0.00</t>
  </si>
  <si>
    <t>一般会計</t>
  </si>
  <si>
    <t>介護保険特別会計</t>
  </si>
  <si>
    <t>国民健康保険特別会計（施設勘定）</t>
  </si>
  <si>
    <t>水道事業会計</t>
  </si>
  <si>
    <t>国民健康保険特別会計（事業勘定）</t>
  </si>
  <si>
    <t>簡易水道特別会計</t>
  </si>
  <si>
    <t>その他会計（赤字）</t>
  </si>
  <si>
    <t>その他会計（黒字）</t>
  </si>
  <si>
    <t>R01</t>
    <phoneticPr fontId="5"/>
  </si>
  <si>
    <t>R02</t>
    <phoneticPr fontId="5"/>
  </si>
  <si>
    <t>R03</t>
    <phoneticPr fontId="5"/>
  </si>
  <si>
    <t>R04</t>
    <phoneticPr fontId="5"/>
  </si>
  <si>
    <t>R05</t>
    <phoneticPr fontId="5"/>
  </si>
  <si>
    <t>吾妻東部衛生施設組合</t>
    <rPh sb="0" eb="2">
      <t>アガツマ</t>
    </rPh>
    <rPh sb="2" eb="4">
      <t>トウブ</t>
    </rPh>
    <rPh sb="4" eb="6">
      <t>エイセイ</t>
    </rPh>
    <rPh sb="6" eb="8">
      <t>シセツ</t>
    </rPh>
    <rPh sb="8" eb="10">
      <t>クミアイ</t>
    </rPh>
    <phoneticPr fontId="10"/>
  </si>
  <si>
    <t>吾妻広域町村圏振興整備組合（一般会計）</t>
    <rPh sb="0" eb="2">
      <t>アガツマ</t>
    </rPh>
    <rPh sb="2" eb="4">
      <t>コウイキ</t>
    </rPh>
    <rPh sb="4" eb="7">
      <t>チョウソンケン</t>
    </rPh>
    <rPh sb="7" eb="9">
      <t>シンコウ</t>
    </rPh>
    <rPh sb="9" eb="11">
      <t>セイビ</t>
    </rPh>
    <rPh sb="11" eb="13">
      <t>クミアイ</t>
    </rPh>
    <rPh sb="14" eb="18">
      <t>イッパンカイケイ</t>
    </rPh>
    <phoneticPr fontId="10"/>
  </si>
  <si>
    <t>吾妻広域町村圏振興整備組合（病院事業）</t>
    <rPh sb="0" eb="2">
      <t>アガツマ</t>
    </rPh>
    <rPh sb="2" eb="4">
      <t>コウイキ</t>
    </rPh>
    <rPh sb="4" eb="7">
      <t>チョウソンケン</t>
    </rPh>
    <rPh sb="7" eb="9">
      <t>シンコウ</t>
    </rPh>
    <rPh sb="9" eb="11">
      <t>セイビ</t>
    </rPh>
    <rPh sb="11" eb="13">
      <t>クミアイ</t>
    </rPh>
    <rPh sb="14" eb="16">
      <t>ビョウイン</t>
    </rPh>
    <rPh sb="16" eb="18">
      <t>ジギョウ</t>
    </rPh>
    <phoneticPr fontId="10"/>
  </si>
  <si>
    <t>群馬県後期高齢者医療広域連合（一般会計）</t>
    <rPh sb="0" eb="3">
      <t>グンマケン</t>
    </rPh>
    <rPh sb="3" eb="5">
      <t>コウキ</t>
    </rPh>
    <rPh sb="5" eb="7">
      <t>コウレイ</t>
    </rPh>
    <rPh sb="7" eb="8">
      <t>シャ</t>
    </rPh>
    <rPh sb="8" eb="10">
      <t>イリョウ</t>
    </rPh>
    <rPh sb="10" eb="12">
      <t>コウイキ</t>
    </rPh>
    <rPh sb="12" eb="14">
      <t>レンゴウ</t>
    </rPh>
    <rPh sb="15" eb="19">
      <t>イッパンカイケイ</t>
    </rPh>
    <phoneticPr fontId="10"/>
  </si>
  <si>
    <t>群馬県後期高齢者医療広域連合（事業会計）</t>
    <rPh sb="0" eb="3">
      <t>グンマケン</t>
    </rPh>
    <rPh sb="3" eb="5">
      <t>コウキ</t>
    </rPh>
    <rPh sb="5" eb="7">
      <t>コウレイ</t>
    </rPh>
    <rPh sb="7" eb="8">
      <t>シャ</t>
    </rPh>
    <rPh sb="8" eb="10">
      <t>イリョウ</t>
    </rPh>
    <rPh sb="10" eb="12">
      <t>コウイキ</t>
    </rPh>
    <rPh sb="12" eb="14">
      <t>レンゴウ</t>
    </rPh>
    <rPh sb="15" eb="17">
      <t>ジギョウ</t>
    </rPh>
    <rPh sb="17" eb="19">
      <t>カイケイ</t>
    </rPh>
    <phoneticPr fontId="10"/>
  </si>
  <si>
    <t>群馬県市町村総合事務組合</t>
    <rPh sb="0" eb="3">
      <t>グンマケン</t>
    </rPh>
    <rPh sb="3" eb="6">
      <t>シチョウソン</t>
    </rPh>
    <rPh sb="6" eb="8">
      <t>ソウゴウ</t>
    </rPh>
    <rPh sb="8" eb="10">
      <t>ジム</t>
    </rPh>
    <rPh sb="10" eb="12">
      <t>クミアイ</t>
    </rPh>
    <phoneticPr fontId="10"/>
  </si>
  <si>
    <t>群馬県市町村会館管理組合</t>
    <rPh sb="0" eb="2">
      <t>グンマ</t>
    </rPh>
    <rPh sb="2" eb="3">
      <t>ケン</t>
    </rPh>
    <rPh sb="3" eb="6">
      <t>シチョウソン</t>
    </rPh>
    <rPh sb="6" eb="8">
      <t>カイカン</t>
    </rPh>
    <rPh sb="8" eb="10">
      <t>カンリ</t>
    </rPh>
    <rPh sb="10" eb="12">
      <t>クミアイ</t>
    </rPh>
    <phoneticPr fontId="10"/>
  </si>
  <si>
    <t>烏帽子山植林組合</t>
    <rPh sb="0" eb="3">
      <t>エボシ</t>
    </rPh>
    <rPh sb="3" eb="4">
      <t>ヤマ</t>
    </rPh>
    <rPh sb="4" eb="6">
      <t>ショクリン</t>
    </rPh>
    <rPh sb="6" eb="7">
      <t>クミ</t>
    </rPh>
    <rPh sb="7" eb="8">
      <t>ア</t>
    </rPh>
    <phoneticPr fontId="10"/>
  </si>
  <si>
    <t>吾妻環境施設組合</t>
    <rPh sb="0" eb="2">
      <t>アガツマ</t>
    </rPh>
    <rPh sb="2" eb="4">
      <t>カンキョウ</t>
    </rPh>
    <rPh sb="4" eb="6">
      <t>シセツ</t>
    </rPh>
    <rPh sb="6" eb="8">
      <t>クミアイ</t>
    </rPh>
    <phoneticPr fontId="10"/>
  </si>
  <si>
    <t>-</t>
    <phoneticPr fontId="2"/>
  </si>
  <si>
    <t>-</t>
    <phoneticPr fontId="2"/>
  </si>
  <si>
    <t>合併市町村振興基金</t>
    <rPh sb="0" eb="2">
      <t>ガッペイ</t>
    </rPh>
    <rPh sb="2" eb="5">
      <t>シチョウソン</t>
    </rPh>
    <rPh sb="5" eb="7">
      <t>シンコウ</t>
    </rPh>
    <rPh sb="7" eb="9">
      <t>キキン</t>
    </rPh>
    <phoneticPr fontId="5"/>
  </si>
  <si>
    <t>庁舎建設基金</t>
    <rPh sb="0" eb="2">
      <t>チョウシャ</t>
    </rPh>
    <rPh sb="2" eb="4">
      <t>ケンセツ</t>
    </rPh>
    <rPh sb="4" eb="6">
      <t>キキン</t>
    </rPh>
    <phoneticPr fontId="2"/>
  </si>
  <si>
    <t>福祉事業基金</t>
    <rPh sb="0" eb="2">
      <t>フクシ</t>
    </rPh>
    <rPh sb="2" eb="4">
      <t>ジギョウ</t>
    </rPh>
    <rPh sb="4" eb="6">
      <t>キキン</t>
    </rPh>
    <phoneticPr fontId="2"/>
  </si>
  <si>
    <t>ふるさと応援寄附基金</t>
    <rPh sb="4" eb="6">
      <t>オウエン</t>
    </rPh>
    <rPh sb="6" eb="8">
      <t>キフ</t>
    </rPh>
    <rPh sb="8" eb="10">
      <t>キキン</t>
    </rPh>
    <phoneticPr fontId="2"/>
  </si>
  <si>
    <t>吾妻郡一般廃棄物処理施設整備基金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</si>
</sst>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535D2FDB-83CC-4A08-9E92-AA7101AD74CA}"/>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BA0D-4204-B4F6-576FF528DD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140187</c:v>
                </c:pt>
                <c:pt idx="1">
                  <c:v>92335</c:v>
                </c:pt>
                <c:pt idx="2">
                  <c:v>95332</c:v>
                </c:pt>
                <c:pt idx="3">
                  <c:v>75794</c:v>
                </c:pt>
                <c:pt idx="4">
                  <c:v>70561</c:v>
                </c:pt>
              </c:numCache>
            </c:numRef>
          </c:val>
          <c:smooth val="0"/>
          <c:extLst>
            <c:ext xmlns:c16="http://schemas.microsoft.com/office/drawing/2014/chart" uri="{C3380CC4-5D6E-409C-BE32-E72D297353CC}">
              <c16:uniqueId val="{00000001-BA0D-4204-B4F6-576FF528DD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5.85</c:v>
                </c:pt>
                <c:pt idx="1">
                  <c:v>3.46</c:v>
                </c:pt>
                <c:pt idx="2">
                  <c:v>4.71</c:v>
                </c:pt>
                <c:pt idx="3">
                  <c:v>4.88</c:v>
                </c:pt>
                <c:pt idx="4">
                  <c:v>5.29</c:v>
                </c:pt>
              </c:numCache>
            </c:numRef>
          </c:val>
          <c:extLst>
            <c:ext xmlns:c16="http://schemas.microsoft.com/office/drawing/2014/chart" uri="{C3380CC4-5D6E-409C-BE32-E72D297353CC}">
              <c16:uniqueId val="{00000000-61FC-488B-AB03-9BB4CD0775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53.77</c:v>
                </c:pt>
                <c:pt idx="1">
                  <c:v>58.85</c:v>
                </c:pt>
                <c:pt idx="2">
                  <c:v>63.7</c:v>
                </c:pt>
                <c:pt idx="3">
                  <c:v>66.400000000000006</c:v>
                </c:pt>
                <c:pt idx="4">
                  <c:v>64.09</c:v>
                </c:pt>
              </c:numCache>
            </c:numRef>
          </c:val>
          <c:extLst>
            <c:ext xmlns:c16="http://schemas.microsoft.com/office/drawing/2014/chart" uri="{C3380CC4-5D6E-409C-BE32-E72D297353CC}">
              <c16:uniqueId val="{00000001-61FC-488B-AB03-9BB4CD0775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7.86</c:v>
                </c:pt>
                <c:pt idx="1">
                  <c:v>5.94</c:v>
                </c:pt>
                <c:pt idx="2">
                  <c:v>8.9499999999999993</c:v>
                </c:pt>
                <c:pt idx="3">
                  <c:v>0.94</c:v>
                </c:pt>
                <c:pt idx="4">
                  <c:v>-1.66</c:v>
                </c:pt>
              </c:numCache>
            </c:numRef>
          </c:val>
          <c:smooth val="0"/>
          <c:extLst>
            <c:ext xmlns:c16="http://schemas.microsoft.com/office/drawing/2014/chart" uri="{C3380CC4-5D6E-409C-BE32-E72D297353CC}">
              <c16:uniqueId val="{00000002-61FC-488B-AB03-9BB4CD0775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EE44-424F-91F8-0097525A21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44-424F-91F8-0097525A2122}"/>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0.16</c:v>
                </c:pt>
                <c:pt idx="2">
                  <c:v>#N/A</c:v>
                </c:pt>
                <c:pt idx="3">
                  <c:v>7.0000000000000007E-2</c:v>
                </c:pt>
                <c:pt idx="4">
                  <c:v>#N/A</c:v>
                </c:pt>
                <c:pt idx="5">
                  <c:v>0.01</c:v>
                </c:pt>
                <c:pt idx="6">
                  <c:v>#N/A</c:v>
                </c:pt>
                <c:pt idx="7">
                  <c:v>0.15</c:v>
                </c:pt>
                <c:pt idx="8">
                  <c:v>#N/A</c:v>
                </c:pt>
                <c:pt idx="9">
                  <c:v>0.02</c:v>
                </c:pt>
              </c:numCache>
            </c:numRef>
          </c:val>
          <c:extLst>
            <c:ext xmlns:c16="http://schemas.microsoft.com/office/drawing/2014/chart" uri="{C3380CC4-5D6E-409C-BE32-E72D297353CC}">
              <c16:uniqueId val="{00000002-EE44-424F-91F8-0097525A2122}"/>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1.33</c:v>
                </c:pt>
                <c:pt idx="2">
                  <c:v>#N/A</c:v>
                </c:pt>
                <c:pt idx="3">
                  <c:v>0.62</c:v>
                </c:pt>
                <c:pt idx="4">
                  <c:v>#N/A</c:v>
                </c:pt>
                <c:pt idx="5">
                  <c:v>0.94</c:v>
                </c:pt>
                <c:pt idx="6">
                  <c:v>#N/A</c:v>
                </c:pt>
                <c:pt idx="7">
                  <c:v>0</c:v>
                </c:pt>
                <c:pt idx="8">
                  <c:v>#N/A</c:v>
                </c:pt>
                <c:pt idx="9">
                  <c:v>0.02</c:v>
                </c:pt>
              </c:numCache>
            </c:numRef>
          </c:val>
          <c:extLst>
            <c:ext xmlns:c16="http://schemas.microsoft.com/office/drawing/2014/chart" uri="{C3380CC4-5D6E-409C-BE32-E72D297353CC}">
              <c16:uniqueId val="{00000003-EE44-424F-91F8-0097525A2122}"/>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1.26</c:v>
                </c:pt>
                <c:pt idx="2">
                  <c:v>#N/A</c:v>
                </c:pt>
                <c:pt idx="3">
                  <c:v>1.1200000000000001</c:v>
                </c:pt>
                <c:pt idx="4">
                  <c:v>#N/A</c:v>
                </c:pt>
                <c:pt idx="5">
                  <c:v>1.47</c:v>
                </c:pt>
                <c:pt idx="6">
                  <c:v>#N/A</c:v>
                </c:pt>
                <c:pt idx="7">
                  <c:v>1.04</c:v>
                </c:pt>
                <c:pt idx="8">
                  <c:v>#N/A</c:v>
                </c:pt>
                <c:pt idx="9">
                  <c:v>0.12</c:v>
                </c:pt>
              </c:numCache>
            </c:numRef>
          </c:val>
          <c:extLst>
            <c:ext xmlns:c16="http://schemas.microsoft.com/office/drawing/2014/chart" uri="{C3380CC4-5D6E-409C-BE32-E72D297353CC}">
              <c16:uniqueId val="{00000004-EE44-424F-91F8-0097525A2122}"/>
            </c:ext>
          </c:extLst>
        </c:ser>
        <c:ser>
          <c:idx val="5"/>
          <c:order val="5"/>
          <c:tx>
            <c:strRef>
              <c:f>データシート!$A$32</c:f>
              <c:strCache>
                <c:ptCount val="1"/>
                <c:pt idx="0">
                  <c:v>国民健康保険特別会計（施設勘定）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0.06</c:v>
                </c:pt>
                <c:pt idx="4">
                  <c:v>#N/A</c:v>
                </c:pt>
                <c:pt idx="5">
                  <c:v>7.0000000000000007E-2</c:v>
                </c:pt>
                <c:pt idx="6">
                  <c:v>#N/A</c:v>
                </c:pt>
                <c:pt idx="7">
                  <c:v>0.16</c:v>
                </c:pt>
                <c:pt idx="8">
                  <c:v>#N/A</c:v>
                </c:pt>
                <c:pt idx="9">
                  <c:v>0.21</c:v>
                </c:pt>
              </c:numCache>
            </c:numRef>
          </c:val>
          <c:extLst>
            <c:ext xmlns:c16="http://schemas.microsoft.com/office/drawing/2014/chart" uri="{C3380CC4-5D6E-409C-BE32-E72D297353CC}">
              <c16:uniqueId val="{00000005-EE44-424F-91F8-0097525A212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0.69</c:v>
                </c:pt>
                <c:pt idx="2">
                  <c:v>#N/A</c:v>
                </c:pt>
                <c:pt idx="3">
                  <c:v>0.8</c:v>
                </c:pt>
                <c:pt idx="4">
                  <c:v>#N/A</c:v>
                </c:pt>
                <c:pt idx="5">
                  <c:v>2.15</c:v>
                </c:pt>
                <c:pt idx="6">
                  <c:v>#N/A</c:v>
                </c:pt>
                <c:pt idx="7">
                  <c:v>2.2999999999999998</c:v>
                </c:pt>
                <c:pt idx="8">
                  <c:v>#N/A</c:v>
                </c:pt>
                <c:pt idx="9">
                  <c:v>1.73</c:v>
                </c:pt>
              </c:numCache>
            </c:numRef>
          </c:val>
          <c:extLst>
            <c:ext xmlns:c16="http://schemas.microsoft.com/office/drawing/2014/chart" uri="{C3380CC4-5D6E-409C-BE32-E72D297353CC}">
              <c16:uniqueId val="{00000006-EE44-424F-91F8-0097525A212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5.79</c:v>
                </c:pt>
                <c:pt idx="2">
                  <c:v>#N/A</c:v>
                </c:pt>
                <c:pt idx="3">
                  <c:v>3.42</c:v>
                </c:pt>
                <c:pt idx="4">
                  <c:v>#N/A</c:v>
                </c:pt>
                <c:pt idx="5">
                  <c:v>4.72</c:v>
                </c:pt>
                <c:pt idx="6">
                  <c:v>#N/A</c:v>
                </c:pt>
                <c:pt idx="7">
                  <c:v>4.8600000000000003</c:v>
                </c:pt>
                <c:pt idx="8">
                  <c:v>#N/A</c:v>
                </c:pt>
                <c:pt idx="9">
                  <c:v>5.28</c:v>
                </c:pt>
              </c:numCache>
            </c:numRef>
          </c:val>
          <c:extLst>
            <c:ext xmlns:c16="http://schemas.microsoft.com/office/drawing/2014/chart" uri="{C3380CC4-5D6E-409C-BE32-E72D297353CC}">
              <c16:uniqueId val="{00000007-EE44-424F-91F8-0097525A2122}"/>
            </c:ext>
          </c:extLst>
        </c:ser>
        <c:ser>
          <c:idx val="8"/>
          <c:order val="8"/>
          <c:tx>
            <c:strRef>
              <c:f>データシート!$A$35</c:f>
              <c:strCache>
                <c:ptCount val="1"/>
                <c:pt idx="0">
                  <c:v>後期高齢者医療特別会計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0.02</c:v>
                </c:pt>
                <c:pt idx="2">
                  <c:v>#N/A</c:v>
                </c:pt>
                <c:pt idx="3">
                  <c:v>0</c:v>
                </c:pt>
                <c:pt idx="4">
                  <c:v>0.01</c:v>
                </c:pt>
                <c:pt idx="5">
                  <c:v>#N/A</c:v>
                </c:pt>
                <c:pt idx="6">
                  <c:v>#N/A</c:v>
                </c:pt>
                <c:pt idx="7">
                  <c:v>0</c:v>
                </c:pt>
                <c:pt idx="8">
                  <c:v>#N/A</c:v>
                </c:pt>
                <c:pt idx="9">
                  <c:v>0</c:v>
                </c:pt>
              </c:numCache>
            </c:numRef>
          </c:val>
          <c:extLst>
            <c:ext xmlns:c16="http://schemas.microsoft.com/office/drawing/2014/chart" uri="{C3380CC4-5D6E-409C-BE32-E72D297353CC}">
              <c16:uniqueId val="{00000008-EE44-424F-91F8-0097525A2122}"/>
            </c:ext>
          </c:extLst>
        </c:ser>
        <c:ser>
          <c:idx val="9"/>
          <c:order val="9"/>
          <c:tx>
            <c:strRef>
              <c:f>データシート!$A$36</c:f>
              <c:strCache>
                <c:ptCount val="1"/>
                <c:pt idx="0">
                  <c:v>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0.33</c:v>
                </c:pt>
                <c:pt idx="2">
                  <c:v>#N/A</c:v>
                </c:pt>
                <c:pt idx="3">
                  <c:v>0.2</c:v>
                </c:pt>
                <c:pt idx="4">
                  <c:v>#N/A</c:v>
                </c:pt>
                <c:pt idx="5">
                  <c:v>0.04</c:v>
                </c:pt>
                <c:pt idx="6">
                  <c:v>#N/A</c:v>
                </c:pt>
                <c:pt idx="7">
                  <c:v>0.09</c:v>
                </c:pt>
                <c:pt idx="8">
                  <c:v>0.19</c:v>
                </c:pt>
                <c:pt idx="9">
                  <c:v>#N/A</c:v>
                </c:pt>
              </c:numCache>
            </c:numRef>
          </c:val>
          <c:extLst>
            <c:ext xmlns:c16="http://schemas.microsoft.com/office/drawing/2014/chart" uri="{C3380CC4-5D6E-409C-BE32-E72D297353CC}">
              <c16:uniqueId val="{00000009-EE44-424F-91F8-0097525A21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857</c:v>
                </c:pt>
                <c:pt idx="5">
                  <c:v>889</c:v>
                </c:pt>
                <c:pt idx="8">
                  <c:v>897</c:v>
                </c:pt>
                <c:pt idx="11">
                  <c:v>891</c:v>
                </c:pt>
                <c:pt idx="14">
                  <c:v>889</c:v>
                </c:pt>
              </c:numCache>
            </c:numRef>
          </c:val>
          <c:extLst>
            <c:ext xmlns:c16="http://schemas.microsoft.com/office/drawing/2014/chart" uri="{C3380CC4-5D6E-409C-BE32-E72D297353CC}">
              <c16:uniqueId val="{00000000-6405-4C6E-AA44-D10D341BBE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05-4C6E-AA44-D10D341BBE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52</c:v>
                </c:pt>
                <c:pt idx="3">
                  <c:v>0</c:v>
                </c:pt>
                <c:pt idx="6">
                  <c:v>0</c:v>
                </c:pt>
                <c:pt idx="9">
                  <c:v>0</c:v>
                </c:pt>
                <c:pt idx="12">
                  <c:v>0</c:v>
                </c:pt>
              </c:numCache>
            </c:numRef>
          </c:val>
          <c:extLst>
            <c:ext xmlns:c16="http://schemas.microsoft.com/office/drawing/2014/chart" uri="{C3380CC4-5D6E-409C-BE32-E72D297353CC}">
              <c16:uniqueId val="{00000002-6405-4C6E-AA44-D10D341BBE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38</c:v>
                </c:pt>
                <c:pt idx="3">
                  <c:v>38</c:v>
                </c:pt>
                <c:pt idx="6">
                  <c:v>69</c:v>
                </c:pt>
                <c:pt idx="9">
                  <c:v>64</c:v>
                </c:pt>
                <c:pt idx="12">
                  <c:v>52</c:v>
                </c:pt>
              </c:numCache>
            </c:numRef>
          </c:val>
          <c:extLst>
            <c:ext xmlns:c16="http://schemas.microsoft.com/office/drawing/2014/chart" uri="{C3380CC4-5D6E-409C-BE32-E72D297353CC}">
              <c16:uniqueId val="{00000003-6405-4C6E-AA44-D10D341BBE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216</c:v>
                </c:pt>
                <c:pt idx="3">
                  <c:v>203</c:v>
                </c:pt>
                <c:pt idx="6">
                  <c:v>200</c:v>
                </c:pt>
                <c:pt idx="9">
                  <c:v>191</c:v>
                </c:pt>
                <c:pt idx="12">
                  <c:v>202</c:v>
                </c:pt>
              </c:numCache>
            </c:numRef>
          </c:val>
          <c:extLst>
            <c:ext xmlns:c16="http://schemas.microsoft.com/office/drawing/2014/chart" uri="{C3380CC4-5D6E-409C-BE32-E72D297353CC}">
              <c16:uniqueId val="{00000004-6405-4C6E-AA44-D10D341BBE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05-4C6E-AA44-D10D341BBE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05-4C6E-AA44-D10D341BBE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1090</c:v>
                </c:pt>
                <c:pt idx="3">
                  <c:v>1150</c:v>
                </c:pt>
                <c:pt idx="6">
                  <c:v>1205</c:v>
                </c:pt>
                <c:pt idx="9">
                  <c:v>1214</c:v>
                </c:pt>
                <c:pt idx="12">
                  <c:v>1210</c:v>
                </c:pt>
              </c:numCache>
            </c:numRef>
          </c:val>
          <c:extLst>
            <c:ext xmlns:c16="http://schemas.microsoft.com/office/drawing/2014/chart" uri="{C3380CC4-5D6E-409C-BE32-E72D297353CC}">
              <c16:uniqueId val="{00000007-6405-4C6E-AA44-D10D341BBE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539</c:v>
                </c:pt>
                <c:pt idx="2">
                  <c:v>#N/A</c:v>
                </c:pt>
                <c:pt idx="3">
                  <c:v>#N/A</c:v>
                </c:pt>
                <c:pt idx="4">
                  <c:v>502</c:v>
                </c:pt>
                <c:pt idx="5">
                  <c:v>#N/A</c:v>
                </c:pt>
                <c:pt idx="6">
                  <c:v>#N/A</c:v>
                </c:pt>
                <c:pt idx="7">
                  <c:v>577</c:v>
                </c:pt>
                <c:pt idx="8">
                  <c:v>#N/A</c:v>
                </c:pt>
                <c:pt idx="9">
                  <c:v>#N/A</c:v>
                </c:pt>
                <c:pt idx="10">
                  <c:v>578</c:v>
                </c:pt>
                <c:pt idx="11">
                  <c:v>#N/A</c:v>
                </c:pt>
                <c:pt idx="12">
                  <c:v>#N/A</c:v>
                </c:pt>
                <c:pt idx="13">
                  <c:v>575</c:v>
                </c:pt>
                <c:pt idx="14">
                  <c:v>#N/A</c:v>
                </c:pt>
              </c:numCache>
            </c:numRef>
          </c:val>
          <c:smooth val="0"/>
          <c:extLst>
            <c:ext xmlns:c16="http://schemas.microsoft.com/office/drawing/2014/chart" uri="{C3380CC4-5D6E-409C-BE32-E72D297353CC}">
              <c16:uniqueId val="{00000008-6405-4C6E-AA44-D10D341BBE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9746</c:v>
                </c:pt>
                <c:pt idx="5">
                  <c:v>9640</c:v>
                </c:pt>
                <c:pt idx="8">
                  <c:v>9634</c:v>
                </c:pt>
                <c:pt idx="11">
                  <c:v>9182</c:v>
                </c:pt>
                <c:pt idx="14">
                  <c:v>8809</c:v>
                </c:pt>
              </c:numCache>
            </c:numRef>
          </c:val>
          <c:extLst>
            <c:ext xmlns:c16="http://schemas.microsoft.com/office/drawing/2014/chart" uri="{C3380CC4-5D6E-409C-BE32-E72D297353CC}">
              <c16:uniqueId val="{00000000-0C99-4F8D-9862-ED11F81A37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45</c:v>
                </c:pt>
                <c:pt idx="5">
                  <c:v>39</c:v>
                </c:pt>
                <c:pt idx="8">
                  <c:v>27</c:v>
                </c:pt>
                <c:pt idx="11">
                  <c:v>13</c:v>
                </c:pt>
                <c:pt idx="14">
                  <c:v>4</c:v>
                </c:pt>
              </c:numCache>
            </c:numRef>
          </c:val>
          <c:extLst>
            <c:ext xmlns:c16="http://schemas.microsoft.com/office/drawing/2014/chart" uri="{C3380CC4-5D6E-409C-BE32-E72D297353CC}">
              <c16:uniqueId val="{00000001-0C99-4F8D-9862-ED11F81A37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4361</c:v>
                </c:pt>
                <c:pt idx="5">
                  <c:v>4688</c:v>
                </c:pt>
                <c:pt idx="8">
                  <c:v>5154</c:v>
                </c:pt>
                <c:pt idx="11">
                  <c:v>5228</c:v>
                </c:pt>
                <c:pt idx="14">
                  <c:v>5157</c:v>
                </c:pt>
              </c:numCache>
            </c:numRef>
          </c:val>
          <c:extLst>
            <c:ext xmlns:c16="http://schemas.microsoft.com/office/drawing/2014/chart" uri="{C3380CC4-5D6E-409C-BE32-E72D297353CC}">
              <c16:uniqueId val="{00000002-0C99-4F8D-9862-ED11F81A37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99-4F8D-9862-ED11F81A37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99-4F8D-9862-ED11F81A37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c:v>
                </c:pt>
                <c:pt idx="3">
                  <c:v>0</c:v>
                </c:pt>
                <c:pt idx="6">
                  <c:v>0</c:v>
                </c:pt>
                <c:pt idx="9">
                  <c:v>0</c:v>
                </c:pt>
                <c:pt idx="12">
                  <c:v>6</c:v>
                </c:pt>
              </c:numCache>
            </c:numRef>
          </c:val>
          <c:extLst>
            <c:ext xmlns:c16="http://schemas.microsoft.com/office/drawing/2014/chart" uri="{C3380CC4-5D6E-409C-BE32-E72D297353CC}">
              <c16:uniqueId val="{00000005-0C99-4F8D-9862-ED11F81A37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2091</c:v>
                </c:pt>
                <c:pt idx="3">
                  <c:v>2078</c:v>
                </c:pt>
                <c:pt idx="6">
                  <c:v>2045</c:v>
                </c:pt>
                <c:pt idx="9">
                  <c:v>2019</c:v>
                </c:pt>
                <c:pt idx="12">
                  <c:v>1985</c:v>
                </c:pt>
              </c:numCache>
            </c:numRef>
          </c:val>
          <c:extLst>
            <c:ext xmlns:c16="http://schemas.microsoft.com/office/drawing/2014/chart" uri="{C3380CC4-5D6E-409C-BE32-E72D297353CC}">
              <c16:uniqueId val="{00000006-0C99-4F8D-9862-ED11F81A37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383</c:v>
                </c:pt>
                <c:pt idx="3">
                  <c:v>585</c:v>
                </c:pt>
                <c:pt idx="6">
                  <c:v>521</c:v>
                </c:pt>
                <c:pt idx="9">
                  <c:v>457</c:v>
                </c:pt>
                <c:pt idx="12">
                  <c:v>409</c:v>
                </c:pt>
              </c:numCache>
            </c:numRef>
          </c:val>
          <c:extLst>
            <c:ext xmlns:c16="http://schemas.microsoft.com/office/drawing/2014/chart" uri="{C3380CC4-5D6E-409C-BE32-E72D297353CC}">
              <c16:uniqueId val="{00000007-0C99-4F8D-9862-ED11F81A37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2689</c:v>
                </c:pt>
                <c:pt idx="3">
                  <c:v>2465</c:v>
                </c:pt>
                <c:pt idx="6">
                  <c:v>2325</c:v>
                </c:pt>
                <c:pt idx="9">
                  <c:v>2252</c:v>
                </c:pt>
                <c:pt idx="12">
                  <c:v>2184</c:v>
                </c:pt>
              </c:numCache>
            </c:numRef>
          </c:val>
          <c:extLst>
            <c:ext xmlns:c16="http://schemas.microsoft.com/office/drawing/2014/chart" uri="{C3380CC4-5D6E-409C-BE32-E72D297353CC}">
              <c16:uniqueId val="{00000008-0C99-4F8D-9862-ED11F81A37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C99-4F8D-9862-ED11F81A37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11563</c:v>
                </c:pt>
                <c:pt idx="3">
                  <c:v>11358</c:v>
                </c:pt>
                <c:pt idx="6">
                  <c:v>11293</c:v>
                </c:pt>
                <c:pt idx="9">
                  <c:v>10658</c:v>
                </c:pt>
                <c:pt idx="12">
                  <c:v>10060</c:v>
                </c:pt>
              </c:numCache>
            </c:numRef>
          </c:val>
          <c:extLst>
            <c:ext xmlns:c16="http://schemas.microsoft.com/office/drawing/2014/chart" uri="{C3380CC4-5D6E-409C-BE32-E72D297353CC}">
              <c16:uniqueId val="{0000000A-0C99-4F8D-9862-ED11F81A37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2581</c:v>
                </c:pt>
                <c:pt idx="2">
                  <c:v>#N/A</c:v>
                </c:pt>
                <c:pt idx="3">
                  <c:v>#N/A</c:v>
                </c:pt>
                <c:pt idx="4">
                  <c:v>2119</c:v>
                </c:pt>
                <c:pt idx="5">
                  <c:v>#N/A</c:v>
                </c:pt>
                <c:pt idx="6">
                  <c:v>#N/A</c:v>
                </c:pt>
                <c:pt idx="7">
                  <c:v>1369</c:v>
                </c:pt>
                <c:pt idx="8">
                  <c:v>#N/A</c:v>
                </c:pt>
                <c:pt idx="9">
                  <c:v>#N/A</c:v>
                </c:pt>
                <c:pt idx="10">
                  <c:v>963</c:v>
                </c:pt>
                <c:pt idx="11">
                  <c:v>#N/A</c:v>
                </c:pt>
                <c:pt idx="12">
                  <c:v>#N/A</c:v>
                </c:pt>
                <c:pt idx="13">
                  <c:v>674</c:v>
                </c:pt>
                <c:pt idx="14">
                  <c:v>#N/A</c:v>
                </c:pt>
              </c:numCache>
            </c:numRef>
          </c:val>
          <c:smooth val="0"/>
          <c:extLst>
            <c:ext xmlns:c16="http://schemas.microsoft.com/office/drawing/2014/chart" uri="{C3380CC4-5D6E-409C-BE32-E72D297353CC}">
              <c16:uniqueId val="{0000000B-0C99-4F8D-9862-ED11F81A37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3769</c:v>
                </c:pt>
                <c:pt idx="1">
                  <c:v>3821</c:v>
                </c:pt>
                <c:pt idx="2">
                  <c:v>3700</c:v>
                </c:pt>
              </c:numCache>
            </c:numRef>
          </c:val>
          <c:extLst>
            <c:ext xmlns:c16="http://schemas.microsoft.com/office/drawing/2014/chart" uri="{C3380CC4-5D6E-409C-BE32-E72D297353CC}">
              <c16:uniqueId val="{00000000-F1E9-4BCF-9166-8F28A7466B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397</c:v>
                </c:pt>
                <c:pt idx="1">
                  <c:v>378</c:v>
                </c:pt>
                <c:pt idx="2">
                  <c:v>384</c:v>
                </c:pt>
              </c:numCache>
            </c:numRef>
          </c:val>
          <c:extLst>
            <c:ext xmlns:c16="http://schemas.microsoft.com/office/drawing/2014/chart" uri="{C3380CC4-5D6E-409C-BE32-E72D297353CC}">
              <c16:uniqueId val="{00000001-F1E9-4BCF-9166-8F28A7466B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1236</c:v>
                </c:pt>
                <c:pt idx="1">
                  <c:v>1124</c:v>
                </c:pt>
                <c:pt idx="2">
                  <c:v>1093</c:v>
                </c:pt>
              </c:numCache>
            </c:numRef>
          </c:val>
          <c:extLst>
            <c:ext xmlns:c16="http://schemas.microsoft.com/office/drawing/2014/chart" uri="{C3380CC4-5D6E-409C-BE32-E72D297353CC}">
              <c16:uniqueId val="{00000002-F1E9-4BCF-9166-8F28A7466B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12,339
12,050
253.91
8,619,386
8,241,681
305,511
5,774,053
10,059,646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償却資産の増加等により基準財政収入額が増加したため令和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ポイント増加しているが、依然として類似団体平均を下回っている。税収の徴収強化や基金等を活用した債券運用の増加など自主財源の確保に努める。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145521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50781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145521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078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94721</xdr:rowOff>
    </xdr:from>
    <xdr:to>
      <xdr:col>19</xdr:col>
      <xdr:colOff>184150</xdr:colOff>
      <xdr:row>44</xdr:row>
      <xdr:rowOff>24871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9648</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5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改定及び会計年度任用職員の増加等による人件費の増加及び一部事務組合への負担金も増加しており、経常経費が大きく増加している。収入については地方税は増加したものの、地方交付税及び臨時財政対策債の減少によりほぼ横ばいの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年度決算に比べて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95673</xdr:rowOff>
    </xdr:from>
    <xdr:to>
      <xdr:col>23</xdr:col>
      <xdr:colOff>133350</xdr:colOff>
      <xdr:row>65</xdr:row>
      <xdr:rowOff>149437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068473"/>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64</xdr:row>
      <xdr:rowOff>95673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553700"/>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84667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55370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84667</xdr:rowOff>
    </xdr:from>
    <xdr:to>
      <xdr:col>11</xdr:col>
      <xdr:colOff>31750</xdr:colOff>
      <xdr:row>63</xdr:row>
      <xdr:rowOff>106256</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714567"/>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98637</xdr:rowOff>
    </xdr:from>
    <xdr:to>
      <xdr:col>23</xdr:col>
      <xdr:colOff>184150</xdr:colOff>
      <xdr:row>66</xdr:row>
      <xdr:rowOff>28787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165964</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13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131250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33867</xdr:rowOff>
    </xdr:from>
    <xdr:to>
      <xdr:col>11</xdr:col>
      <xdr:colOff>82550</xdr:colOff>
      <xdr:row>62</xdr:row>
      <xdr:rowOff>135467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141833</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給与改定等により人件費は増加しているが、物件費等は電気料金の補助等により減少しており、令和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年度決算と比較してほぼ横ばいになっている。公民館やこども園等直営の公共施設が多いため、物価の高騰による需用費の増加に注意する。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114150</xdr:rowOff>
    </xdr:from>
    <xdr:to>
      <xdr:col>23</xdr:col>
      <xdr:colOff>133350</xdr:colOff>
      <xdr:row>82</xdr:row>
      <xdr:rowOff>118292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173050"/>
          <a:ext cx="8382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38891</xdr:rowOff>
    </xdr:from>
    <xdr:to>
      <xdr:col>19</xdr:col>
      <xdr:colOff>133350</xdr:colOff>
      <xdr:row>82</xdr:row>
      <xdr:rowOff>114150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097791"/>
          <a:ext cx="889000" cy="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32517</xdr:rowOff>
    </xdr:from>
    <xdr:to>
      <xdr:col>15</xdr:col>
      <xdr:colOff>82550</xdr:colOff>
      <xdr:row>82</xdr:row>
      <xdr:rowOff>38891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91417"/>
          <a:ext cx="889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121862</xdr:rowOff>
    </xdr:from>
    <xdr:to>
      <xdr:col>11</xdr:col>
      <xdr:colOff>31750</xdr:colOff>
      <xdr:row>82</xdr:row>
      <xdr:rowOff>32517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009312"/>
          <a:ext cx="889000" cy="8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67492</xdr:rowOff>
    </xdr:from>
    <xdr:to>
      <xdr:col>23</xdr:col>
      <xdr:colOff>184150</xdr:colOff>
      <xdr:row>82</xdr:row>
      <xdr:rowOff>169092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12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39569</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09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63350</xdr:rowOff>
    </xdr:from>
    <xdr:to>
      <xdr:col>19</xdr:col>
      <xdr:colOff>184150</xdr:colOff>
      <xdr:row>82</xdr:row>
      <xdr:rowOff>164950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1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149727</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2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159541</xdr:rowOff>
    </xdr:from>
    <xdr:to>
      <xdr:col>15</xdr:col>
      <xdr:colOff>133350</xdr:colOff>
      <xdr:row>82</xdr:row>
      <xdr:rowOff>89691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04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99868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81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153167</xdr:rowOff>
    </xdr:from>
    <xdr:to>
      <xdr:col>11</xdr:col>
      <xdr:colOff>82550</xdr:colOff>
      <xdr:row>82</xdr:row>
      <xdr:rowOff>83317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04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68094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12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71062</xdr:rowOff>
    </xdr:from>
    <xdr:to>
      <xdr:col>7</xdr:col>
      <xdr:colOff>31750</xdr:colOff>
      <xdr:row>82</xdr:row>
      <xdr:rowOff>1212</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11389</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72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類似団体平均と比較して高くなっているが、近年は少しずつ減少している。地域の民間給与の状況等を踏まえ、適正な給与水準の維持に努める。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113998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501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113998</xdr:rowOff>
    </xdr:from>
    <xdr:to>
      <xdr:col>77</xdr:col>
      <xdr:colOff>44450</xdr:colOff>
      <xdr:row>87</xdr:row>
      <xdr:rowOff>125488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5290800" y="1503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125488</xdr:rowOff>
    </xdr:from>
    <xdr:to>
      <xdr:col>72</xdr:col>
      <xdr:colOff>203200</xdr:colOff>
      <xdr:row>88</xdr:row>
      <xdr:rowOff>22982</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4401800" y="150416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125488</xdr:rowOff>
    </xdr:from>
    <xdr:to>
      <xdr:col>68</xdr:col>
      <xdr:colOff>152400</xdr:colOff>
      <xdr:row>88</xdr:row>
      <xdr:rowOff>22982</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3512800" y="150416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63198</xdr:rowOff>
    </xdr:from>
    <xdr:to>
      <xdr:col>77</xdr:col>
      <xdr:colOff>95250</xdr:colOff>
      <xdr:row>87</xdr:row>
      <xdr:rowOff>164798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149575</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506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74688</xdr:rowOff>
    </xdr:from>
    <xdr:to>
      <xdr:col>73</xdr:col>
      <xdr:colOff>44450</xdr:colOff>
      <xdr:row>88</xdr:row>
      <xdr:rowOff>4838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161065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143632</xdr:rowOff>
    </xdr:from>
    <xdr:to>
      <xdr:col>68</xdr:col>
      <xdr:colOff>203200</xdr:colOff>
      <xdr:row>88</xdr:row>
      <xdr:rowOff>73782</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58559</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職員数に大きな動きはないものの、人口の減少が大きく人口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人当たり職員数は類似団体と比較して多くなっている。職員定員適正化計画に基づき適宜見直しを行っていく。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157056</xdr:rowOff>
    </xdr:from>
    <xdr:to>
      <xdr:col>81</xdr:col>
      <xdr:colOff>44450</xdr:colOff>
      <xdr:row>63</xdr:row>
      <xdr:rowOff>16631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78695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104201</xdr:rowOff>
    </xdr:from>
    <xdr:to>
      <xdr:col>77</xdr:col>
      <xdr:colOff>44450</xdr:colOff>
      <xdr:row>62</xdr:row>
      <xdr:rowOff>157056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734101"/>
          <a:ext cx="889000" cy="5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69729</xdr:rowOff>
    </xdr:from>
    <xdr:to>
      <xdr:col>72</xdr:col>
      <xdr:colOff>203200</xdr:colOff>
      <xdr:row>62</xdr:row>
      <xdr:rowOff>104201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69962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21469</xdr:rowOff>
    </xdr:from>
    <xdr:to>
      <xdr:col>68</xdr:col>
      <xdr:colOff>152400</xdr:colOff>
      <xdr:row>62</xdr:row>
      <xdr:rowOff>69729</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65136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137281</xdr:rowOff>
    </xdr:from>
    <xdr:to>
      <xdr:col>81</xdr:col>
      <xdr:colOff>95250</xdr:colOff>
      <xdr:row>63</xdr:row>
      <xdr:rowOff>67431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109358</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73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106256</xdr:rowOff>
    </xdr:from>
    <xdr:to>
      <xdr:col>77</xdr:col>
      <xdr:colOff>95250</xdr:colOff>
      <xdr:row>63</xdr:row>
      <xdr:rowOff>36406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21183</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53401</xdr:rowOff>
    </xdr:from>
    <xdr:to>
      <xdr:col>73</xdr:col>
      <xdr:colOff>44450</xdr:colOff>
      <xdr:row>62</xdr:row>
      <xdr:rowOff>155001</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6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139778</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76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18929</xdr:rowOff>
    </xdr:from>
    <xdr:to>
      <xdr:col>68</xdr:col>
      <xdr:colOff>203200</xdr:colOff>
      <xdr:row>62</xdr:row>
      <xdr:rowOff>120529</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6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105306</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73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142119</xdr:rowOff>
    </xdr:from>
    <xdr:to>
      <xdr:col>64</xdr:col>
      <xdr:colOff>152400</xdr:colOff>
      <xdr:row>62</xdr:row>
      <xdr:rowOff>72269</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57046</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68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償還期間の短い過疎対策事業債の活用により単年度の償還額が大きくなった結果、実質公債費比率が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ポイント増加した。今後は大型事業が見込まれるため数値の悪化は避けられないと思うが、できるだけ町の負担にならないよう適切な財政措置を講じていく。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5292</xdr:rowOff>
    </xdr:from>
    <xdr:to>
      <xdr:col>81</xdr:col>
      <xdr:colOff>44450</xdr:colOff>
      <xdr:row>42</xdr:row>
      <xdr:rowOff>55563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6179800" y="7206192"/>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72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5292</xdr:rowOff>
    </xdr:from>
    <xdr:to>
      <xdr:col>77</xdr:col>
      <xdr:colOff>44450</xdr:colOff>
      <xdr:row>42</xdr:row>
      <xdr:rowOff>15346</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5290800" y="72061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15346</xdr:rowOff>
    </xdr:from>
    <xdr:to>
      <xdr:col>72</xdr:col>
      <xdr:colOff>203200</xdr:colOff>
      <xdr:row>42</xdr:row>
      <xdr:rowOff>15346</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a:off x="14401800" y="72162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15346</xdr:rowOff>
    </xdr:from>
    <xdr:to>
      <xdr:col>68</xdr:col>
      <xdr:colOff>152400</xdr:colOff>
      <xdr:row>42</xdr:row>
      <xdr:rowOff>55563</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72162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36635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148290</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717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125942</xdr:rowOff>
    </xdr:from>
    <xdr:to>
      <xdr:col>77</xdr:col>
      <xdr:colOff>95250</xdr:colOff>
      <xdr:row>42</xdr:row>
      <xdr:rowOff>56092</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40869</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135996</xdr:rowOff>
    </xdr:from>
    <xdr:to>
      <xdr:col>73</xdr:col>
      <xdr:colOff>44450</xdr:colOff>
      <xdr:row>42</xdr:row>
      <xdr:rowOff>66146</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71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50923</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725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135996</xdr:rowOff>
    </xdr:from>
    <xdr:to>
      <xdr:col>68</xdr:col>
      <xdr:colOff>203200</xdr:colOff>
      <xdr:row>42</xdr:row>
      <xdr:rowOff>66146</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71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50923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725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4763</xdr:rowOff>
    </xdr:from>
    <xdr:to>
      <xdr:col>64</xdr:col>
      <xdr:colOff>152400</xdr:colOff>
      <xdr:row>42</xdr:row>
      <xdr:rowOff>106363</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91140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地方債残高の減少等により令和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年度決算と比較して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ポイント減少した。類似団体平均と比較すると高い水準であるため、新規発行額が償還額を上回らないようにするなど将来世代への負担を軽減出来るよう事業を実施していく。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70334</xdr:rowOff>
    </xdr:from>
    <xdr:to>
      <xdr:col>81</xdr:col>
      <xdr:colOff>44450</xdr:colOff>
      <xdr:row>14</xdr:row>
      <xdr:rowOff>139277</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6179800" y="247063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139277</xdr:rowOff>
    </xdr:from>
    <xdr:to>
      <xdr:col>77</xdr:col>
      <xdr:colOff>44450</xdr:colOff>
      <xdr:row>15</xdr:row>
      <xdr:rowOff>54005</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5290800" y="2539577"/>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54005</xdr:rowOff>
    </xdr:from>
    <xdr:to>
      <xdr:col>72</xdr:col>
      <xdr:colOff>203200</xdr:colOff>
      <xdr:row>16</xdr:row>
      <xdr:rowOff>80191</xdr:rowOff>
    </xdr:to>
    <xdr:cxnSp macro="">
      <xdr:nvCxnSpPr>
        <xdr:cNvPr id="465" name="直線コネクタ 464">
          <a:extLst>
            <a:ext uri="{FF2B5EF4-FFF2-40B4-BE49-F238E27FC236}">
              <a16:creationId xmlns:a16="http://schemas.microsoft.com/office/drawing/2014/main" id="{00000000-0008-0000-0300-0000D1010000}"/>
            </a:ext>
          </a:extLst>
        </xdr:cNvPr>
        <xdr:cNvCxnSpPr/>
      </xdr:nvCxnSpPr>
      <xdr:spPr>
        <a:xfrm flipV="1">
          <a:off x="14401800" y="2625755"/>
          <a:ext cx="889000" cy="19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80191</xdr:rowOff>
    </xdr:from>
    <xdr:to>
      <xdr:col>68</xdr:col>
      <xdr:colOff>152400</xdr:colOff>
      <xdr:row>17</xdr:row>
      <xdr:rowOff>58118</xdr:rowOff>
    </xdr:to>
    <xdr:cxnSp macro="">
      <xdr:nvCxnSpPr>
        <xdr:cNvPr id="468" name="直線コネクタ 467">
          <a:extLst>
            <a:ext uri="{FF2B5EF4-FFF2-40B4-BE49-F238E27FC236}">
              <a16:creationId xmlns:a16="http://schemas.microsoft.com/office/drawing/2014/main" id="{00000000-0008-0000-0300-0000D4010000}"/>
            </a:ext>
          </a:extLst>
        </xdr:cNvPr>
        <xdr:cNvCxnSpPr/>
      </xdr:nvCxnSpPr>
      <xdr:spPr>
        <a:xfrm flipV="1">
          <a:off x="13512800" y="2823391"/>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132140</xdr:rowOff>
    </xdr:from>
    <xdr:to>
      <xdr:col>68</xdr:col>
      <xdr:colOff>203200</xdr:colOff>
      <xdr:row>15</xdr:row>
      <xdr:rowOff>62290</xdr:rowOff>
    </xdr:to>
    <xdr:sp macro="" textlink="">
      <xdr:nvSpPr>
        <xdr:cNvPr id="469" name="フローチャート: 判断 468">
          <a:extLst>
            <a:ext uri="{FF2B5EF4-FFF2-40B4-BE49-F238E27FC236}">
              <a16:creationId xmlns:a16="http://schemas.microsoft.com/office/drawing/2014/main" id="{00000000-0008-0000-0300-0000D5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1" name="フローチャート: 判断 470">
          <a:extLst>
            <a:ext uri="{FF2B5EF4-FFF2-40B4-BE49-F238E27FC236}">
              <a16:creationId xmlns:a16="http://schemas.microsoft.com/office/drawing/2014/main" id="{00000000-0008-0000-0300-0000D7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19534</xdr:rowOff>
    </xdr:from>
    <xdr:to>
      <xdr:col>81</xdr:col>
      <xdr:colOff>95250</xdr:colOff>
      <xdr:row>14</xdr:row>
      <xdr:rowOff>121134</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6967200" y="24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163061</xdr:rowOff>
    </xdr:from>
    <xdr:ext cx="762000" cy="259045"/>
    <xdr:sp macro="" textlink="">
      <xdr:nvSpPr>
        <xdr:cNvPr id="479" name="将来負担の状況該当値テキスト">
          <a:extLst>
            <a:ext uri="{FF2B5EF4-FFF2-40B4-BE49-F238E27FC236}">
              <a16:creationId xmlns:a16="http://schemas.microsoft.com/office/drawing/2014/main" id="{00000000-0008-0000-0300-0000DF010000}"/>
            </a:ext>
          </a:extLst>
        </xdr:cNvPr>
        <xdr:cNvSpPr txBox="1"/>
      </xdr:nvSpPr>
      <xdr:spPr>
        <a:xfrm>
          <a:off x="17106900" y="239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88477</xdr:rowOff>
    </xdr:from>
    <xdr:to>
      <xdr:col>77</xdr:col>
      <xdr:colOff>95250</xdr:colOff>
      <xdr:row>15</xdr:row>
      <xdr:rowOff>18627</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6129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3404</xdr:rowOff>
    </xdr:from>
    <xdr:ext cx="7366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5798800" y="2575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3205</xdr:rowOff>
    </xdr:from>
    <xdr:to>
      <xdr:col>73</xdr:col>
      <xdr:colOff>44450</xdr:colOff>
      <xdr:row>15</xdr:row>
      <xdr:rowOff>104805</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52400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89582</xdr:rowOff>
    </xdr:from>
    <xdr:ext cx="762000" cy="25904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4909800" y="26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29391</xdr:rowOff>
    </xdr:from>
    <xdr:to>
      <xdr:col>68</xdr:col>
      <xdr:colOff>203200</xdr:colOff>
      <xdr:row>16</xdr:row>
      <xdr:rowOff>130991</xdr:rowOff>
    </xdr:to>
    <xdr:sp macro="" textlink="">
      <xdr:nvSpPr>
        <xdr:cNvPr id="484" name="楕円 483">
          <a:extLst>
            <a:ext uri="{FF2B5EF4-FFF2-40B4-BE49-F238E27FC236}">
              <a16:creationId xmlns:a16="http://schemas.microsoft.com/office/drawing/2014/main" id="{00000000-0008-0000-0300-0000E4010000}"/>
            </a:ext>
          </a:extLst>
        </xdr:cNvPr>
        <xdr:cNvSpPr/>
      </xdr:nvSpPr>
      <xdr:spPr>
        <a:xfrm>
          <a:off x="143510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115768</xdr:rowOff>
    </xdr:from>
    <xdr:ext cx="762000" cy="259045"/>
    <xdr:sp macro="" textlink="">
      <xdr:nvSpPr>
        <xdr:cNvPr id="485" name="テキスト ボックス 484">
          <a:extLst>
            <a:ext uri="{FF2B5EF4-FFF2-40B4-BE49-F238E27FC236}">
              <a16:creationId xmlns:a16="http://schemas.microsoft.com/office/drawing/2014/main" id="{00000000-0008-0000-0300-0000E5010000}"/>
            </a:ext>
          </a:extLst>
        </xdr:cNvPr>
        <xdr:cNvSpPr txBox="1"/>
      </xdr:nvSpPr>
      <xdr:spPr>
        <a:xfrm>
          <a:off x="14020800" y="285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7318</xdr:rowOff>
    </xdr:from>
    <xdr:to>
      <xdr:col>64</xdr:col>
      <xdr:colOff>152400</xdr:colOff>
      <xdr:row>17</xdr:row>
      <xdr:rowOff>108918</xdr:rowOff>
    </xdr:to>
    <xdr:sp macro="" textlink="">
      <xdr:nvSpPr>
        <xdr:cNvPr id="486" name="楕円 485">
          <a:extLst>
            <a:ext uri="{FF2B5EF4-FFF2-40B4-BE49-F238E27FC236}">
              <a16:creationId xmlns:a16="http://schemas.microsoft.com/office/drawing/2014/main" id="{00000000-0008-0000-0300-0000E6010000}"/>
            </a:ext>
          </a:extLst>
        </xdr:cNvPr>
        <xdr:cNvSpPr/>
      </xdr:nvSpPr>
      <xdr:spPr>
        <a:xfrm>
          <a:off x="13462000" y="29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93695</xdr:rowOff>
    </xdr:from>
    <xdr:ext cx="762000" cy="259045"/>
    <xdr:sp macro="" textlink="">
      <xdr:nvSpPr>
        <xdr:cNvPr id="487" name="テキスト ボックス 486">
          <a:extLst>
            <a:ext uri="{FF2B5EF4-FFF2-40B4-BE49-F238E27FC236}">
              <a16:creationId xmlns:a16="http://schemas.microsoft.com/office/drawing/2014/main" id="{00000000-0008-0000-0300-0000E7010000}"/>
            </a:ext>
          </a:extLst>
        </xdr:cNvPr>
        <xdr:cNvSpPr txBox="1"/>
      </xdr:nvSpPr>
      <xdr:spPr>
        <a:xfrm>
          <a:off x="13131800" y="300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12,339
12,050
253.91
8,619,386
8,241,681
305,511
5,774,053
10,059,646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給与改定等により令和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ポイント増加した。類似団体と比較しても高い水準であるため、会計年度任用職員の任用状況の見直しなど人件費の縮減に努める。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19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20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525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ポイント下回った。電気料や委託料の減少によるものなので、物価の高騰による需用費の増大に注意しながら引き続き経常経費を抑えるよう努める。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41275</xdr:rowOff>
    </xdr:from>
    <xdr:to>
      <xdr:col>82</xdr:col>
      <xdr:colOff>107950</xdr:colOff>
      <xdr:row>15</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6130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121285</xdr:rowOff>
    </xdr:from>
    <xdr:to>
      <xdr:col>78</xdr:col>
      <xdr:colOff>69850</xdr:colOff>
      <xdr:row>15</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2158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121285</xdr:rowOff>
    </xdr:from>
    <xdr:to>
      <xdr:col>73</xdr:col>
      <xdr:colOff>180975</xdr:colOff>
      <xdr:row>14</xdr:row>
      <xdr:rowOff>167005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215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167005</xdr:rowOff>
    </xdr:from>
    <xdr:to>
      <xdr:col>69</xdr:col>
      <xdr:colOff>92075</xdr:colOff>
      <xdr:row>15</xdr:row>
      <xdr:rowOff>64135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673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161925</xdr:rowOff>
    </xdr:from>
    <xdr:to>
      <xdr:col>82</xdr:col>
      <xdr:colOff>158750</xdr:colOff>
      <xdr:row>15</xdr:row>
      <xdr:rowOff>92075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7002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70485</xdr:rowOff>
    </xdr:from>
    <xdr:to>
      <xdr:col>74</xdr:col>
      <xdr:colOff>31750</xdr:colOff>
      <xdr:row>15</xdr:row>
      <xdr:rowOff>635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10812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116205</xdr:rowOff>
    </xdr:from>
    <xdr:to>
      <xdr:col>69</xdr:col>
      <xdr:colOff>142875</xdr:colOff>
      <xdr:row>15</xdr:row>
      <xdr:rowOff>46355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56532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xdr:rowOff>
    </xdr:from>
    <xdr:to>
      <xdr:col>65</xdr:col>
      <xdr:colOff>53975</xdr:colOff>
      <xdr:row>15</xdr:row>
      <xdr:rowOff>114935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125112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高校生の医療費無料化等による扶助費の増加により、令和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ポイント増加した。類似団体平均と比較して低い数値であるため、引き続き経常経費の増加に注意する。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18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55</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66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55</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66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57</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61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ポイント増加した。公営企業や特別会計への繰出金が高止まりしているため、各事業で使用料や税率の見直しを行い、適正な受益者負担に努める。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58965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880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15422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8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57</xdr:row>
      <xdr:rowOff>26307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88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135165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989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76399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76399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146957</xdr:rowOff>
    </xdr:from>
    <xdr:to>
      <xdr:col>69</xdr:col>
      <xdr:colOff>142875</xdr:colOff>
      <xdr:row>57</xdr:row>
      <xdr:rowOff>77107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人件費の増加に伴う一部事務組合負担金の増加等により、令和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ポイント増加した。類似団体平均と比べて低い数値ではあるが、町単独の補助金について必要性等も検討し適正な事業執行に努める。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xdr:rowOff>
    </xdr:from>
    <xdr:to>
      <xdr:col>82</xdr:col>
      <xdr:colOff>107950</xdr:colOff>
      <xdr:row>36</xdr:row>
      <xdr:rowOff>3175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0392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107950</xdr:rowOff>
    </xdr:from>
    <xdr:to>
      <xdr:col>78</xdr:col>
      <xdr:colOff>69850</xdr:colOff>
      <xdr:row>35</xdr:row>
      <xdr:rowOff>3175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9372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69850</xdr:rowOff>
    </xdr:from>
    <xdr:to>
      <xdr:col>73</xdr:col>
      <xdr:colOff>180975</xdr:colOff>
      <xdr:row>34</xdr:row>
      <xdr:rowOff>107950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89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153052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69850</xdr:rowOff>
    </xdr:from>
    <xdr:to>
      <xdr:col>69</xdr:col>
      <xdr:colOff>92075</xdr:colOff>
      <xdr:row>34</xdr:row>
      <xdr:rowOff>165100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89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95902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9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123825</xdr:rowOff>
    </xdr:from>
    <xdr:to>
      <xdr:col>82</xdr:col>
      <xdr:colOff>158750</xdr:colOff>
      <xdr:row>36</xdr:row>
      <xdr:rowOff>53975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140352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123825</xdr:rowOff>
    </xdr:from>
    <xdr:to>
      <xdr:col>78</xdr:col>
      <xdr:colOff>120650</xdr:colOff>
      <xdr:row>35</xdr:row>
      <xdr:rowOff>53975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64152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2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57150</xdr:rowOff>
    </xdr:from>
    <xdr:to>
      <xdr:col>74</xdr:col>
      <xdr:colOff>31750</xdr:colOff>
      <xdr:row>34</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19050</xdr:rowOff>
    </xdr:from>
    <xdr:to>
      <xdr:col>69</xdr:col>
      <xdr:colOff>142875</xdr:colOff>
      <xdr:row>34</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130827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年度過疎債の償還開始等により経常収支比率が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ポイント増加した。償還期間の短い起債が多いため、単年度の負担が大きくなりがちなので地方債残高全体が</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増加しないよう注視する。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159004</xdr:rowOff>
    </xdr:from>
    <xdr:to>
      <xdr:col>24</xdr:col>
      <xdr:colOff>25400</xdr:colOff>
      <xdr:row>78</xdr:row>
      <xdr:rowOff>163576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5321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113285</xdr:rowOff>
    </xdr:from>
    <xdr:to>
      <xdr:col>19</xdr:col>
      <xdr:colOff>187325</xdr:colOff>
      <xdr:row>78</xdr:row>
      <xdr:rowOff>159004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4863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113285</xdr:rowOff>
    </xdr:from>
    <xdr:to>
      <xdr:col>15</xdr:col>
      <xdr:colOff>98425</xdr:colOff>
      <xdr:row>78</xdr:row>
      <xdr:rowOff>131572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4863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78</xdr:row>
      <xdr:rowOff>131572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490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112776</xdr:rowOff>
    </xdr:from>
    <xdr:to>
      <xdr:col>24</xdr:col>
      <xdr:colOff>76200</xdr:colOff>
      <xdr:row>79</xdr:row>
      <xdr:rowOff>42926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84853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108204</xdr:rowOff>
    </xdr:from>
    <xdr:to>
      <xdr:col>20</xdr:col>
      <xdr:colOff>38100</xdr:colOff>
      <xdr:row>79</xdr:row>
      <xdr:rowOff>38354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23131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62485</xdr:rowOff>
    </xdr:from>
    <xdr:to>
      <xdr:col>15</xdr:col>
      <xdr:colOff>149225</xdr:colOff>
      <xdr:row>78</xdr:row>
      <xdr:rowOff>164085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148862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80772</xdr:rowOff>
    </xdr:from>
    <xdr:to>
      <xdr:col>11</xdr:col>
      <xdr:colOff>60325</xdr:colOff>
      <xdr:row>79</xdr:row>
      <xdr:rowOff>10922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67056</xdr:rowOff>
    </xdr:from>
    <xdr:to>
      <xdr:col>6</xdr:col>
      <xdr:colOff>171450</xdr:colOff>
      <xdr:row>78</xdr:row>
      <xdr:rowOff>168656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153433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給与改定による人件費の増加や補助費等の増加により経常経費が大きく増加した。類似団体平均と比較しても</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ポイント高いため、補助金の精査による補助費等の経常経費負担の縮減に努める。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77</xdr:row>
      <xdr:rowOff>88137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66344"/>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76</xdr:row>
      <xdr:rowOff>136144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19456"/>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75</xdr:row>
      <xdr:rowOff>133858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194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76</xdr:row>
      <xdr:rowOff>85852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926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76928</xdr:rowOff>
    </xdr:from>
    <xdr:to>
      <xdr:col>29</xdr:col>
      <xdr:colOff>127000</xdr:colOff>
      <xdr:row>16</xdr:row>
      <xdr:rowOff>130760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67753"/>
          <a:ext cx="647700" cy="53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60508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2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130760</xdr:rowOff>
    </xdr:from>
    <xdr:to>
      <xdr:col>26</xdr:col>
      <xdr:colOff>50800</xdr:colOff>
      <xdr:row>17</xdr:row>
      <xdr:rowOff>6682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21585"/>
          <a:ext cx="698500" cy="47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6682</xdr:rowOff>
    </xdr:from>
    <xdr:to>
      <xdr:col>22</xdr:col>
      <xdr:colOff>114300</xdr:colOff>
      <xdr:row>17</xdr:row>
      <xdr:rowOff>71860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68957"/>
          <a:ext cx="698500" cy="65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71860</xdr:rowOff>
    </xdr:from>
    <xdr:to>
      <xdr:col>18</xdr:col>
      <xdr:colOff>177800</xdr:colOff>
      <xdr:row>17</xdr:row>
      <xdr:rowOff>132053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34135"/>
          <a:ext cx="698500" cy="60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100108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26128</xdr:rowOff>
    </xdr:from>
    <xdr:to>
      <xdr:col>29</xdr:col>
      <xdr:colOff>177800</xdr:colOff>
      <xdr:row>16</xdr:row>
      <xdr:rowOff>127728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16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42655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6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79960</xdr:rowOff>
    </xdr:from>
    <xdr:to>
      <xdr:col>26</xdr:col>
      <xdr:colOff>101600</xdr:colOff>
      <xdr:row>17</xdr:row>
      <xdr:rowOff>10110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70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20287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3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127332</xdr:rowOff>
    </xdr:from>
    <xdr:to>
      <xdr:col>22</xdr:col>
      <xdr:colOff>165100</xdr:colOff>
      <xdr:row>17</xdr:row>
      <xdr:rowOff>57482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18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67659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8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21060</xdr:rowOff>
    </xdr:from>
    <xdr:to>
      <xdr:col>19</xdr:col>
      <xdr:colOff>38100</xdr:colOff>
      <xdr:row>17</xdr:row>
      <xdr:rowOff>122660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8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132837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5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81253</xdr:rowOff>
    </xdr:from>
    <xdr:to>
      <xdr:col>15</xdr:col>
      <xdr:colOff>101600</xdr:colOff>
      <xdr:row>18</xdr:row>
      <xdr:rowOff>11403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43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21580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146225</xdr:rowOff>
    </xdr:from>
    <xdr:to>
      <xdr:col>29</xdr:col>
      <xdr:colOff>127000</xdr:colOff>
      <xdr:row>34</xdr:row>
      <xdr:rowOff>168559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413675"/>
          <a:ext cx="647700" cy="22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168559</xdr:rowOff>
    </xdr:from>
    <xdr:to>
      <xdr:col>26</xdr:col>
      <xdr:colOff>50800</xdr:colOff>
      <xdr:row>34</xdr:row>
      <xdr:rowOff>195100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436009"/>
          <a:ext cx="698500" cy="2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238701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195100</xdr:rowOff>
    </xdr:from>
    <xdr:to>
      <xdr:col>22</xdr:col>
      <xdr:colOff>114300</xdr:colOff>
      <xdr:row>35</xdr:row>
      <xdr:rowOff>5248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462550"/>
          <a:ext cx="698500" cy="153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279575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8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302222</xdr:rowOff>
    </xdr:from>
    <xdr:to>
      <xdr:col>18</xdr:col>
      <xdr:colOff>177800</xdr:colOff>
      <xdr:row>35</xdr:row>
      <xdr:rowOff>5248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569672"/>
          <a:ext cx="698500" cy="45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281472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95425</xdr:rowOff>
    </xdr:from>
    <xdr:to>
      <xdr:col>29</xdr:col>
      <xdr:colOff>177800</xdr:colOff>
      <xdr:row>34</xdr:row>
      <xdr:rowOff>197025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62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283402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117759</xdr:rowOff>
    </xdr:from>
    <xdr:to>
      <xdr:col>26</xdr:col>
      <xdr:colOff>101600</xdr:colOff>
      <xdr:row>34</xdr:row>
      <xdr:rowOff>219359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385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229536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54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144300</xdr:rowOff>
    </xdr:from>
    <xdr:to>
      <xdr:col>22</xdr:col>
      <xdr:colOff>165100</xdr:colOff>
      <xdr:row>34</xdr:row>
      <xdr:rowOff>245900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256077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18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297348</xdr:rowOff>
    </xdr:from>
    <xdr:to>
      <xdr:col>19</xdr:col>
      <xdr:colOff>38100</xdr:colOff>
      <xdr:row>35</xdr:row>
      <xdr:rowOff>56048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64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66225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3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251422</xdr:rowOff>
    </xdr:from>
    <xdr:to>
      <xdr:col>15</xdr:col>
      <xdr:colOff>101600</xdr:colOff>
      <xdr:row>35</xdr:row>
      <xdr:rowOff>10122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1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20299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8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12,339
12,050
253.91
8,619,386
8,241,681
305,511
5,774,053
10,059,646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16167</xdr:rowOff>
    </xdr:from>
    <xdr:to>
      <xdr:col>24</xdr:col>
      <xdr:colOff>63500</xdr:colOff>
      <xdr:row>33</xdr:row>
      <xdr:rowOff>100317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74017"/>
          <a:ext cx="838200" cy="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100317</xdr:rowOff>
    </xdr:from>
    <xdr:to>
      <xdr:col>19</xdr:col>
      <xdr:colOff>177800</xdr:colOff>
      <xdr:row>34</xdr:row>
      <xdr:rowOff>31305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58167"/>
          <a:ext cx="889000" cy="10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31305</xdr:rowOff>
    </xdr:from>
    <xdr:to>
      <xdr:col>15</xdr:col>
      <xdr:colOff>50800</xdr:colOff>
      <xdr:row>34</xdr:row>
      <xdr:rowOff>121679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60605"/>
          <a:ext cx="889000" cy="9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121679</xdr:rowOff>
    </xdr:from>
    <xdr:to>
      <xdr:col>10</xdr:col>
      <xdr:colOff>114300</xdr:colOff>
      <xdr:row>36</xdr:row>
      <xdr:rowOff>17069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50979"/>
          <a:ext cx="889000" cy="2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60202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136817</xdr:rowOff>
    </xdr:from>
    <xdr:to>
      <xdr:col>24</xdr:col>
      <xdr:colOff>114300</xdr:colOff>
      <xdr:row>33</xdr:row>
      <xdr:rowOff>66967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159694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49517</xdr:rowOff>
    </xdr:from>
    <xdr:to>
      <xdr:col>20</xdr:col>
      <xdr:colOff>38100</xdr:colOff>
      <xdr:row>33</xdr:row>
      <xdr:rowOff>151117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0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167644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8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151955</xdr:rowOff>
    </xdr:from>
    <xdr:to>
      <xdr:col>15</xdr:col>
      <xdr:colOff>101600</xdr:colOff>
      <xdr:row>34</xdr:row>
      <xdr:rowOff>82105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98632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8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70879</xdr:rowOff>
    </xdr:from>
    <xdr:to>
      <xdr:col>10</xdr:col>
      <xdr:colOff>165100</xdr:colOff>
      <xdr:row>35</xdr:row>
      <xdr:rowOff>1029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0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17556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7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137719</xdr:rowOff>
    </xdr:from>
    <xdr:to>
      <xdr:col>6</xdr:col>
      <xdr:colOff>38100</xdr:colOff>
      <xdr:row>36</xdr:row>
      <xdr:rowOff>67869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3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84396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1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43684</xdr:rowOff>
    </xdr:from>
    <xdr:to>
      <xdr:col>24</xdr:col>
      <xdr:colOff>63500</xdr:colOff>
      <xdr:row>57</xdr:row>
      <xdr:rowOff>60353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16334"/>
          <a:ext cx="8382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43684</xdr:rowOff>
    </xdr:from>
    <xdr:to>
      <xdr:col>19</xdr:col>
      <xdr:colOff>177800</xdr:colOff>
      <xdr:row>57</xdr:row>
      <xdr:rowOff>96727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16334"/>
          <a:ext cx="889000" cy="5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79574</xdr:rowOff>
    </xdr:from>
    <xdr:to>
      <xdr:col>15</xdr:col>
      <xdr:colOff>50800</xdr:colOff>
      <xdr:row>57</xdr:row>
      <xdr:rowOff>96727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52224"/>
          <a:ext cx="889000" cy="1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79574</xdr:rowOff>
    </xdr:from>
    <xdr:to>
      <xdr:col>10</xdr:col>
      <xdr:colOff>114300</xdr:colOff>
      <xdr:row>57</xdr:row>
      <xdr:rowOff>103452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52224"/>
          <a:ext cx="889000" cy="2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9553</xdr:rowOff>
    </xdr:from>
    <xdr:to>
      <xdr:col>24</xdr:col>
      <xdr:colOff>114300</xdr:colOff>
      <xdr:row>57</xdr:row>
      <xdr:rowOff>111153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8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95930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164334</xdr:rowOff>
    </xdr:from>
    <xdr:to>
      <xdr:col>20</xdr:col>
      <xdr:colOff>38100</xdr:colOff>
      <xdr:row>57</xdr:row>
      <xdr:rowOff>94484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85611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5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45927</xdr:rowOff>
    </xdr:from>
    <xdr:to>
      <xdr:col>15</xdr:col>
      <xdr:colOff>101600</xdr:colOff>
      <xdr:row>57</xdr:row>
      <xdr:rowOff>147527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1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138654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1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28774</xdr:rowOff>
    </xdr:from>
    <xdr:to>
      <xdr:col>10</xdr:col>
      <xdr:colOff>165100</xdr:colOff>
      <xdr:row>57</xdr:row>
      <xdr:rowOff>130374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121501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9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52652</xdr:rowOff>
    </xdr:from>
    <xdr:to>
      <xdr:col>6</xdr:col>
      <xdr:colOff>38100</xdr:colOff>
      <xdr:row>57</xdr:row>
      <xdr:rowOff>154252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2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145379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1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19532</xdr:rowOff>
    </xdr:from>
    <xdr:to>
      <xdr:col>24</xdr:col>
      <xdr:colOff>63500</xdr:colOff>
      <xdr:row>78</xdr:row>
      <xdr:rowOff>21971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92632"/>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19532</xdr:rowOff>
    </xdr:from>
    <xdr:to>
      <xdr:col>19</xdr:col>
      <xdr:colOff>177800</xdr:colOff>
      <xdr:row>78</xdr:row>
      <xdr:rowOff>54927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92632"/>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54927</xdr:rowOff>
    </xdr:from>
    <xdr:to>
      <xdr:col>15</xdr:col>
      <xdr:colOff>50800</xdr:colOff>
      <xdr:row>78</xdr:row>
      <xdr:rowOff>78360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28027"/>
          <a:ext cx="889000" cy="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78360</xdr:rowOff>
    </xdr:from>
    <xdr:to>
      <xdr:col>10</xdr:col>
      <xdr:colOff>114300</xdr:colOff>
      <xdr:row>78</xdr:row>
      <xdr:rowOff>110210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51460"/>
          <a:ext cx="889000" cy="3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142621</xdr:rowOff>
    </xdr:from>
    <xdr:to>
      <xdr:col>24</xdr:col>
      <xdr:colOff>114300</xdr:colOff>
      <xdr:row>78</xdr:row>
      <xdr:rowOff>72771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121048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140182</xdr:rowOff>
    </xdr:from>
    <xdr:to>
      <xdr:col>20</xdr:col>
      <xdr:colOff>38100</xdr:colOff>
      <xdr:row>78</xdr:row>
      <xdr:rowOff>70332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61459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4127</xdr:rowOff>
    </xdr:from>
    <xdr:to>
      <xdr:col>15</xdr:col>
      <xdr:colOff>101600</xdr:colOff>
      <xdr:row>78</xdr:row>
      <xdr:rowOff>105727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96854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6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27560</xdr:rowOff>
    </xdr:from>
    <xdr:to>
      <xdr:col>10</xdr:col>
      <xdr:colOff>165100</xdr:colOff>
      <xdr:row>78</xdr:row>
      <xdr:rowOff>129160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120287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9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59410</xdr:rowOff>
    </xdr:from>
    <xdr:to>
      <xdr:col>6</xdr:col>
      <xdr:colOff>38100</xdr:colOff>
      <xdr:row>78</xdr:row>
      <xdr:rowOff>161010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152137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2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137888</xdr:rowOff>
    </xdr:from>
    <xdr:to>
      <xdr:col>24</xdr:col>
      <xdr:colOff>63500</xdr:colOff>
      <xdr:row>98</xdr:row>
      <xdr:rowOff>25155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97088"/>
          <a:ext cx="838200" cy="23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62499</xdr:rowOff>
    </xdr:from>
    <xdr:to>
      <xdr:col>19</xdr:col>
      <xdr:colOff>177800</xdr:colOff>
      <xdr:row>98</xdr:row>
      <xdr:rowOff>25155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21699"/>
          <a:ext cx="889000" cy="30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62499</xdr:rowOff>
    </xdr:from>
    <xdr:to>
      <xdr:col>15</xdr:col>
      <xdr:colOff>50800</xdr:colOff>
      <xdr:row>98</xdr:row>
      <xdr:rowOff>52391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21699"/>
          <a:ext cx="889000" cy="33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150656</xdr:rowOff>
    </xdr:from>
    <xdr:to>
      <xdr:col>10</xdr:col>
      <xdr:colOff>114300</xdr:colOff>
      <xdr:row>98</xdr:row>
      <xdr:rowOff>52391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81306"/>
          <a:ext cx="889000" cy="7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87088</xdr:rowOff>
    </xdr:from>
    <xdr:to>
      <xdr:col>24</xdr:col>
      <xdr:colOff>114300</xdr:colOff>
      <xdr:row>97</xdr:row>
      <xdr:rowOff>17238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65515</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2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145805</xdr:rowOff>
    </xdr:from>
    <xdr:to>
      <xdr:col>20</xdr:col>
      <xdr:colOff>38100</xdr:colOff>
      <xdr:row>98</xdr:row>
      <xdr:rowOff>75955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7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67082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6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11699</xdr:rowOff>
    </xdr:from>
    <xdr:to>
      <xdr:col>15</xdr:col>
      <xdr:colOff>101600</xdr:colOff>
      <xdr:row>96</xdr:row>
      <xdr:rowOff>113299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104426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56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1591</xdr:rowOff>
    </xdr:from>
    <xdr:to>
      <xdr:col>10</xdr:col>
      <xdr:colOff>165100</xdr:colOff>
      <xdr:row>98</xdr:row>
      <xdr:rowOff>103191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0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94318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99856</xdr:rowOff>
    </xdr:from>
    <xdr:to>
      <xdr:col>6</xdr:col>
      <xdr:colOff>38100</xdr:colOff>
      <xdr:row>98</xdr:row>
      <xdr:rowOff>30006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21133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2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98342</xdr:rowOff>
    </xdr:from>
    <xdr:to>
      <xdr:col>55</xdr:col>
      <xdr:colOff>0</xdr:colOff>
      <xdr:row>36</xdr:row>
      <xdr:rowOff>145640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70542"/>
          <a:ext cx="8382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98342</xdr:rowOff>
    </xdr:from>
    <xdr:to>
      <xdr:col>50</xdr:col>
      <xdr:colOff>114300</xdr:colOff>
      <xdr:row>37</xdr:row>
      <xdr:rowOff>1161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70542"/>
          <a:ext cx="889000" cy="7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112798</xdr:rowOff>
    </xdr:from>
    <xdr:to>
      <xdr:col>45</xdr:col>
      <xdr:colOff>177800</xdr:colOff>
      <xdr:row>37</xdr:row>
      <xdr:rowOff>1161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42098"/>
          <a:ext cx="889000" cy="40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112798</xdr:rowOff>
    </xdr:from>
    <xdr:to>
      <xdr:col>41</xdr:col>
      <xdr:colOff>50800</xdr:colOff>
      <xdr:row>37</xdr:row>
      <xdr:rowOff>72949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42098"/>
          <a:ext cx="889000" cy="47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94840</xdr:rowOff>
    </xdr:from>
    <xdr:to>
      <xdr:col>55</xdr:col>
      <xdr:colOff>50800</xdr:colOff>
      <xdr:row>37</xdr:row>
      <xdr:rowOff>24990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73267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4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47542</xdr:rowOff>
    </xdr:from>
    <xdr:to>
      <xdr:col>50</xdr:col>
      <xdr:colOff>165100</xdr:colOff>
      <xdr:row>36</xdr:row>
      <xdr:rowOff>149142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165669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9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121811</xdr:rowOff>
    </xdr:from>
    <xdr:to>
      <xdr:col>46</xdr:col>
      <xdr:colOff>38100</xdr:colOff>
      <xdr:row>37</xdr:row>
      <xdr:rowOff>51961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9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43088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38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61998</xdr:rowOff>
    </xdr:from>
    <xdr:to>
      <xdr:col>41</xdr:col>
      <xdr:colOff>101600</xdr:colOff>
      <xdr:row>34</xdr:row>
      <xdr:rowOff>163598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9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154725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22149</xdr:rowOff>
    </xdr:from>
    <xdr:to>
      <xdr:col>36</xdr:col>
      <xdr:colOff>165100</xdr:colOff>
      <xdr:row>37</xdr:row>
      <xdr:rowOff>123749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114876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5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98575</xdr:rowOff>
    </xdr:from>
    <xdr:to>
      <xdr:col>55</xdr:col>
      <xdr:colOff>0</xdr:colOff>
      <xdr:row>57</xdr:row>
      <xdr:rowOff>118513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71225"/>
          <a:ext cx="8382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24135</xdr:rowOff>
    </xdr:from>
    <xdr:to>
      <xdr:col>50</xdr:col>
      <xdr:colOff>114300</xdr:colOff>
      <xdr:row>57</xdr:row>
      <xdr:rowOff>98575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796785"/>
          <a:ext cx="889000" cy="7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24135</xdr:rowOff>
    </xdr:from>
    <xdr:to>
      <xdr:col>45</xdr:col>
      <xdr:colOff>177800</xdr:colOff>
      <xdr:row>57</xdr:row>
      <xdr:rowOff>35554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96785"/>
          <a:ext cx="889000" cy="1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101838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24688</xdr:rowOff>
    </xdr:from>
    <xdr:to>
      <xdr:col>41</xdr:col>
      <xdr:colOff>50800</xdr:colOff>
      <xdr:row>57</xdr:row>
      <xdr:rowOff>35554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25888"/>
          <a:ext cx="889000" cy="18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73072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67713</xdr:rowOff>
    </xdr:from>
    <xdr:to>
      <xdr:col>55</xdr:col>
      <xdr:colOff>50800</xdr:colOff>
      <xdr:row>57</xdr:row>
      <xdr:rowOff>169313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4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46140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1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47775</xdr:rowOff>
    </xdr:from>
    <xdr:to>
      <xdr:col>50</xdr:col>
      <xdr:colOff>165100</xdr:colOff>
      <xdr:row>57</xdr:row>
      <xdr:rowOff>149375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140502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144785</xdr:rowOff>
    </xdr:from>
    <xdr:to>
      <xdr:col>46</xdr:col>
      <xdr:colOff>38100</xdr:colOff>
      <xdr:row>57</xdr:row>
      <xdr:rowOff>74935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91462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52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156204</xdr:rowOff>
    </xdr:from>
    <xdr:to>
      <xdr:col>41</xdr:col>
      <xdr:colOff>101600</xdr:colOff>
      <xdr:row>57</xdr:row>
      <xdr:rowOff>86354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5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77481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5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145338</xdr:rowOff>
    </xdr:from>
    <xdr:to>
      <xdr:col>36</xdr:col>
      <xdr:colOff>165100</xdr:colOff>
      <xdr:row>56</xdr:row>
      <xdr:rowOff>75488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92015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35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151154</xdr:rowOff>
    </xdr:from>
    <xdr:to>
      <xdr:col>55</xdr:col>
      <xdr:colOff>0</xdr:colOff>
      <xdr:row>77</xdr:row>
      <xdr:rowOff>170847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52804"/>
          <a:ext cx="838200" cy="1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151154</xdr:rowOff>
    </xdr:from>
    <xdr:to>
      <xdr:col>50</xdr:col>
      <xdr:colOff>114300</xdr:colOff>
      <xdr:row>77</xdr:row>
      <xdr:rowOff>171430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52804"/>
          <a:ext cx="889000" cy="2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124447</xdr:rowOff>
    </xdr:from>
    <xdr:to>
      <xdr:col>45</xdr:col>
      <xdr:colOff>177800</xdr:colOff>
      <xdr:row>77</xdr:row>
      <xdr:rowOff>171430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26097"/>
          <a:ext cx="889000" cy="4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158536</xdr:rowOff>
    </xdr:from>
    <xdr:to>
      <xdr:col>41</xdr:col>
      <xdr:colOff>50800</xdr:colOff>
      <xdr:row>77</xdr:row>
      <xdr:rowOff>124447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188736"/>
          <a:ext cx="889000" cy="13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61075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120047</xdr:rowOff>
    </xdr:from>
    <xdr:to>
      <xdr:col>55</xdr:col>
      <xdr:colOff>50800</xdr:colOff>
      <xdr:row>78</xdr:row>
      <xdr:rowOff>50197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34974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100354</xdr:rowOff>
    </xdr:from>
    <xdr:to>
      <xdr:col>50</xdr:col>
      <xdr:colOff>165100</xdr:colOff>
      <xdr:row>78</xdr:row>
      <xdr:rowOff>30504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0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21631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39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120630</xdr:rowOff>
    </xdr:from>
    <xdr:to>
      <xdr:col>46</xdr:col>
      <xdr:colOff>38100</xdr:colOff>
      <xdr:row>78</xdr:row>
      <xdr:rowOff>50780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41907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4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73647</xdr:rowOff>
    </xdr:from>
    <xdr:to>
      <xdr:col>41</xdr:col>
      <xdr:colOff>101600</xdr:colOff>
      <xdr:row>78</xdr:row>
      <xdr:rowOff>3797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166374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6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107736</xdr:rowOff>
    </xdr:from>
    <xdr:to>
      <xdr:col>36</xdr:col>
      <xdr:colOff>165100</xdr:colOff>
      <xdr:row>77</xdr:row>
      <xdr:rowOff>37886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54414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91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78527</xdr:rowOff>
    </xdr:from>
    <xdr:to>
      <xdr:col>55</xdr:col>
      <xdr:colOff>0</xdr:colOff>
      <xdr:row>97</xdr:row>
      <xdr:rowOff>4239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37727"/>
          <a:ext cx="838200" cy="9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90026</xdr:rowOff>
    </xdr:from>
    <xdr:to>
      <xdr:col>50</xdr:col>
      <xdr:colOff>114300</xdr:colOff>
      <xdr:row>96</xdr:row>
      <xdr:rowOff>78527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377776"/>
          <a:ext cx="889000" cy="15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90026</xdr:rowOff>
    </xdr:from>
    <xdr:to>
      <xdr:col>45</xdr:col>
      <xdr:colOff>177800</xdr:colOff>
      <xdr:row>96</xdr:row>
      <xdr:rowOff>56383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377776"/>
          <a:ext cx="889000" cy="1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167985</xdr:rowOff>
    </xdr:from>
    <xdr:to>
      <xdr:col>41</xdr:col>
      <xdr:colOff>50800</xdr:colOff>
      <xdr:row>96</xdr:row>
      <xdr:rowOff>56383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284285"/>
          <a:ext cx="889000" cy="23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36893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124889</xdr:rowOff>
    </xdr:from>
    <xdr:to>
      <xdr:col>55</xdr:col>
      <xdr:colOff>50800</xdr:colOff>
      <xdr:row>97</xdr:row>
      <xdr:rowOff>55039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103316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6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27727</xdr:rowOff>
    </xdr:from>
    <xdr:to>
      <xdr:col>50</xdr:col>
      <xdr:colOff>165100</xdr:colOff>
      <xdr:row>96</xdr:row>
      <xdr:rowOff>129327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145854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6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39226</xdr:rowOff>
    </xdr:from>
    <xdr:to>
      <xdr:col>46</xdr:col>
      <xdr:colOff>38100</xdr:colOff>
      <xdr:row>95</xdr:row>
      <xdr:rowOff>140826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3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157353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1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5583</xdr:rowOff>
    </xdr:from>
    <xdr:to>
      <xdr:col>41</xdr:col>
      <xdr:colOff>101600</xdr:colOff>
      <xdr:row>96</xdr:row>
      <xdr:rowOff>107183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46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123710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2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117185</xdr:rowOff>
    </xdr:from>
    <xdr:to>
      <xdr:col>36</xdr:col>
      <xdr:colOff>165100</xdr:colOff>
      <xdr:row>95</xdr:row>
      <xdr:rowOff>47335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23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63862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00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136769</xdr:rowOff>
    </xdr:from>
    <xdr:to>
      <xdr:col>85</xdr:col>
      <xdr:colOff>127000</xdr:colOff>
      <xdr:row>38</xdr:row>
      <xdr:rowOff>137149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1869"/>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136769</xdr:rowOff>
    </xdr:from>
    <xdr:to>
      <xdr:col>81</xdr:col>
      <xdr:colOff>50800</xdr:colOff>
      <xdr:row>38</xdr:row>
      <xdr:rowOff>139640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51869"/>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94428</xdr:rowOff>
    </xdr:from>
    <xdr:to>
      <xdr:col>76</xdr:col>
      <xdr:colOff>114300</xdr:colOff>
      <xdr:row>38</xdr:row>
      <xdr:rowOff>139640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09528"/>
          <a:ext cx="8890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94428</xdr:rowOff>
    </xdr:from>
    <xdr:to>
      <xdr:col>71</xdr:col>
      <xdr:colOff>177800</xdr:colOff>
      <xdr:row>38</xdr:row>
      <xdr:rowOff>102621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09528"/>
          <a:ext cx="889000" cy="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86349</xdr:rowOff>
    </xdr:from>
    <xdr:to>
      <xdr:col>85</xdr:col>
      <xdr:colOff>177800</xdr:colOff>
      <xdr:row>39</xdr:row>
      <xdr:rowOff>16499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85969</xdr:rowOff>
    </xdr:from>
    <xdr:to>
      <xdr:col>81</xdr:col>
      <xdr:colOff>101600</xdr:colOff>
      <xdr:row>39</xdr:row>
      <xdr:rowOff>16119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7246</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9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88840</xdr:rowOff>
    </xdr:from>
    <xdr:to>
      <xdr:col>76</xdr:col>
      <xdr:colOff>165100</xdr:colOff>
      <xdr:row>39</xdr:row>
      <xdr:rowOff>18990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10117</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35333" y="6696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43628</xdr:rowOff>
    </xdr:from>
    <xdr:to>
      <xdr:col>72</xdr:col>
      <xdr:colOff>38100</xdr:colOff>
      <xdr:row>38</xdr:row>
      <xdr:rowOff>145228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5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136355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5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51821</xdr:rowOff>
    </xdr:from>
    <xdr:to>
      <xdr:col>67</xdr:col>
      <xdr:colOff>101600</xdr:colOff>
      <xdr:row>38</xdr:row>
      <xdr:rowOff>153421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144548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5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34269</xdr:rowOff>
    </xdr:from>
    <xdr:to>
      <xdr:col>85</xdr:col>
      <xdr:colOff>127000</xdr:colOff>
      <xdr:row>76</xdr:row>
      <xdr:rowOff>44053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64469"/>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102869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3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44053</xdr:rowOff>
    </xdr:from>
    <xdr:to>
      <xdr:col>81</xdr:col>
      <xdr:colOff>50800</xdr:colOff>
      <xdr:row>76</xdr:row>
      <xdr:rowOff>57372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74253"/>
          <a:ext cx="889000" cy="1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2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57372</xdr:rowOff>
    </xdr:from>
    <xdr:to>
      <xdr:col>76</xdr:col>
      <xdr:colOff>114300</xdr:colOff>
      <xdr:row>76</xdr:row>
      <xdr:rowOff>86285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87572"/>
          <a:ext cx="889000" cy="2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63916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2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86285</xdr:rowOff>
    </xdr:from>
    <xdr:to>
      <xdr:col>71</xdr:col>
      <xdr:colOff>177800</xdr:colOff>
      <xdr:row>76</xdr:row>
      <xdr:rowOff>114824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16485"/>
          <a:ext cx="889000" cy="2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85332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78066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154919</xdr:rowOff>
    </xdr:from>
    <xdr:to>
      <xdr:col>85</xdr:col>
      <xdr:colOff>177800</xdr:colOff>
      <xdr:row>76</xdr:row>
      <xdr:rowOff>85069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1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6347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6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164703</xdr:rowOff>
    </xdr:from>
    <xdr:to>
      <xdr:col>81</xdr:col>
      <xdr:colOff>101600</xdr:colOff>
      <xdr:row>76</xdr:row>
      <xdr:rowOff>94853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2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111381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7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6572</xdr:rowOff>
    </xdr:from>
    <xdr:to>
      <xdr:col>76</xdr:col>
      <xdr:colOff>165100</xdr:colOff>
      <xdr:row>76</xdr:row>
      <xdr:rowOff>108172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124699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8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35485</xdr:rowOff>
    </xdr:from>
    <xdr:to>
      <xdr:col>72</xdr:col>
      <xdr:colOff>38100</xdr:colOff>
      <xdr:row>76</xdr:row>
      <xdr:rowOff>137085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153612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8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64024</xdr:rowOff>
    </xdr:from>
    <xdr:to>
      <xdr:col>67</xdr:col>
      <xdr:colOff>101600</xdr:colOff>
      <xdr:row>76</xdr:row>
      <xdr:rowOff>165624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9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10701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8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84558</xdr:rowOff>
    </xdr:from>
    <xdr:to>
      <xdr:col>85</xdr:col>
      <xdr:colOff>127000</xdr:colOff>
      <xdr:row>98</xdr:row>
      <xdr:rowOff>109553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86658"/>
          <a:ext cx="838200" cy="2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106704</xdr:rowOff>
    </xdr:from>
    <xdr:to>
      <xdr:col>81</xdr:col>
      <xdr:colOff>50800</xdr:colOff>
      <xdr:row>98</xdr:row>
      <xdr:rowOff>109553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37354"/>
          <a:ext cx="889000" cy="17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106704</xdr:rowOff>
    </xdr:from>
    <xdr:to>
      <xdr:col>76</xdr:col>
      <xdr:colOff>114300</xdr:colOff>
      <xdr:row>97</xdr:row>
      <xdr:rowOff>138954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37354"/>
          <a:ext cx="889000" cy="3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116722</xdr:rowOff>
    </xdr:from>
    <xdr:to>
      <xdr:col>71</xdr:col>
      <xdr:colOff>177800</xdr:colOff>
      <xdr:row>97</xdr:row>
      <xdr:rowOff>138954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47372"/>
          <a:ext cx="889000" cy="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35295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56579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33758</xdr:rowOff>
    </xdr:from>
    <xdr:to>
      <xdr:col>85</xdr:col>
      <xdr:colOff>177800</xdr:colOff>
      <xdr:row>98</xdr:row>
      <xdr:rowOff>135358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3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120135</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5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58753</xdr:rowOff>
    </xdr:from>
    <xdr:to>
      <xdr:col>81</xdr:col>
      <xdr:colOff>101600</xdr:colOff>
      <xdr:row>98</xdr:row>
      <xdr:rowOff>160353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6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151480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5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55904</xdr:rowOff>
    </xdr:from>
    <xdr:to>
      <xdr:col>76</xdr:col>
      <xdr:colOff>165100</xdr:colOff>
      <xdr:row>97</xdr:row>
      <xdr:rowOff>157504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8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148631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77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88154</xdr:rowOff>
    </xdr:from>
    <xdr:to>
      <xdr:col>72</xdr:col>
      <xdr:colOff>38100</xdr:colOff>
      <xdr:row>98</xdr:row>
      <xdr:rowOff>18304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1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34831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65922</xdr:rowOff>
    </xdr:from>
    <xdr:to>
      <xdr:col>67</xdr:col>
      <xdr:colOff>101600</xdr:colOff>
      <xdr:row>97</xdr:row>
      <xdr:rowOff>167522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9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12599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123338</xdr:rowOff>
    </xdr:from>
    <xdr:to>
      <xdr:col>116</xdr:col>
      <xdr:colOff>63500</xdr:colOff>
      <xdr:row>76</xdr:row>
      <xdr:rowOff>164520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153538"/>
          <a:ext cx="838200" cy="4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35312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23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164520</xdr:rowOff>
    </xdr:from>
    <xdr:to>
      <xdr:col>111</xdr:col>
      <xdr:colOff>177800</xdr:colOff>
      <xdr:row>77</xdr:row>
      <xdr:rowOff>4707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194720"/>
          <a:ext cx="889000" cy="1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4707</xdr:rowOff>
    </xdr:from>
    <xdr:to>
      <xdr:col>107</xdr:col>
      <xdr:colOff>50800</xdr:colOff>
      <xdr:row>77</xdr:row>
      <xdr:rowOff>37723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06357"/>
          <a:ext cx="8890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154337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19686</xdr:rowOff>
    </xdr:from>
    <xdr:to>
      <xdr:col>102</xdr:col>
      <xdr:colOff>114300</xdr:colOff>
      <xdr:row>77</xdr:row>
      <xdr:rowOff>37723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221336"/>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157385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127579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72538</xdr:rowOff>
    </xdr:from>
    <xdr:to>
      <xdr:col>116</xdr:col>
      <xdr:colOff>114300</xdr:colOff>
      <xdr:row>77</xdr:row>
      <xdr:rowOff>2688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0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95416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113720</xdr:rowOff>
    </xdr:from>
    <xdr:to>
      <xdr:col>112</xdr:col>
      <xdr:colOff>38100</xdr:colOff>
      <xdr:row>77</xdr:row>
      <xdr:rowOff>43870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60396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125357</xdr:rowOff>
    </xdr:from>
    <xdr:to>
      <xdr:col>107</xdr:col>
      <xdr:colOff>101600</xdr:colOff>
      <xdr:row>77</xdr:row>
      <xdr:rowOff>55507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1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72033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3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158373</xdr:rowOff>
    </xdr:from>
    <xdr:to>
      <xdr:col>102</xdr:col>
      <xdr:colOff>165100</xdr:colOff>
      <xdr:row>77</xdr:row>
      <xdr:rowOff>88523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18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105050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96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140336</xdr:rowOff>
    </xdr:from>
    <xdr:to>
      <xdr:col>98</xdr:col>
      <xdr:colOff>38100</xdr:colOff>
      <xdr:row>77</xdr:row>
      <xdr:rowOff>70486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1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87012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人件費にかかる住民一人当たりのコストは類似団体平均と比較して</a:t>
          </a:r>
          <a:r>
            <a:rPr kumimoji="1" lang="en-US" altLang="ja-JP" sz="1300">
              <a:latin typeface="ＭＳ Ｐゴシック" panose="020B0600070205080204" pitchFamily="50" charset="-128"/>
              <a:ea typeface="ＭＳ Ｐゴシック" panose="020B0600070205080204" pitchFamily="50" charset="-128"/>
            </a:rPr>
            <a:t>40,000</a:t>
          </a:r>
          <a:r>
            <a:rPr kumimoji="1" lang="ja-JP" altLang="en-US" sz="1300">
              <a:latin typeface="ＭＳ Ｐゴシック" panose="020B0600070205080204" pitchFamily="50" charset="-128"/>
              <a:ea typeface="ＭＳ Ｐゴシック" panose="020B0600070205080204" pitchFamily="50" charset="-128"/>
            </a:rPr>
            <a:t>円以上高くなっている。人口の減少による増加もあると思われるが、会計年度任用職員の配置等適正な職員配置に努める。公債費も高止まりしているため、地方債の新規発行については事業効果等を見極め慎重に実施し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普通建設事業費は類似団体平均と比較して低くなっているため引き続き事業を絞った支出に努める。繰出金は類似団体平均より</a:t>
          </a:r>
          <a:r>
            <a:rPr kumimoji="1" lang="en-US" altLang="ja-JP" sz="1300">
              <a:latin typeface="ＭＳ Ｐゴシック" panose="020B0600070205080204" pitchFamily="50" charset="-128"/>
              <a:ea typeface="ＭＳ Ｐゴシック" panose="020B0600070205080204" pitchFamily="50" charset="-128"/>
            </a:rPr>
            <a:t>14,000</a:t>
          </a:r>
          <a:r>
            <a:rPr kumimoji="1" lang="ja-JP" altLang="en-US" sz="1300">
              <a:latin typeface="ＭＳ Ｐゴシック" panose="020B0600070205080204" pitchFamily="50" charset="-128"/>
              <a:ea typeface="ＭＳ Ｐゴシック" panose="020B0600070205080204" pitchFamily="50" charset="-128"/>
            </a:rPr>
            <a:t>円ほど高くなっているため、適切な料金負担による一般会計の負担軽減に努める。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12,339
12,050
253.91
8,619,386
8,241,681
305,511
5,774,053
10,059,646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158369</xdr:rowOff>
    </xdr:from>
    <xdr:to>
      <xdr:col>24</xdr:col>
      <xdr:colOff>63500</xdr:colOff>
      <xdr:row>36</xdr:row>
      <xdr:rowOff>5016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59119"/>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5016</xdr:rowOff>
    </xdr:from>
    <xdr:to>
      <xdr:col>19</xdr:col>
      <xdr:colOff>177800</xdr:colOff>
      <xdr:row>36</xdr:row>
      <xdr:rowOff>34544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77216"/>
          <a:ext cx="8890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34544</xdr:rowOff>
    </xdr:from>
    <xdr:to>
      <xdr:col>15</xdr:col>
      <xdr:colOff>50800</xdr:colOff>
      <xdr:row>36</xdr:row>
      <xdr:rowOff>42354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06744"/>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130937</xdr:rowOff>
    </xdr:from>
    <xdr:to>
      <xdr:col>10</xdr:col>
      <xdr:colOff>114300</xdr:colOff>
      <xdr:row>36</xdr:row>
      <xdr:rowOff>42354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31687"/>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107569</xdr:rowOff>
    </xdr:from>
    <xdr:to>
      <xdr:col>24</xdr:col>
      <xdr:colOff>114300</xdr:colOff>
      <xdr:row>36</xdr:row>
      <xdr:rowOff>37719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130446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5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125666</xdr:rowOff>
    </xdr:from>
    <xdr:to>
      <xdr:col>20</xdr:col>
      <xdr:colOff>38100</xdr:colOff>
      <xdr:row>36</xdr:row>
      <xdr:rowOff>55816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155194</xdr:rowOff>
    </xdr:from>
    <xdr:to>
      <xdr:col>15</xdr:col>
      <xdr:colOff>101600</xdr:colOff>
      <xdr:row>36</xdr:row>
      <xdr:rowOff>85344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101871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3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163004</xdr:rowOff>
    </xdr:from>
    <xdr:to>
      <xdr:col>10</xdr:col>
      <xdr:colOff>165100</xdr:colOff>
      <xdr:row>36</xdr:row>
      <xdr:rowOff>93154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109681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80137</xdr:rowOff>
    </xdr:from>
    <xdr:to>
      <xdr:col>6</xdr:col>
      <xdr:colOff>38100</xdr:colOff>
      <xdr:row>36</xdr:row>
      <xdr:rowOff>10287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26814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5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150037</xdr:rowOff>
    </xdr:from>
    <xdr:to>
      <xdr:col>24</xdr:col>
      <xdr:colOff>63500</xdr:colOff>
      <xdr:row>57</xdr:row>
      <xdr:rowOff>10568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51237"/>
          <a:ext cx="8382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82089</xdr:rowOff>
    </xdr:from>
    <xdr:to>
      <xdr:col>19</xdr:col>
      <xdr:colOff>177800</xdr:colOff>
      <xdr:row>57</xdr:row>
      <xdr:rowOff>10568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83289"/>
          <a:ext cx="889000" cy="9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162637</xdr:rowOff>
    </xdr:from>
    <xdr:to>
      <xdr:col>15</xdr:col>
      <xdr:colOff>50800</xdr:colOff>
      <xdr:row>56</xdr:row>
      <xdr:rowOff>82089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249487"/>
          <a:ext cx="889000" cy="43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162637</xdr:rowOff>
    </xdr:from>
    <xdr:to>
      <xdr:col>10</xdr:col>
      <xdr:colOff>114300</xdr:colOff>
      <xdr:row>56</xdr:row>
      <xdr:rowOff>7858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249487"/>
          <a:ext cx="889000" cy="35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74413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99237</xdr:rowOff>
    </xdr:from>
    <xdr:to>
      <xdr:col>24</xdr:col>
      <xdr:colOff>114300</xdr:colOff>
      <xdr:row>57</xdr:row>
      <xdr:rowOff>29387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77664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7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131218</xdr:rowOff>
    </xdr:from>
    <xdr:to>
      <xdr:col>20</xdr:col>
      <xdr:colOff>38100</xdr:colOff>
      <xdr:row>57</xdr:row>
      <xdr:rowOff>61368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3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52495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31289</xdr:rowOff>
    </xdr:from>
    <xdr:to>
      <xdr:col>15</xdr:col>
      <xdr:colOff>101600</xdr:colOff>
      <xdr:row>56</xdr:row>
      <xdr:rowOff>132889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3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124016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2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111837</xdr:rowOff>
    </xdr:from>
    <xdr:to>
      <xdr:col>10</xdr:col>
      <xdr:colOff>165100</xdr:colOff>
      <xdr:row>54</xdr:row>
      <xdr:rowOff>41987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1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58514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97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128508</xdr:rowOff>
    </xdr:from>
    <xdr:to>
      <xdr:col>6</xdr:col>
      <xdr:colOff>38100</xdr:colOff>
      <xdr:row>56</xdr:row>
      <xdr:rowOff>58658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5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75185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33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86589</xdr:rowOff>
    </xdr:from>
    <xdr:to>
      <xdr:col>24</xdr:col>
      <xdr:colOff>63500</xdr:colOff>
      <xdr:row>78</xdr:row>
      <xdr:rowOff>72340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88239"/>
          <a:ext cx="838200" cy="1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145861</xdr:rowOff>
    </xdr:from>
    <xdr:to>
      <xdr:col>19</xdr:col>
      <xdr:colOff>177800</xdr:colOff>
      <xdr:row>78</xdr:row>
      <xdr:rowOff>72340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47511"/>
          <a:ext cx="889000" cy="9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145861</xdr:rowOff>
    </xdr:from>
    <xdr:to>
      <xdr:col>15</xdr:col>
      <xdr:colOff>50800</xdr:colOff>
      <xdr:row>79</xdr:row>
      <xdr:rowOff>38452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47511"/>
          <a:ext cx="889000" cy="23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38452</xdr:rowOff>
    </xdr:from>
    <xdr:to>
      <xdr:col>10</xdr:col>
      <xdr:colOff>114300</xdr:colOff>
      <xdr:row>79</xdr:row>
      <xdr:rowOff>104975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83002"/>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35789</xdr:rowOff>
    </xdr:from>
    <xdr:to>
      <xdr:col>24</xdr:col>
      <xdr:colOff>114300</xdr:colOff>
      <xdr:row>77</xdr:row>
      <xdr:rowOff>137389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14216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21540</xdr:rowOff>
    </xdr:from>
    <xdr:to>
      <xdr:col>20</xdr:col>
      <xdr:colOff>38100</xdr:colOff>
      <xdr:row>78</xdr:row>
      <xdr:rowOff>123140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114267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8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95061</xdr:rowOff>
    </xdr:from>
    <xdr:to>
      <xdr:col>15</xdr:col>
      <xdr:colOff>101600</xdr:colOff>
      <xdr:row>78</xdr:row>
      <xdr:rowOff>25211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16338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159102</xdr:rowOff>
    </xdr:from>
    <xdr:to>
      <xdr:col>10</xdr:col>
      <xdr:colOff>165100</xdr:colOff>
      <xdr:row>79</xdr:row>
      <xdr:rowOff>89252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80379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2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54175</xdr:rowOff>
    </xdr:from>
    <xdr:to>
      <xdr:col>6</xdr:col>
      <xdr:colOff>38100</xdr:colOff>
      <xdr:row>79</xdr:row>
      <xdr:rowOff>155775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146902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9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170670</xdr:rowOff>
    </xdr:from>
    <xdr:to>
      <xdr:col>24</xdr:col>
      <xdr:colOff>63500</xdr:colOff>
      <xdr:row>98</xdr:row>
      <xdr:rowOff>96265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801320"/>
          <a:ext cx="838200" cy="9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96265</xdr:rowOff>
    </xdr:from>
    <xdr:to>
      <xdr:col>19</xdr:col>
      <xdr:colOff>177800</xdr:colOff>
      <xdr:row>98</xdr:row>
      <xdr:rowOff>100958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98365"/>
          <a:ext cx="889000" cy="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100958</xdr:rowOff>
    </xdr:from>
    <xdr:to>
      <xdr:col>15</xdr:col>
      <xdr:colOff>50800</xdr:colOff>
      <xdr:row>98</xdr:row>
      <xdr:rowOff>146340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03058"/>
          <a:ext cx="889000" cy="4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146340</xdr:rowOff>
    </xdr:from>
    <xdr:to>
      <xdr:col>10</xdr:col>
      <xdr:colOff>114300</xdr:colOff>
      <xdr:row>99</xdr:row>
      <xdr:rowOff>19957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48440"/>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119870</xdr:rowOff>
    </xdr:from>
    <xdr:to>
      <xdr:col>24</xdr:col>
      <xdr:colOff>114300</xdr:colOff>
      <xdr:row>98</xdr:row>
      <xdr:rowOff>50020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98297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2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45465</xdr:rowOff>
    </xdr:from>
    <xdr:to>
      <xdr:col>20</xdr:col>
      <xdr:colOff>38100</xdr:colOff>
      <xdr:row>98</xdr:row>
      <xdr:rowOff>147065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4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138192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4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50158</xdr:rowOff>
    </xdr:from>
    <xdr:to>
      <xdr:col>15</xdr:col>
      <xdr:colOff>101600</xdr:colOff>
      <xdr:row>98</xdr:row>
      <xdr:rowOff>151758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142885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95540</xdr:rowOff>
    </xdr:from>
    <xdr:to>
      <xdr:col>10</xdr:col>
      <xdr:colOff>165100</xdr:colOff>
      <xdr:row>99</xdr:row>
      <xdr:rowOff>25690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9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16817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140607</xdr:rowOff>
    </xdr:from>
    <xdr:to>
      <xdr:col>6</xdr:col>
      <xdr:colOff>38100</xdr:colOff>
      <xdr:row>99</xdr:row>
      <xdr:rowOff>70757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61884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103581</xdr:rowOff>
    </xdr:from>
    <xdr:to>
      <xdr:col>55</xdr:col>
      <xdr:colOff>0</xdr:colOff>
      <xdr:row>38</xdr:row>
      <xdr:rowOff>106325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18681"/>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95809</xdr:rowOff>
    </xdr:from>
    <xdr:to>
      <xdr:col>50</xdr:col>
      <xdr:colOff>114300</xdr:colOff>
      <xdr:row>38</xdr:row>
      <xdr:rowOff>103581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1090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95809</xdr:rowOff>
    </xdr:from>
    <xdr:to>
      <xdr:col>45</xdr:col>
      <xdr:colOff>177800</xdr:colOff>
      <xdr:row>38</xdr:row>
      <xdr:rowOff>100381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1090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85293</xdr:rowOff>
    </xdr:from>
    <xdr:to>
      <xdr:col>41</xdr:col>
      <xdr:colOff>50800</xdr:colOff>
      <xdr:row>38</xdr:row>
      <xdr:rowOff>100381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00393"/>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55525</xdr:rowOff>
    </xdr:from>
    <xdr:to>
      <xdr:col>55</xdr:col>
      <xdr:colOff>50800</xdr:colOff>
      <xdr:row>38</xdr:row>
      <xdr:rowOff>157125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141902</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855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52781</xdr:rowOff>
    </xdr:from>
    <xdr:to>
      <xdr:col>50</xdr:col>
      <xdr:colOff>165100</xdr:colOff>
      <xdr:row>38</xdr:row>
      <xdr:rowOff>154381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145508</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660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45009</xdr:rowOff>
    </xdr:from>
    <xdr:to>
      <xdr:col>46</xdr:col>
      <xdr:colOff>38100</xdr:colOff>
      <xdr:row>38</xdr:row>
      <xdr:rowOff>146609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137736</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6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49581</xdr:rowOff>
    </xdr:from>
    <xdr:to>
      <xdr:col>41</xdr:col>
      <xdr:colOff>101600</xdr:colOff>
      <xdr:row>38</xdr:row>
      <xdr:rowOff>151181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142308</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657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34493</xdr:rowOff>
    </xdr:from>
    <xdr:to>
      <xdr:col>36</xdr:col>
      <xdr:colOff>165100</xdr:colOff>
      <xdr:row>38</xdr:row>
      <xdr:rowOff>136093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127220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137103</xdr:rowOff>
    </xdr:from>
    <xdr:to>
      <xdr:col>55</xdr:col>
      <xdr:colOff>0</xdr:colOff>
      <xdr:row>57</xdr:row>
      <xdr:rowOff>148999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09753"/>
          <a:ext cx="838200" cy="1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148999</xdr:rowOff>
    </xdr:from>
    <xdr:to>
      <xdr:col>50</xdr:col>
      <xdr:colOff>114300</xdr:colOff>
      <xdr:row>57</xdr:row>
      <xdr:rowOff>169468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21649"/>
          <a:ext cx="889000" cy="2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169468</xdr:rowOff>
    </xdr:from>
    <xdr:to>
      <xdr:col>45</xdr:col>
      <xdr:colOff>177800</xdr:colOff>
      <xdr:row>58</xdr:row>
      <xdr:rowOff>15260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42118"/>
          <a:ext cx="889000" cy="1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126633</xdr:rowOff>
    </xdr:from>
    <xdr:to>
      <xdr:col>41</xdr:col>
      <xdr:colOff>50800</xdr:colOff>
      <xdr:row>58</xdr:row>
      <xdr:rowOff>15260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99283"/>
          <a:ext cx="889000" cy="6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86303</xdr:rowOff>
    </xdr:from>
    <xdr:to>
      <xdr:col>55</xdr:col>
      <xdr:colOff>50800</xdr:colOff>
      <xdr:row>58</xdr:row>
      <xdr:rowOff>16453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46428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98199</xdr:rowOff>
    </xdr:from>
    <xdr:to>
      <xdr:col>50</xdr:col>
      <xdr:colOff>165100</xdr:colOff>
      <xdr:row>58</xdr:row>
      <xdr:rowOff>28349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19476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6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118668</xdr:rowOff>
    </xdr:from>
    <xdr:to>
      <xdr:col>46</xdr:col>
      <xdr:colOff>38100</xdr:colOff>
      <xdr:row>58</xdr:row>
      <xdr:rowOff>48818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39945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8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135910</xdr:rowOff>
    </xdr:from>
    <xdr:to>
      <xdr:col>41</xdr:col>
      <xdr:colOff>101600</xdr:colOff>
      <xdr:row>58</xdr:row>
      <xdr:rowOff>66060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57187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0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75833</xdr:rowOff>
    </xdr:from>
    <xdr:to>
      <xdr:col>36</xdr:col>
      <xdr:colOff>165100</xdr:colOff>
      <xdr:row>58</xdr:row>
      <xdr:rowOff>5983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22510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6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89767</xdr:rowOff>
    </xdr:from>
    <xdr:to>
      <xdr:col>55</xdr:col>
      <xdr:colOff>0</xdr:colOff>
      <xdr:row>77</xdr:row>
      <xdr:rowOff>115261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19967"/>
          <a:ext cx="838200" cy="19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112437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1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89767</xdr:rowOff>
    </xdr:from>
    <xdr:to>
      <xdr:col>50</xdr:col>
      <xdr:colOff>114300</xdr:colOff>
      <xdr:row>77</xdr:row>
      <xdr:rowOff>12207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19967"/>
          <a:ext cx="889000" cy="9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145682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101437</xdr:rowOff>
    </xdr:from>
    <xdr:to>
      <xdr:col>45</xdr:col>
      <xdr:colOff>177800</xdr:colOff>
      <xdr:row>77</xdr:row>
      <xdr:rowOff>12207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131637"/>
          <a:ext cx="889000" cy="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101437</xdr:rowOff>
    </xdr:from>
    <xdr:to>
      <xdr:col>41</xdr:col>
      <xdr:colOff>50800</xdr:colOff>
      <xdr:row>76</xdr:row>
      <xdr:rowOff>168134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31637"/>
          <a:ext cx="889000" cy="6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99310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64461</xdr:rowOff>
    </xdr:from>
    <xdr:to>
      <xdr:col>55</xdr:col>
      <xdr:colOff>50800</xdr:colOff>
      <xdr:row>77</xdr:row>
      <xdr:rowOff>166061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6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87338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1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38967</xdr:rowOff>
    </xdr:from>
    <xdr:to>
      <xdr:col>50</xdr:col>
      <xdr:colOff>165100</xdr:colOff>
      <xdr:row>76</xdr:row>
      <xdr:rowOff>140567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0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157094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84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132857</xdr:rowOff>
    </xdr:from>
    <xdr:to>
      <xdr:col>46</xdr:col>
      <xdr:colOff>38100</xdr:colOff>
      <xdr:row>77</xdr:row>
      <xdr:rowOff>63007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79533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93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50637</xdr:rowOff>
    </xdr:from>
    <xdr:to>
      <xdr:col>41</xdr:col>
      <xdr:colOff>101600</xdr:colOff>
      <xdr:row>76</xdr:row>
      <xdr:rowOff>152237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0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168763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85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117334</xdr:rowOff>
    </xdr:from>
    <xdr:to>
      <xdr:col>36</xdr:col>
      <xdr:colOff>165100</xdr:colOff>
      <xdr:row>77</xdr:row>
      <xdr:rowOff>47484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14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64010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92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10258</xdr:rowOff>
    </xdr:from>
    <xdr:to>
      <xdr:col>55</xdr:col>
      <xdr:colOff>0</xdr:colOff>
      <xdr:row>98</xdr:row>
      <xdr:rowOff>27987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12358"/>
          <a:ext cx="8382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27987</xdr:rowOff>
    </xdr:from>
    <xdr:to>
      <xdr:col>50</xdr:col>
      <xdr:colOff>114300</xdr:colOff>
      <xdr:row>98</xdr:row>
      <xdr:rowOff>32609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30087"/>
          <a:ext cx="889000" cy="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28212</xdr:rowOff>
    </xdr:from>
    <xdr:to>
      <xdr:col>45</xdr:col>
      <xdr:colOff>177800</xdr:colOff>
      <xdr:row>98</xdr:row>
      <xdr:rowOff>32609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830312"/>
          <a:ext cx="8890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28212</xdr:rowOff>
    </xdr:from>
    <xdr:to>
      <xdr:col>41</xdr:col>
      <xdr:colOff>50800</xdr:colOff>
      <xdr:row>98</xdr:row>
      <xdr:rowOff>52279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30312"/>
          <a:ext cx="889000" cy="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130908</xdr:rowOff>
    </xdr:from>
    <xdr:to>
      <xdr:col>55</xdr:col>
      <xdr:colOff>50800</xdr:colOff>
      <xdr:row>98</xdr:row>
      <xdr:rowOff>61058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45835</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7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148637</xdr:rowOff>
    </xdr:from>
    <xdr:to>
      <xdr:col>50</xdr:col>
      <xdr:colOff>165100</xdr:colOff>
      <xdr:row>98</xdr:row>
      <xdr:rowOff>78787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69914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7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153259</xdr:rowOff>
    </xdr:from>
    <xdr:to>
      <xdr:col>46</xdr:col>
      <xdr:colOff>38100</xdr:colOff>
      <xdr:row>98</xdr:row>
      <xdr:rowOff>83409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74536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7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148862</xdr:rowOff>
    </xdr:from>
    <xdr:to>
      <xdr:col>41</xdr:col>
      <xdr:colOff>101600</xdr:colOff>
      <xdr:row>98</xdr:row>
      <xdr:rowOff>79012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7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70139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1479</xdr:rowOff>
    </xdr:from>
    <xdr:to>
      <xdr:col>36</xdr:col>
      <xdr:colOff>165100</xdr:colOff>
      <xdr:row>98</xdr:row>
      <xdr:rowOff>103079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0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94206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9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52130</xdr:rowOff>
    </xdr:from>
    <xdr:to>
      <xdr:col>85</xdr:col>
      <xdr:colOff>127000</xdr:colOff>
      <xdr:row>38</xdr:row>
      <xdr:rowOff>118179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67230"/>
          <a:ext cx="838200" cy="6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41234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55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26233</xdr:rowOff>
    </xdr:from>
    <xdr:to>
      <xdr:col>81</xdr:col>
      <xdr:colOff>50800</xdr:colOff>
      <xdr:row>38</xdr:row>
      <xdr:rowOff>118179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369883"/>
          <a:ext cx="889000" cy="26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7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26233</xdr:rowOff>
    </xdr:from>
    <xdr:to>
      <xdr:col>76</xdr:col>
      <xdr:colOff>114300</xdr:colOff>
      <xdr:row>37</xdr:row>
      <xdr:rowOff>62580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369883"/>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12643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62580</xdr:rowOff>
    </xdr:from>
    <xdr:to>
      <xdr:col>71</xdr:col>
      <xdr:colOff>177800</xdr:colOff>
      <xdr:row>37</xdr:row>
      <xdr:rowOff>113901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06230"/>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137687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6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157640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1330</xdr:rowOff>
    </xdr:from>
    <xdr:to>
      <xdr:col>85</xdr:col>
      <xdr:colOff>177800</xdr:colOff>
      <xdr:row>38</xdr:row>
      <xdr:rowOff>102930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24207</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36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67379</xdr:rowOff>
    </xdr:from>
    <xdr:to>
      <xdr:col>81</xdr:col>
      <xdr:colOff>101600</xdr:colOff>
      <xdr:row>38</xdr:row>
      <xdr:rowOff>168979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14056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35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146883</xdr:rowOff>
    </xdr:from>
    <xdr:to>
      <xdr:col>76</xdr:col>
      <xdr:colOff>165100</xdr:colOff>
      <xdr:row>37</xdr:row>
      <xdr:rowOff>77033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93560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09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11780</xdr:rowOff>
    </xdr:from>
    <xdr:to>
      <xdr:col>72</xdr:col>
      <xdr:colOff>38100</xdr:colOff>
      <xdr:row>37</xdr:row>
      <xdr:rowOff>113380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129907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1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63101</xdr:rowOff>
    </xdr:from>
    <xdr:to>
      <xdr:col>67</xdr:col>
      <xdr:colOff>101600</xdr:colOff>
      <xdr:row>37</xdr:row>
      <xdr:rowOff>164701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9778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1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154861</xdr:rowOff>
    </xdr:from>
    <xdr:to>
      <xdr:col>85</xdr:col>
      <xdr:colOff>127000</xdr:colOff>
      <xdr:row>56</xdr:row>
      <xdr:rowOff>61866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584611"/>
          <a:ext cx="838200" cy="7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22759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154861</xdr:rowOff>
    </xdr:from>
    <xdr:to>
      <xdr:col>81</xdr:col>
      <xdr:colOff>50800</xdr:colOff>
      <xdr:row>55</xdr:row>
      <xdr:rowOff>171201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584611"/>
          <a:ext cx="889000" cy="1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171201</xdr:rowOff>
    </xdr:from>
    <xdr:to>
      <xdr:col>76</xdr:col>
      <xdr:colOff>114300</xdr:colOff>
      <xdr:row>56</xdr:row>
      <xdr:rowOff>99023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00951"/>
          <a:ext cx="889000" cy="9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44887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30191</xdr:rowOff>
    </xdr:from>
    <xdr:to>
      <xdr:col>71</xdr:col>
      <xdr:colOff>177800</xdr:colOff>
      <xdr:row>56</xdr:row>
      <xdr:rowOff>99023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31391"/>
          <a:ext cx="889000" cy="6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70591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11066</xdr:rowOff>
    </xdr:from>
    <xdr:to>
      <xdr:col>85</xdr:col>
      <xdr:colOff>177800</xdr:colOff>
      <xdr:row>56</xdr:row>
      <xdr:rowOff>112666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1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33943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104061</xdr:rowOff>
    </xdr:from>
    <xdr:to>
      <xdr:col>81</xdr:col>
      <xdr:colOff>101600</xdr:colOff>
      <xdr:row>56</xdr:row>
      <xdr:rowOff>34211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3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50738</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930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120401</xdr:rowOff>
    </xdr:from>
    <xdr:to>
      <xdr:col>76</xdr:col>
      <xdr:colOff>165100</xdr:colOff>
      <xdr:row>56</xdr:row>
      <xdr:rowOff>50551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67078</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932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48223</xdr:rowOff>
    </xdr:from>
    <xdr:to>
      <xdr:col>72</xdr:col>
      <xdr:colOff>38100</xdr:colOff>
      <xdr:row>56</xdr:row>
      <xdr:rowOff>149823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4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166350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150841</xdr:rowOff>
    </xdr:from>
    <xdr:to>
      <xdr:col>67</xdr:col>
      <xdr:colOff>101600</xdr:colOff>
      <xdr:row>56</xdr:row>
      <xdr:rowOff>80991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8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97518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5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136770</xdr:rowOff>
    </xdr:from>
    <xdr:to>
      <xdr:col>85</xdr:col>
      <xdr:colOff>127000</xdr:colOff>
      <xdr:row>78</xdr:row>
      <xdr:rowOff>137148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09870"/>
          <a:ext cx="8382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136770</xdr:rowOff>
    </xdr:from>
    <xdr:to>
      <xdr:col>81</xdr:col>
      <xdr:colOff>50800</xdr:colOff>
      <xdr:row>78</xdr:row>
      <xdr:rowOff>139641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09870"/>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94428</xdr:rowOff>
    </xdr:from>
    <xdr:to>
      <xdr:col>76</xdr:col>
      <xdr:colOff>114300</xdr:colOff>
      <xdr:row>78</xdr:row>
      <xdr:rowOff>139641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67528"/>
          <a:ext cx="889000" cy="4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94428</xdr:rowOff>
    </xdr:from>
    <xdr:to>
      <xdr:col>71</xdr:col>
      <xdr:colOff>177800</xdr:colOff>
      <xdr:row>78</xdr:row>
      <xdr:rowOff>102622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67528"/>
          <a:ext cx="889000" cy="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86348</xdr:rowOff>
    </xdr:from>
    <xdr:to>
      <xdr:col>85</xdr:col>
      <xdr:colOff>177800</xdr:colOff>
      <xdr:row>79</xdr:row>
      <xdr:rowOff>16498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35491</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85970</xdr:rowOff>
    </xdr:from>
    <xdr:to>
      <xdr:col>81</xdr:col>
      <xdr:colOff>101600</xdr:colOff>
      <xdr:row>79</xdr:row>
      <xdr:rowOff>16120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7247</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5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88841</xdr:rowOff>
    </xdr:from>
    <xdr:to>
      <xdr:col>76</xdr:col>
      <xdr:colOff>165100</xdr:colOff>
      <xdr:row>79</xdr:row>
      <xdr:rowOff>18991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10118</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554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43628</xdr:rowOff>
    </xdr:from>
    <xdr:to>
      <xdr:col>72</xdr:col>
      <xdr:colOff>38100</xdr:colOff>
      <xdr:row>78</xdr:row>
      <xdr:rowOff>145228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1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136355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0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51822</xdr:rowOff>
    </xdr:from>
    <xdr:to>
      <xdr:col>67</xdr:col>
      <xdr:colOff>101600</xdr:colOff>
      <xdr:row>78</xdr:row>
      <xdr:rowOff>153422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144549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1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34269</xdr:rowOff>
    </xdr:from>
    <xdr:to>
      <xdr:col>85</xdr:col>
      <xdr:colOff>127000</xdr:colOff>
      <xdr:row>96</xdr:row>
      <xdr:rowOff>44053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493469"/>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102829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6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44053</xdr:rowOff>
    </xdr:from>
    <xdr:to>
      <xdr:col>81</xdr:col>
      <xdr:colOff>50800</xdr:colOff>
      <xdr:row>96</xdr:row>
      <xdr:rowOff>57372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03253"/>
          <a:ext cx="889000" cy="1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52985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8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57372</xdr:rowOff>
    </xdr:from>
    <xdr:to>
      <xdr:col>76</xdr:col>
      <xdr:colOff>114300</xdr:colOff>
      <xdr:row>96</xdr:row>
      <xdr:rowOff>86285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16572"/>
          <a:ext cx="889000" cy="2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63843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86285</xdr:rowOff>
    </xdr:from>
    <xdr:to>
      <xdr:col>71</xdr:col>
      <xdr:colOff>177800</xdr:colOff>
      <xdr:row>96</xdr:row>
      <xdr:rowOff>114824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45485"/>
          <a:ext cx="889000" cy="2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85332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78063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154919</xdr:rowOff>
    </xdr:from>
    <xdr:to>
      <xdr:col>85</xdr:col>
      <xdr:colOff>177800</xdr:colOff>
      <xdr:row>96</xdr:row>
      <xdr:rowOff>85069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4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6346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29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164703</xdr:rowOff>
    </xdr:from>
    <xdr:to>
      <xdr:col>81</xdr:col>
      <xdr:colOff>101600</xdr:colOff>
      <xdr:row>96</xdr:row>
      <xdr:rowOff>94853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5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111380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2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6572</xdr:rowOff>
    </xdr:from>
    <xdr:to>
      <xdr:col>76</xdr:col>
      <xdr:colOff>165100</xdr:colOff>
      <xdr:row>96</xdr:row>
      <xdr:rowOff>108172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6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124699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24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35485</xdr:rowOff>
    </xdr:from>
    <xdr:to>
      <xdr:col>72</xdr:col>
      <xdr:colOff>38100</xdr:colOff>
      <xdr:row>96</xdr:row>
      <xdr:rowOff>137085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9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153612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2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64024</xdr:rowOff>
    </xdr:from>
    <xdr:to>
      <xdr:col>67</xdr:col>
      <xdr:colOff>101600</xdr:colOff>
      <xdr:row>96</xdr:row>
      <xdr:rowOff>165624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電力・ガス・食料品等価格高騰緊急支援給付金事業が減少したものの、低所得世帯支援に係る給付金事業により大きく増加している。衛生費については吾妻郡内統一のゴミ処理施設建設に向けての積立金により大きく増加している。商工費は緊急経済対策商品券支給事業が減少したこと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年度決算と比較して</a:t>
          </a:r>
          <a:r>
            <a:rPr kumimoji="1" lang="en-US" altLang="ja-JP" sz="1300">
              <a:latin typeface="ＭＳ Ｐゴシック" panose="020B0600070205080204" pitchFamily="50" charset="-128"/>
              <a:ea typeface="ＭＳ Ｐゴシック" panose="020B0600070205080204" pitchFamily="50" charset="-128"/>
            </a:rPr>
            <a:t>18,000</a:t>
          </a:r>
          <a:r>
            <a:rPr kumimoji="1" lang="ja-JP" altLang="en-US" sz="1300">
              <a:latin typeface="ＭＳ Ｐゴシック" panose="020B0600070205080204" pitchFamily="50" charset="-128"/>
              <a:ea typeface="ＭＳ Ｐゴシック" panose="020B0600070205080204" pitchFamily="50" charset="-128"/>
            </a:rPr>
            <a:t>円以上減少している。公債費については総額が減少しているが、単年度の償還額が少しずつ増加しているため新規発行債の抑制により数値の悪化防止に努める。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財政調整基金の取崩を</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2,300</a:t>
          </a:r>
          <a:r>
            <a:rPr kumimoji="1" lang="ja-JP" altLang="en-US" sz="1400">
              <a:latin typeface="ＭＳ ゴシック" pitchFamily="49" charset="-128"/>
              <a:ea typeface="ＭＳ ゴシック" pitchFamily="49" charset="-128"/>
            </a:rPr>
            <a:t>万円行ったため、標準財政規模比で</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ポイント減少している。実質収支額の比率は増えたものの実質単年度収支がマイナスになっているため、この状況が続かないよう経費の見直しに努める。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全体の黒字額は標準財政規模比で</a:t>
          </a:r>
          <a:r>
            <a:rPr kumimoji="1" lang="en-US" altLang="ja-JP" sz="1400">
              <a:latin typeface="ＭＳ ゴシック" pitchFamily="49" charset="-128"/>
              <a:ea typeface="ＭＳ ゴシック" pitchFamily="49" charset="-128"/>
            </a:rPr>
            <a:t>1.42</a:t>
          </a:r>
          <a:r>
            <a:rPr kumimoji="1" lang="ja-JP" altLang="en-US" sz="1400">
              <a:latin typeface="ＭＳ ゴシック" pitchFamily="49" charset="-128"/>
              <a:ea typeface="ＭＳ ゴシック" pitchFamily="49" charset="-128"/>
            </a:rPr>
            <a:t>ポイント減少した。一般会計と国民健康保険特別会計以外は全体的に黒字額が減少している。後期高齢者医療特別会計に純計額の計算の際に歳入の一部を一般会計に移行したため赤字となっており、下水道事業特別会計は公営企業会計への移行のタイミングで歳入の一部が翌年度になってしまったことにより赤字となっている。全体的な黒字額が減少しているため、公営企業の独立採算も含めて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の元利償還金や組合の起債に対する負担金は減少しているが、公営企業債の元利償還金に対する繰入金は増加しており全体として僅かに減少している。引き続き財政措置の有利な起債を活用して財政負担の軽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地方債残高や繰入見込額等ほぼ全ての数値が減少しており、将来負担比率の分子は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8,900</a:t>
          </a:r>
          <a:r>
            <a:rPr kumimoji="1" lang="ja-JP" altLang="en-US" sz="1400">
              <a:latin typeface="ＭＳ ゴシック" pitchFamily="49" charset="-128"/>
              <a:ea typeface="ＭＳ ゴシック" pitchFamily="49" charset="-128"/>
            </a:rPr>
            <a:t>万円と大きく減少した。将来負担比率は順調に減少しているため、重点事業に注力出来るよう財源を健全な財政運営に努める。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群馬県東吾妻町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合併市町村振興基金や財政調整基金は大きく取崩を行い、その他特定目的基金は積立を行ったものがおおいため全体として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合併市町村振興基金については計画的に取り崩していく。財政調整基金については取崩が発生したため、残高の一部を債券運用するなどして自主財源の確保に努める。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・合併市町村振興基金：地域における住民の連帯の強化及び旧町村単位での地域振興に資するために活用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・庁舎建設基金：庁舎建設は完了したため庁舎等を改修する際の財源として活用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・福祉事業基金：社会福祉及び老人福祉の増進に資するために設置されたもの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・吾妻郡一般廃棄物処理施設整備基金：吾妻郡内統一のゴミ処理施設建設に備えて設置されたもの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・ふるさと応援寄附基金：本町を応援するものからの寄附金を財源として寄付者の意向を反映した政策を実施しふるさとづくりを推進するために活用</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合併市町村振興基金は給食費無償化や入学祝金など地域振興に資する事業に充当するため取り崩した。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吾妻郡一般廃棄物処理施設整備基金は建設事業に備えて積立を行った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。ふるさと応援寄附基金は地域医療や観光事業に充当するため取り崩したが、繰入額に対して積立額が上回っているため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万円基金残高が増加した。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安定した積立を行えている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積立を行うだけでなく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的に事業に充当していく。取崩を行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っていない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基金については基金条例を廃止</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するなどして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スリム化を図る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公営企業への財政支援や大型事業への一般財源負担により減少が見込まれるが、債券運用等自主財源の確保に努める。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庁舎建設事業に係る償還について交付税措置分以外の町負担分を減債基金から取り崩している。増加については普通交付税の再算定に伴う臨時財政対策債償還基金費分を積み立てたもの。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今後も償還に合わせて毎年取崩を行う。大型事業が見込まれる際には適宜積替を行い町の財政負担を明確にする。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8619386</v>
      </c>
      <c r="BO4" s="449"/>
      <c r="BP4" s="449"/>
      <c r="BQ4" s="449"/>
      <c r="BR4" s="449"/>
      <c r="BS4" s="449"/>
      <c r="BT4" s="449"/>
      <c r="BU4" s="450"/>
      <c r="BV4" s="448">
        <v>8661687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5.3</v>
      </c>
      <c r="CU4" s="589"/>
      <c r="CV4" s="589"/>
      <c r="CW4" s="589"/>
      <c r="CX4" s="589"/>
      <c r="CY4" s="589"/>
      <c r="CZ4" s="589"/>
      <c r="DA4" s="590"/>
      <c r="DB4" s="588">
        <v>4.9000000000000004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8241681</v>
      </c>
      <c r="BO5" s="420"/>
      <c r="BP5" s="420"/>
      <c r="BQ5" s="420"/>
      <c r="BR5" s="420"/>
      <c r="BS5" s="420"/>
      <c r="BT5" s="420"/>
      <c r="BU5" s="421"/>
      <c r="BV5" s="419">
        <v>8330858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96.2</v>
      </c>
      <c r="CU5" s="417"/>
      <c r="CV5" s="417"/>
      <c r="CW5" s="417"/>
      <c r="CX5" s="417"/>
      <c r="CY5" s="417"/>
      <c r="CZ5" s="417"/>
      <c r="DA5" s="418"/>
      <c r="DB5" s="416">
        <v>93.4</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377705</v>
      </c>
      <c r="BO6" s="420"/>
      <c r="BP6" s="420"/>
      <c r="BQ6" s="420"/>
      <c r="BR6" s="420"/>
      <c r="BS6" s="420"/>
      <c r="BT6" s="420"/>
      <c r="BU6" s="421"/>
      <c r="BV6" s="419">
        <v>330829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96.7</v>
      </c>
      <c r="CU6" s="563"/>
      <c r="CV6" s="563"/>
      <c r="CW6" s="563"/>
      <c r="CX6" s="563"/>
      <c r="CY6" s="563"/>
      <c r="CZ6" s="563"/>
      <c r="DA6" s="564"/>
      <c r="DB6" s="562">
        <v>94.6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72194</v>
      </c>
      <c r="BO7" s="420"/>
      <c r="BP7" s="420"/>
      <c r="BQ7" s="420"/>
      <c r="BR7" s="420"/>
      <c r="BS7" s="420"/>
      <c r="BT7" s="420"/>
      <c r="BU7" s="421"/>
      <c r="BV7" s="419">
        <v>49842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5774053</v>
      </c>
      <c r="CU7" s="420"/>
      <c r="CV7" s="420"/>
      <c r="CW7" s="420"/>
      <c r="CX7" s="420"/>
      <c r="CY7" s="420"/>
      <c r="CZ7" s="420"/>
      <c r="DA7" s="421"/>
      <c r="DB7" s="419">
        <v>5754287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305511</v>
      </c>
      <c r="BO8" s="420"/>
      <c r="BP8" s="420"/>
      <c r="BQ8" s="420"/>
      <c r="BR8" s="420"/>
      <c r="BS8" s="420"/>
      <c r="BT8" s="420"/>
      <c r="BU8" s="421"/>
      <c r="BV8" s="419">
        <v>280987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0.38</v>
      </c>
      <c r="CU8" s="523"/>
      <c r="CV8" s="523"/>
      <c r="CW8" s="523"/>
      <c r="CX8" s="523"/>
      <c r="CY8" s="523"/>
      <c r="CZ8" s="523"/>
      <c r="DA8" s="524"/>
      <c r="DB8" s="522">
        <v>0.37</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12728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24524</v>
      </c>
      <c r="BO9" s="420"/>
      <c r="BP9" s="420"/>
      <c r="BQ9" s="420"/>
      <c r="BR9" s="420"/>
      <c r="BS9" s="420"/>
      <c r="BT9" s="420"/>
      <c r="BU9" s="421"/>
      <c r="BV9" s="419">
        <v>2303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17.600000000000001</v>
      </c>
      <c r="CU9" s="417"/>
      <c r="CV9" s="417"/>
      <c r="CW9" s="417"/>
      <c r="CX9" s="417"/>
      <c r="CY9" s="417"/>
      <c r="CZ9" s="417"/>
      <c r="DA9" s="418"/>
      <c r="DB9" s="416">
        <v>17.899999999999999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14033</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2439</v>
      </c>
      <c r="BO10" s="420"/>
      <c r="BP10" s="420"/>
      <c r="BQ10" s="420"/>
      <c r="BR10" s="420"/>
      <c r="BS10" s="420"/>
      <c r="BT10" s="420"/>
      <c r="BU10" s="421"/>
      <c r="BV10" s="419">
        <v>51583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12339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123000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12050</v>
      </c>
      <c r="S13" s="507"/>
      <c r="T13" s="507"/>
      <c r="U13" s="507"/>
      <c r="V13" s="508"/>
      <c r="W13" s="509" t="s">
        <v>131</v>
      </c>
      <c r="X13" s="405"/>
      <c r="Y13" s="405"/>
      <c r="Z13" s="405"/>
      <c r="AA13" s="405"/>
      <c r="AB13" s="406"/>
      <c r="AC13" s="372">
        <v>970</v>
      </c>
      <c r="AD13" s="373"/>
      <c r="AE13" s="373"/>
      <c r="AF13" s="373"/>
      <c r="AG13" s="374"/>
      <c r="AH13" s="372">
        <v>1139</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-96037</v>
      </c>
      <c r="BO13" s="420"/>
      <c r="BP13" s="420"/>
      <c r="BQ13" s="420"/>
      <c r="BR13" s="420"/>
      <c r="BS13" s="420"/>
      <c r="BT13" s="420"/>
      <c r="BU13" s="421"/>
      <c r="BV13" s="419">
        <v>53886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11.7</v>
      </c>
      <c r="CU13" s="417"/>
      <c r="CV13" s="417"/>
      <c r="CW13" s="417"/>
      <c r="CX13" s="417"/>
      <c r="CY13" s="417"/>
      <c r="CZ13" s="417"/>
      <c r="DA13" s="418"/>
      <c r="DB13" s="416">
        <v>11.2</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12661</v>
      </c>
      <c r="S14" s="507"/>
      <c r="T14" s="507"/>
      <c r="U14" s="507"/>
      <c r="V14" s="508"/>
      <c r="W14" s="510"/>
      <c r="X14" s="408"/>
      <c r="Y14" s="408"/>
      <c r="Z14" s="408"/>
      <c r="AA14" s="408"/>
      <c r="AB14" s="409"/>
      <c r="AC14" s="499">
        <v>14.9</v>
      </c>
      <c r="AD14" s="500"/>
      <c r="AE14" s="500"/>
      <c r="AF14" s="500"/>
      <c r="AG14" s="501"/>
      <c r="AH14" s="499">
        <v>16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13.7</v>
      </c>
      <c r="CU14" s="517"/>
      <c r="CV14" s="517"/>
      <c r="CW14" s="517"/>
      <c r="CX14" s="517"/>
      <c r="CY14" s="517"/>
      <c r="CZ14" s="517"/>
      <c r="DA14" s="518"/>
      <c r="DB14" s="516">
        <v>19.7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12393</v>
      </c>
      <c r="S15" s="507"/>
      <c r="T15" s="507"/>
      <c r="U15" s="507"/>
      <c r="V15" s="508"/>
      <c r="W15" s="509" t="s">
        <v>137</v>
      </c>
      <c r="X15" s="405"/>
      <c r="Y15" s="405"/>
      <c r="Z15" s="405"/>
      <c r="AA15" s="405"/>
      <c r="AB15" s="406"/>
      <c r="AC15" s="372">
        <v>1672</v>
      </c>
      <c r="AD15" s="373"/>
      <c r="AE15" s="373"/>
      <c r="AF15" s="373"/>
      <c r="AG15" s="374"/>
      <c r="AH15" s="372">
        <v>1774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2085462</v>
      </c>
      <c r="BO15" s="449"/>
      <c r="BP15" s="449"/>
      <c r="BQ15" s="449"/>
      <c r="BR15" s="449"/>
      <c r="BS15" s="449"/>
      <c r="BT15" s="449"/>
      <c r="BU15" s="450"/>
      <c r="BV15" s="448">
        <v>1939675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25.6</v>
      </c>
      <c r="AD16" s="500"/>
      <c r="AE16" s="500"/>
      <c r="AF16" s="500"/>
      <c r="AG16" s="501"/>
      <c r="AH16" s="499">
        <v>25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5205366</v>
      </c>
      <c r="BO16" s="420"/>
      <c r="BP16" s="420"/>
      <c r="BQ16" s="420"/>
      <c r="BR16" s="420"/>
      <c r="BS16" s="420"/>
      <c r="BT16" s="420"/>
      <c r="BU16" s="421"/>
      <c r="BV16" s="419">
        <v>5182197</v>
      </c>
      <c r="BW16" s="420"/>
      <c r="BX16" s="420"/>
      <c r="BY16" s="420"/>
      <c r="BZ16" s="420"/>
      <c r="CA16" s="420"/>
      <c r="CB16" s="420"/>
      <c r="CC16" s="421"/>
      <c r="CD16" s="194"/>
      <c r="CE16" s="451" t="s">
        <v>143</v>
      </c>
      <c r="CF16" s="451"/>
      <c r="CG16" s="451"/>
      <c r="CH16" s="451"/>
      <c r="CI16" s="451"/>
      <c r="CJ16" s="451"/>
      <c r="CK16" s="451"/>
      <c r="CL16" s="451"/>
      <c r="CM16" s="451"/>
      <c r="CN16" s="451"/>
      <c r="CO16" s="451"/>
      <c r="CP16" s="451"/>
      <c r="CQ16" s="451"/>
      <c r="CR16" s="451"/>
      <c r="CS16" s="452"/>
      <c r="CT16" s="416">
        <v>7.6</v>
      </c>
      <c r="CU16" s="417"/>
      <c r="CV16" s="417"/>
      <c r="CW16" s="417"/>
      <c r="CX16" s="417"/>
      <c r="CY16" s="417"/>
      <c r="CZ16" s="417"/>
      <c r="DA16" s="418"/>
      <c r="DB16" s="416" t="s">
        <v>122</v>
      </c>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144</v>
      </c>
      <c r="N17" s="513"/>
      <c r="O17" s="513"/>
      <c r="P17" s="513"/>
      <c r="Q17" s="514"/>
      <c r="R17" s="496" t="s">
        <v>145</v>
      </c>
      <c r="S17" s="497"/>
      <c r="T17" s="497"/>
      <c r="U17" s="497"/>
      <c r="V17" s="498"/>
      <c r="W17" s="509" t="s">
        <v>146</v>
      </c>
      <c r="X17" s="405"/>
      <c r="Y17" s="405"/>
      <c r="Z17" s="405"/>
      <c r="AA17" s="405"/>
      <c r="AB17" s="406"/>
      <c r="AC17" s="372">
        <v>3880</v>
      </c>
      <c r="AD17" s="373"/>
      <c r="AE17" s="373"/>
      <c r="AF17" s="373"/>
      <c r="AG17" s="374"/>
      <c r="AH17" s="372">
        <v>4192</v>
      </c>
      <c r="AI17" s="373"/>
      <c r="AJ17" s="373"/>
      <c r="AK17" s="373"/>
      <c r="AL17" s="432"/>
      <c r="AM17" s="476"/>
      <c r="AN17" s="376"/>
      <c r="AO17" s="376"/>
      <c r="AP17" s="376"/>
      <c r="AQ17" s="376"/>
      <c r="AR17" s="376"/>
      <c r="AS17" s="376"/>
      <c r="AT17" s="377"/>
      <c r="AU17" s="477"/>
      <c r="AV17" s="478"/>
      <c r="AW17" s="478"/>
      <c r="AX17" s="478"/>
      <c r="AY17" s="433" t="s">
        <v>147</v>
      </c>
      <c r="AZ17" s="434"/>
      <c r="BA17" s="434"/>
      <c r="BB17" s="434"/>
      <c r="BC17" s="434"/>
      <c r="BD17" s="434"/>
      <c r="BE17" s="434"/>
      <c r="BF17" s="434"/>
      <c r="BG17" s="434"/>
      <c r="BH17" s="434"/>
      <c r="BI17" s="434"/>
      <c r="BJ17" s="434"/>
      <c r="BK17" s="434"/>
      <c r="BL17" s="434"/>
      <c r="BM17" s="435"/>
      <c r="BN17" s="419">
        <v>2622579</v>
      </c>
      <c r="BO17" s="420"/>
      <c r="BP17" s="420"/>
      <c r="BQ17" s="420"/>
      <c r="BR17" s="420"/>
      <c r="BS17" s="420"/>
      <c r="BT17" s="420"/>
      <c r="BU17" s="421"/>
      <c r="BV17" s="419">
        <v>2436002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148</v>
      </c>
      <c r="C18" s="470"/>
      <c r="D18" s="470"/>
      <c r="E18" s="471"/>
      <c r="F18" s="471"/>
      <c r="G18" s="471"/>
      <c r="H18" s="471"/>
      <c r="I18" s="471"/>
      <c r="J18" s="471"/>
      <c r="K18" s="471"/>
      <c r="L18" s="472">
        <v>253.91</v>
      </c>
      <c r="M18" s="472"/>
      <c r="N18" s="472"/>
      <c r="O18" s="472"/>
      <c r="P18" s="472"/>
      <c r="Q18" s="472"/>
      <c r="R18" s="473"/>
      <c r="S18" s="473"/>
      <c r="T18" s="473"/>
      <c r="U18" s="473"/>
      <c r="V18" s="474"/>
      <c r="W18" s="490"/>
      <c r="X18" s="491"/>
      <c r="Y18" s="491"/>
      <c r="Z18" s="491"/>
      <c r="AA18" s="491"/>
      <c r="AB18" s="515"/>
      <c r="AC18" s="389">
        <v>59.5</v>
      </c>
      <c r="AD18" s="390"/>
      <c r="AE18" s="390"/>
      <c r="AF18" s="390"/>
      <c r="AG18" s="475"/>
      <c r="AH18" s="389">
        <v>59</v>
      </c>
      <c r="AI18" s="390"/>
      <c r="AJ18" s="390"/>
      <c r="AK18" s="390"/>
      <c r="AL18" s="391"/>
      <c r="AM18" s="476"/>
      <c r="AN18" s="376"/>
      <c r="AO18" s="376"/>
      <c r="AP18" s="376"/>
      <c r="AQ18" s="376"/>
      <c r="AR18" s="376"/>
      <c r="AS18" s="376"/>
      <c r="AT18" s="377"/>
      <c r="AU18" s="477"/>
      <c r="AV18" s="478"/>
      <c r="AW18" s="478"/>
      <c r="AX18" s="478"/>
      <c r="AY18" s="433" t="s">
        <v>149</v>
      </c>
      <c r="AZ18" s="434"/>
      <c r="BA18" s="434"/>
      <c r="BB18" s="434"/>
      <c r="BC18" s="434"/>
      <c r="BD18" s="434"/>
      <c r="BE18" s="434"/>
      <c r="BF18" s="434"/>
      <c r="BG18" s="434"/>
      <c r="BH18" s="434"/>
      <c r="BI18" s="434"/>
      <c r="BJ18" s="434"/>
      <c r="BK18" s="434"/>
      <c r="BL18" s="434"/>
      <c r="BM18" s="435"/>
      <c r="BN18" s="419">
        <v>5595152</v>
      </c>
      <c r="BO18" s="420"/>
      <c r="BP18" s="420"/>
      <c r="BQ18" s="420"/>
      <c r="BR18" s="420"/>
      <c r="BS18" s="420"/>
      <c r="BT18" s="420"/>
      <c r="BU18" s="421"/>
      <c r="BV18" s="419">
        <v>5475600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150</v>
      </c>
      <c r="C19" s="470"/>
      <c r="D19" s="470"/>
      <c r="E19" s="471"/>
      <c r="F19" s="471"/>
      <c r="G19" s="471"/>
      <c r="H19" s="471"/>
      <c r="I19" s="471"/>
      <c r="J19" s="471"/>
      <c r="K19" s="471"/>
      <c r="L19" s="479">
        <v>50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151</v>
      </c>
      <c r="AZ19" s="434"/>
      <c r="BA19" s="434"/>
      <c r="BB19" s="434"/>
      <c r="BC19" s="434"/>
      <c r="BD19" s="434"/>
      <c r="BE19" s="434"/>
      <c r="BF19" s="434"/>
      <c r="BG19" s="434"/>
      <c r="BH19" s="434"/>
      <c r="BI19" s="434"/>
      <c r="BJ19" s="434"/>
      <c r="BK19" s="434"/>
      <c r="BL19" s="434"/>
      <c r="BM19" s="435"/>
      <c r="BN19" s="419">
        <v>6851816</v>
      </c>
      <c r="BO19" s="420"/>
      <c r="BP19" s="420"/>
      <c r="BQ19" s="420"/>
      <c r="BR19" s="420"/>
      <c r="BS19" s="420"/>
      <c r="BT19" s="420"/>
      <c r="BU19" s="421"/>
      <c r="BV19" s="419">
        <v>6773858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152</v>
      </c>
      <c r="C20" s="470"/>
      <c r="D20" s="470"/>
      <c r="E20" s="471"/>
      <c r="F20" s="471"/>
      <c r="G20" s="471"/>
      <c r="H20" s="471"/>
      <c r="I20" s="471"/>
      <c r="J20" s="471"/>
      <c r="K20" s="471"/>
      <c r="L20" s="479">
        <v>5144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154</v>
      </c>
      <c r="C22" s="396"/>
      <c r="D22" s="397"/>
      <c r="E22" s="404" t="s">
        <v>1</v>
      </c>
      <c r="F22" s="405"/>
      <c r="G22" s="405"/>
      <c r="H22" s="405"/>
      <c r="I22" s="405"/>
      <c r="J22" s="405"/>
      <c r="K22" s="406"/>
      <c r="L22" s="404" t="s">
        <v>155</v>
      </c>
      <c r="M22" s="405"/>
      <c r="N22" s="405"/>
      <c r="O22" s="405"/>
      <c r="P22" s="406"/>
      <c r="Q22" s="410" t="s">
        <v>156</v>
      </c>
      <c r="R22" s="411"/>
      <c r="S22" s="411"/>
      <c r="T22" s="411"/>
      <c r="U22" s="411"/>
      <c r="V22" s="412"/>
      <c r="W22" s="461" t="s">
        <v>157</v>
      </c>
      <c r="X22" s="396"/>
      <c r="Y22" s="397"/>
      <c r="Z22" s="404" t="s">
        <v>1</v>
      </c>
      <c r="AA22" s="405"/>
      <c r="AB22" s="405"/>
      <c r="AC22" s="405"/>
      <c r="AD22" s="405"/>
      <c r="AE22" s="405"/>
      <c r="AF22" s="405"/>
      <c r="AG22" s="406"/>
      <c r="AH22" s="422" t="s">
        <v>158</v>
      </c>
      <c r="AI22" s="405"/>
      <c r="AJ22" s="405"/>
      <c r="AK22" s="405"/>
      <c r="AL22" s="406"/>
      <c r="AM22" s="422" t="s">
        <v>159</v>
      </c>
      <c r="AN22" s="423"/>
      <c r="AO22" s="423"/>
      <c r="AP22" s="423"/>
      <c r="AQ22" s="423"/>
      <c r="AR22" s="424"/>
      <c r="AS22" s="410" t="s">
        <v>156</v>
      </c>
      <c r="AT22" s="411"/>
      <c r="AU22" s="411"/>
      <c r="AV22" s="411"/>
      <c r="AW22" s="411"/>
      <c r="AX22" s="428"/>
      <c r="AY22" s="445" t="s">
        <v>160</v>
      </c>
      <c r="AZ22" s="446"/>
      <c r="BA22" s="446"/>
      <c r="BB22" s="446"/>
      <c r="BC22" s="446"/>
      <c r="BD22" s="446"/>
      <c r="BE22" s="446"/>
      <c r="BF22" s="446"/>
      <c r="BG22" s="446"/>
      <c r="BH22" s="446"/>
      <c r="BI22" s="446"/>
      <c r="BJ22" s="446"/>
      <c r="BK22" s="446"/>
      <c r="BL22" s="446"/>
      <c r="BM22" s="447"/>
      <c r="BN22" s="448">
        <v>10059646</v>
      </c>
      <c r="BO22" s="449"/>
      <c r="BP22" s="449"/>
      <c r="BQ22" s="449"/>
      <c r="BR22" s="449"/>
      <c r="BS22" s="449"/>
      <c r="BT22" s="449"/>
      <c r="BU22" s="450"/>
      <c r="BV22" s="448">
        <v>10658034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161</v>
      </c>
      <c r="AZ23" s="434"/>
      <c r="BA23" s="434"/>
      <c r="BB23" s="434"/>
      <c r="BC23" s="434"/>
      <c r="BD23" s="434"/>
      <c r="BE23" s="434"/>
      <c r="BF23" s="434"/>
      <c r="BG23" s="434"/>
      <c r="BH23" s="434"/>
      <c r="BI23" s="434"/>
      <c r="BJ23" s="434"/>
      <c r="BK23" s="434"/>
      <c r="BL23" s="434"/>
      <c r="BM23" s="435"/>
      <c r="BN23" s="419">
        <v>8279301</v>
      </c>
      <c r="BO23" s="420"/>
      <c r="BP23" s="420"/>
      <c r="BQ23" s="420"/>
      <c r="BR23" s="420"/>
      <c r="BS23" s="420"/>
      <c r="BT23" s="420"/>
      <c r="BU23" s="421"/>
      <c r="BV23" s="419">
        <v>8741095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162</v>
      </c>
      <c r="F24" s="376"/>
      <c r="G24" s="376"/>
      <c r="H24" s="376"/>
      <c r="I24" s="376"/>
      <c r="J24" s="376"/>
      <c r="K24" s="377"/>
      <c r="L24" s="372">
        <v>1</v>
      </c>
      <c r="M24" s="373"/>
      <c r="N24" s="373"/>
      <c r="O24" s="373"/>
      <c r="P24" s="374"/>
      <c r="Q24" s="372">
        <v>7200</v>
      </c>
      <c r="R24" s="373"/>
      <c r="S24" s="373"/>
      <c r="T24" s="373"/>
      <c r="U24" s="373"/>
      <c r="V24" s="374"/>
      <c r="W24" s="462"/>
      <c r="X24" s="399"/>
      <c r="Y24" s="400"/>
      <c r="Z24" s="375" t="s">
        <v>163</v>
      </c>
      <c r="AA24" s="376"/>
      <c r="AB24" s="376"/>
      <c r="AC24" s="376"/>
      <c r="AD24" s="376"/>
      <c r="AE24" s="376"/>
      <c r="AF24" s="376"/>
      <c r="AG24" s="377"/>
      <c r="AH24" s="372">
        <v>145</v>
      </c>
      <c r="AI24" s="373"/>
      <c r="AJ24" s="373"/>
      <c r="AK24" s="373"/>
      <c r="AL24" s="374"/>
      <c r="AM24" s="372">
        <v>458925</v>
      </c>
      <c r="AN24" s="373"/>
      <c r="AO24" s="373"/>
      <c r="AP24" s="373"/>
      <c r="AQ24" s="373"/>
      <c r="AR24" s="374"/>
      <c r="AS24" s="372">
        <v>3165</v>
      </c>
      <c r="AT24" s="373"/>
      <c r="AU24" s="373"/>
      <c r="AV24" s="373"/>
      <c r="AW24" s="373"/>
      <c r="AX24" s="432"/>
      <c r="AY24" s="392" t="s">
        <v>164</v>
      </c>
      <c r="AZ24" s="393"/>
      <c r="BA24" s="393"/>
      <c r="BB24" s="393"/>
      <c r="BC24" s="393"/>
      <c r="BD24" s="393"/>
      <c r="BE24" s="393"/>
      <c r="BF24" s="393"/>
      <c r="BG24" s="393"/>
      <c r="BH24" s="393"/>
      <c r="BI24" s="393"/>
      <c r="BJ24" s="393"/>
      <c r="BK24" s="393"/>
      <c r="BL24" s="393"/>
      <c r="BM24" s="394"/>
      <c r="BN24" s="419">
        <v>6900684</v>
      </c>
      <c r="BO24" s="420"/>
      <c r="BP24" s="420"/>
      <c r="BQ24" s="420"/>
      <c r="BR24" s="420"/>
      <c r="BS24" s="420"/>
      <c r="BT24" s="420"/>
      <c r="BU24" s="421"/>
      <c r="BV24" s="419">
        <v>7197453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165</v>
      </c>
      <c r="F25" s="376"/>
      <c r="G25" s="376"/>
      <c r="H25" s="376"/>
      <c r="I25" s="376"/>
      <c r="J25" s="376"/>
      <c r="K25" s="377"/>
      <c r="L25" s="372">
        <v>1</v>
      </c>
      <c r="M25" s="373"/>
      <c r="N25" s="373"/>
      <c r="O25" s="373"/>
      <c r="P25" s="374"/>
      <c r="Q25" s="372">
        <v>5870</v>
      </c>
      <c r="R25" s="373"/>
      <c r="S25" s="373"/>
      <c r="T25" s="373"/>
      <c r="U25" s="373"/>
      <c r="V25" s="374"/>
      <c r="W25" s="462"/>
      <c r="X25" s="399"/>
      <c r="Y25" s="400"/>
      <c r="Z25" s="375" t="s">
        <v>166</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167</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t="s">
        <v>122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168</v>
      </c>
      <c r="F26" s="376"/>
      <c r="G26" s="376"/>
      <c r="H26" s="376"/>
      <c r="I26" s="376"/>
      <c r="J26" s="376"/>
      <c r="K26" s="377"/>
      <c r="L26" s="372">
        <v>1</v>
      </c>
      <c r="M26" s="373"/>
      <c r="N26" s="373"/>
      <c r="O26" s="373"/>
      <c r="P26" s="374"/>
      <c r="Q26" s="372">
        <v>5430</v>
      </c>
      <c r="R26" s="373"/>
      <c r="S26" s="373"/>
      <c r="T26" s="373"/>
      <c r="U26" s="373"/>
      <c r="V26" s="374"/>
      <c r="W26" s="462"/>
      <c r="X26" s="399"/>
      <c r="Y26" s="400"/>
      <c r="Z26" s="375" t="s">
        <v>169</v>
      </c>
      <c r="AA26" s="430"/>
      <c r="AB26" s="430"/>
      <c r="AC26" s="430"/>
      <c r="AD26" s="430"/>
      <c r="AE26" s="430"/>
      <c r="AF26" s="430"/>
      <c r="AG26" s="431"/>
      <c r="AH26" s="372">
        <v>8</v>
      </c>
      <c r="AI26" s="373"/>
      <c r="AJ26" s="373"/>
      <c r="AK26" s="373"/>
      <c r="AL26" s="374"/>
      <c r="AM26" s="372">
        <v>25592</v>
      </c>
      <c r="AN26" s="373"/>
      <c r="AO26" s="373"/>
      <c r="AP26" s="373"/>
      <c r="AQ26" s="373"/>
      <c r="AR26" s="374"/>
      <c r="AS26" s="372">
        <v>3199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171</v>
      </c>
      <c r="F27" s="376"/>
      <c r="G27" s="376"/>
      <c r="H27" s="376"/>
      <c r="I27" s="376"/>
      <c r="J27" s="376"/>
      <c r="K27" s="377"/>
      <c r="L27" s="372">
        <v>1</v>
      </c>
      <c r="M27" s="373"/>
      <c r="N27" s="373"/>
      <c r="O27" s="373"/>
      <c r="P27" s="374"/>
      <c r="Q27" s="372">
        <v>2870</v>
      </c>
      <c r="R27" s="373"/>
      <c r="S27" s="373"/>
      <c r="T27" s="373"/>
      <c r="U27" s="373"/>
      <c r="V27" s="374"/>
      <c r="W27" s="462"/>
      <c r="X27" s="399"/>
      <c r="Y27" s="400"/>
      <c r="Z27" s="375" t="s">
        <v>172</v>
      </c>
      <c r="AA27" s="376"/>
      <c r="AB27" s="376"/>
      <c r="AC27" s="376"/>
      <c r="AD27" s="376"/>
      <c r="AE27" s="376"/>
      <c r="AF27" s="376"/>
      <c r="AG27" s="377"/>
      <c r="AH27" s="372">
        <v>24</v>
      </c>
      <c r="AI27" s="373"/>
      <c r="AJ27" s="373"/>
      <c r="AK27" s="373"/>
      <c r="AL27" s="374"/>
      <c r="AM27" s="372">
        <v>73320</v>
      </c>
      <c r="AN27" s="373"/>
      <c r="AO27" s="373"/>
      <c r="AP27" s="373"/>
      <c r="AQ27" s="373"/>
      <c r="AR27" s="374"/>
      <c r="AS27" s="372">
        <v>3055</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196749</v>
      </c>
      <c r="BO27" s="454"/>
      <c r="BP27" s="454"/>
      <c r="BQ27" s="454"/>
      <c r="BR27" s="454"/>
      <c r="BS27" s="454"/>
      <c r="BT27" s="454"/>
      <c r="BU27" s="455"/>
      <c r="BV27" s="453">
        <v>196749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2300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3700485</v>
      </c>
      <c r="BO28" s="449"/>
      <c r="BP28" s="449"/>
      <c r="BQ28" s="449"/>
      <c r="BR28" s="449"/>
      <c r="BS28" s="449"/>
      <c r="BT28" s="449"/>
      <c r="BU28" s="450"/>
      <c r="BV28" s="448">
        <v>3821046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12</v>
      </c>
      <c r="M29" s="373"/>
      <c r="N29" s="373"/>
      <c r="O29" s="373"/>
      <c r="P29" s="374"/>
      <c r="Q29" s="372">
        <v>2130</v>
      </c>
      <c r="R29" s="373"/>
      <c r="S29" s="373"/>
      <c r="T29" s="373"/>
      <c r="U29" s="373"/>
      <c r="V29" s="374"/>
      <c r="W29" s="463"/>
      <c r="X29" s="464"/>
      <c r="Y29" s="465"/>
      <c r="Z29" s="375" t="s">
        <v>178</v>
      </c>
      <c r="AA29" s="376"/>
      <c r="AB29" s="376"/>
      <c r="AC29" s="376"/>
      <c r="AD29" s="376"/>
      <c r="AE29" s="376"/>
      <c r="AF29" s="376"/>
      <c r="AG29" s="377"/>
      <c r="AH29" s="372">
        <v>169</v>
      </c>
      <c r="AI29" s="373"/>
      <c r="AJ29" s="373"/>
      <c r="AK29" s="373"/>
      <c r="AL29" s="374"/>
      <c r="AM29" s="372">
        <v>532245</v>
      </c>
      <c r="AN29" s="373"/>
      <c r="AO29" s="373"/>
      <c r="AP29" s="373"/>
      <c r="AQ29" s="373"/>
      <c r="AR29" s="374"/>
      <c r="AS29" s="372">
        <v>3149</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384209</v>
      </c>
      <c r="BO29" s="420"/>
      <c r="BP29" s="420"/>
      <c r="BQ29" s="420"/>
      <c r="BR29" s="420"/>
      <c r="BS29" s="420"/>
      <c r="BT29" s="420"/>
      <c r="BU29" s="421"/>
      <c r="BV29" s="419">
        <v>377664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98.1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1093395</v>
      </c>
      <c r="BO30" s="454"/>
      <c r="BP30" s="454"/>
      <c r="BQ30" s="454"/>
      <c r="BR30" s="454"/>
      <c r="BS30" s="454"/>
      <c r="BT30" s="454"/>
      <c r="BU30" s="455"/>
      <c r="BV30" s="453">
        <v>1123511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簡易水道特別会計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吾妻東部衛生施設組合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地域開発事業特別会計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国民健康保険特別会計（施設勘定）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IF('各会計、関係団体の財政状況及び健全化判断比率'!B34="","",'各会計、関係団体の財政状況及び健全化判断比率'!B34)</f>
        <v>下水道事業特別会計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吾妻広域町村圏振興整備組合（一般会計）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吾妻広域町村圏振興整備組合（病院事業）</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群馬県後期高齢者医療広域連合（一般会計）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群馬県後期高齢者医療広域連合（事業会計）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群馬県市町村総合事務組合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群馬県市町村会館管理組合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烏帽子山植林組合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吾妻環境施設組合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IFLiDcI/PW2ohcRRlKzHeWYTe2121S3BBGR78kLEOs3Nu1fyLIePeiV8Dkkpzf2BYvNHMsPPvMLXQRXG2WnDsw==" saltValue="sj6mVcuo2uKogGXZaw1zg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216</v>
      </c>
      <c r="C5" s="677"/>
      <c r="D5" s="677"/>
      <c r="E5" s="677"/>
      <c r="F5" s="677"/>
      <c r="G5" s="677"/>
      <c r="H5" s="677"/>
      <c r="I5" s="677"/>
      <c r="J5" s="677"/>
      <c r="K5" s="677"/>
      <c r="L5" s="677"/>
      <c r="M5" s="677"/>
      <c r="N5" s="677"/>
      <c r="O5" s="677"/>
      <c r="P5" s="677"/>
      <c r="Q5" s="678"/>
      <c r="R5" s="673">
        <v>2071218</v>
      </c>
      <c r="S5" s="674"/>
      <c r="T5" s="674"/>
      <c r="U5" s="674"/>
      <c r="V5" s="674"/>
      <c r="W5" s="674"/>
      <c r="X5" s="674"/>
      <c r="Y5" s="702"/>
      <c r="Z5" s="715">
        <v>24</v>
      </c>
      <c r="AA5" s="715"/>
      <c r="AB5" s="715"/>
      <c r="AC5" s="715"/>
      <c r="AD5" s="716">
        <v>2071218</v>
      </c>
      <c r="AE5" s="716"/>
      <c r="AF5" s="716"/>
      <c r="AG5" s="716"/>
      <c r="AH5" s="716"/>
      <c r="AI5" s="716"/>
      <c r="AJ5" s="716"/>
      <c r="AK5" s="716"/>
      <c r="AL5" s="703">
        <v>35.799999999999997</v>
      </c>
      <c r="AM5" s="685"/>
      <c r="AN5" s="685"/>
      <c r="AO5" s="704"/>
      <c r="AP5" s="676" t="s">
        <v>217</v>
      </c>
      <c r="AQ5" s="677"/>
      <c r="AR5" s="677"/>
      <c r="AS5" s="677"/>
      <c r="AT5" s="677"/>
      <c r="AU5" s="677"/>
      <c r="AV5" s="677"/>
      <c r="AW5" s="677"/>
      <c r="AX5" s="677"/>
      <c r="AY5" s="677"/>
      <c r="AZ5" s="677"/>
      <c r="BA5" s="677"/>
      <c r="BB5" s="677"/>
      <c r="BC5" s="677"/>
      <c r="BD5" s="677"/>
      <c r="BE5" s="677"/>
      <c r="BF5" s="678"/>
      <c r="BG5" s="621">
        <v>2067789</v>
      </c>
      <c r="BH5" s="622"/>
      <c r="BI5" s="622"/>
      <c r="BJ5" s="622"/>
      <c r="BK5" s="622"/>
      <c r="BL5" s="622"/>
      <c r="BM5" s="622"/>
      <c r="BN5" s="623"/>
      <c r="BO5" s="659">
        <v>99.8</v>
      </c>
      <c r="BP5" s="659"/>
      <c r="BQ5" s="659"/>
      <c r="BR5" s="659"/>
      <c r="BS5" s="660">
        <v>14951</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2">
      <c r="B6" s="618" t="s">
        <v>221</v>
      </c>
      <c r="C6" s="619"/>
      <c r="D6" s="619"/>
      <c r="E6" s="619"/>
      <c r="F6" s="619"/>
      <c r="G6" s="619"/>
      <c r="H6" s="619"/>
      <c r="I6" s="619"/>
      <c r="J6" s="619"/>
      <c r="K6" s="619"/>
      <c r="L6" s="619"/>
      <c r="M6" s="619"/>
      <c r="N6" s="619"/>
      <c r="O6" s="619"/>
      <c r="P6" s="619"/>
      <c r="Q6" s="620"/>
      <c r="R6" s="621">
        <v>148817</v>
      </c>
      <c r="S6" s="622"/>
      <c r="T6" s="622"/>
      <c r="U6" s="622"/>
      <c r="V6" s="622"/>
      <c r="W6" s="622"/>
      <c r="X6" s="622"/>
      <c r="Y6" s="623"/>
      <c r="Z6" s="659">
        <v>1.7</v>
      </c>
      <c r="AA6" s="659"/>
      <c r="AB6" s="659"/>
      <c r="AC6" s="659"/>
      <c r="AD6" s="660">
        <v>148817</v>
      </c>
      <c r="AE6" s="660"/>
      <c r="AF6" s="660"/>
      <c r="AG6" s="660"/>
      <c r="AH6" s="660"/>
      <c r="AI6" s="660"/>
      <c r="AJ6" s="660"/>
      <c r="AK6" s="660"/>
      <c r="AL6" s="624">
        <v>2.6</v>
      </c>
      <c r="AM6" s="625"/>
      <c r="AN6" s="625"/>
      <c r="AO6" s="661"/>
      <c r="AP6" s="618" t="s">
        <v>222</v>
      </c>
      <c r="AQ6" s="619"/>
      <c r="AR6" s="619"/>
      <c r="AS6" s="619"/>
      <c r="AT6" s="619"/>
      <c r="AU6" s="619"/>
      <c r="AV6" s="619"/>
      <c r="AW6" s="619"/>
      <c r="AX6" s="619"/>
      <c r="AY6" s="619"/>
      <c r="AZ6" s="619"/>
      <c r="BA6" s="619"/>
      <c r="BB6" s="619"/>
      <c r="BC6" s="619"/>
      <c r="BD6" s="619"/>
      <c r="BE6" s="619"/>
      <c r="BF6" s="620"/>
      <c r="BG6" s="621">
        <v>2067789</v>
      </c>
      <c r="BH6" s="622"/>
      <c r="BI6" s="622"/>
      <c r="BJ6" s="622"/>
      <c r="BK6" s="622"/>
      <c r="BL6" s="622"/>
      <c r="BM6" s="622"/>
      <c r="BN6" s="623"/>
      <c r="BO6" s="659">
        <v>99.8</v>
      </c>
      <c r="BP6" s="659"/>
      <c r="BQ6" s="659"/>
      <c r="BR6" s="659"/>
      <c r="BS6" s="660">
        <v>14951</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86402</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86402</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432</v>
      </c>
      <c r="S7" s="622"/>
      <c r="T7" s="622"/>
      <c r="U7" s="622"/>
      <c r="V7" s="622"/>
      <c r="W7" s="622"/>
      <c r="X7" s="622"/>
      <c r="Y7" s="623"/>
      <c r="Z7" s="659">
        <v>0</v>
      </c>
      <c r="AA7" s="659"/>
      <c r="AB7" s="659"/>
      <c r="AC7" s="659"/>
      <c r="AD7" s="660">
        <v>432</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619440</v>
      </c>
      <c r="BH7" s="622"/>
      <c r="BI7" s="622"/>
      <c r="BJ7" s="622"/>
      <c r="BK7" s="622"/>
      <c r="BL7" s="622"/>
      <c r="BM7" s="622"/>
      <c r="BN7" s="623"/>
      <c r="BO7" s="659">
        <v>29.9</v>
      </c>
      <c r="BP7" s="659"/>
      <c r="BQ7" s="659"/>
      <c r="BR7" s="659"/>
      <c r="BS7" s="660">
        <v>14951</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1323811</v>
      </c>
      <c r="CS7" s="622"/>
      <c r="CT7" s="622"/>
      <c r="CU7" s="622"/>
      <c r="CV7" s="622"/>
      <c r="CW7" s="622"/>
      <c r="CX7" s="622"/>
      <c r="CY7" s="623"/>
      <c r="CZ7" s="659">
        <v>16.100000000000001</v>
      </c>
      <c r="DA7" s="659"/>
      <c r="DB7" s="659"/>
      <c r="DC7" s="659"/>
      <c r="DD7" s="627">
        <v>111461</v>
      </c>
      <c r="DE7" s="622"/>
      <c r="DF7" s="622"/>
      <c r="DG7" s="622"/>
      <c r="DH7" s="622"/>
      <c r="DI7" s="622"/>
      <c r="DJ7" s="622"/>
      <c r="DK7" s="622"/>
      <c r="DL7" s="622"/>
      <c r="DM7" s="622"/>
      <c r="DN7" s="622"/>
      <c r="DO7" s="622"/>
      <c r="DP7" s="623"/>
      <c r="DQ7" s="627">
        <v>970812</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8075</v>
      </c>
      <c r="S8" s="622"/>
      <c r="T8" s="622"/>
      <c r="U8" s="622"/>
      <c r="V8" s="622"/>
      <c r="W8" s="622"/>
      <c r="X8" s="622"/>
      <c r="Y8" s="623"/>
      <c r="Z8" s="659">
        <v>0.1</v>
      </c>
      <c r="AA8" s="659"/>
      <c r="AB8" s="659"/>
      <c r="AC8" s="659"/>
      <c r="AD8" s="660">
        <v>8075</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23824</v>
      </c>
      <c r="BH8" s="622"/>
      <c r="BI8" s="622"/>
      <c r="BJ8" s="622"/>
      <c r="BK8" s="622"/>
      <c r="BL8" s="622"/>
      <c r="BM8" s="622"/>
      <c r="BN8" s="623"/>
      <c r="BO8" s="659">
        <v>1.2</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1883287</v>
      </c>
      <c r="CS8" s="622"/>
      <c r="CT8" s="622"/>
      <c r="CU8" s="622"/>
      <c r="CV8" s="622"/>
      <c r="CW8" s="622"/>
      <c r="CX8" s="622"/>
      <c r="CY8" s="623"/>
      <c r="CZ8" s="659">
        <v>22.9</v>
      </c>
      <c r="DA8" s="659"/>
      <c r="DB8" s="659"/>
      <c r="DC8" s="659"/>
      <c r="DD8" s="627">
        <v>22989</v>
      </c>
      <c r="DE8" s="622"/>
      <c r="DF8" s="622"/>
      <c r="DG8" s="622"/>
      <c r="DH8" s="622"/>
      <c r="DI8" s="622"/>
      <c r="DJ8" s="622"/>
      <c r="DK8" s="622"/>
      <c r="DL8" s="622"/>
      <c r="DM8" s="622"/>
      <c r="DN8" s="622"/>
      <c r="DO8" s="622"/>
      <c r="DP8" s="623"/>
      <c r="DQ8" s="627">
        <v>1263985</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10183</v>
      </c>
      <c r="S9" s="622"/>
      <c r="T9" s="622"/>
      <c r="U9" s="622"/>
      <c r="V9" s="622"/>
      <c r="W9" s="622"/>
      <c r="X9" s="622"/>
      <c r="Y9" s="623"/>
      <c r="Z9" s="659">
        <v>0.1</v>
      </c>
      <c r="AA9" s="659"/>
      <c r="AB9" s="659"/>
      <c r="AC9" s="659"/>
      <c r="AD9" s="660">
        <v>10183</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505601</v>
      </c>
      <c r="BH9" s="622"/>
      <c r="BI9" s="622"/>
      <c r="BJ9" s="622"/>
      <c r="BK9" s="622"/>
      <c r="BL9" s="622"/>
      <c r="BM9" s="622"/>
      <c r="BN9" s="623"/>
      <c r="BO9" s="659">
        <v>24.4</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677473</v>
      </c>
      <c r="CS9" s="622"/>
      <c r="CT9" s="622"/>
      <c r="CU9" s="622"/>
      <c r="CV9" s="622"/>
      <c r="CW9" s="622"/>
      <c r="CX9" s="622"/>
      <c r="CY9" s="623"/>
      <c r="CZ9" s="659">
        <v>8.1999999999999993</v>
      </c>
      <c r="DA9" s="659"/>
      <c r="DB9" s="659"/>
      <c r="DC9" s="659"/>
      <c r="DD9" s="627">
        <v>1542</v>
      </c>
      <c r="DE9" s="622"/>
      <c r="DF9" s="622"/>
      <c r="DG9" s="622"/>
      <c r="DH9" s="622"/>
      <c r="DI9" s="622"/>
      <c r="DJ9" s="622"/>
      <c r="DK9" s="622"/>
      <c r="DL9" s="622"/>
      <c r="DM9" s="622"/>
      <c r="DN9" s="622"/>
      <c r="DO9" s="622"/>
      <c r="DP9" s="623"/>
      <c r="DQ9" s="627">
        <v>621994</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37660</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900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900</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328850</v>
      </c>
      <c r="S11" s="622"/>
      <c r="T11" s="622"/>
      <c r="U11" s="622"/>
      <c r="V11" s="622"/>
      <c r="W11" s="622"/>
      <c r="X11" s="622"/>
      <c r="Y11" s="623"/>
      <c r="Z11" s="624">
        <v>3.8</v>
      </c>
      <c r="AA11" s="625"/>
      <c r="AB11" s="625"/>
      <c r="AC11" s="626"/>
      <c r="AD11" s="627">
        <v>328850</v>
      </c>
      <c r="AE11" s="622"/>
      <c r="AF11" s="622"/>
      <c r="AG11" s="622"/>
      <c r="AH11" s="622"/>
      <c r="AI11" s="622"/>
      <c r="AJ11" s="622"/>
      <c r="AK11" s="623"/>
      <c r="AL11" s="624">
        <v>5.7</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52355</v>
      </c>
      <c r="BH11" s="622"/>
      <c r="BI11" s="622"/>
      <c r="BJ11" s="622"/>
      <c r="BK11" s="622"/>
      <c r="BL11" s="622"/>
      <c r="BM11" s="622"/>
      <c r="BN11" s="623"/>
      <c r="BO11" s="659">
        <v>2.5</v>
      </c>
      <c r="BP11" s="659"/>
      <c r="BQ11" s="659"/>
      <c r="BR11" s="659"/>
      <c r="BS11" s="660">
        <v>14951</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469716</v>
      </c>
      <c r="CS11" s="622"/>
      <c r="CT11" s="622"/>
      <c r="CU11" s="622"/>
      <c r="CV11" s="622"/>
      <c r="CW11" s="622"/>
      <c r="CX11" s="622"/>
      <c r="CY11" s="623"/>
      <c r="CZ11" s="659">
        <v>5.7</v>
      </c>
      <c r="DA11" s="659"/>
      <c r="DB11" s="659"/>
      <c r="DC11" s="659"/>
      <c r="DD11" s="627">
        <v>126841</v>
      </c>
      <c r="DE11" s="622"/>
      <c r="DF11" s="622"/>
      <c r="DG11" s="622"/>
      <c r="DH11" s="622"/>
      <c r="DI11" s="622"/>
      <c r="DJ11" s="622"/>
      <c r="DK11" s="622"/>
      <c r="DL11" s="622"/>
      <c r="DM11" s="622"/>
      <c r="DN11" s="622"/>
      <c r="DO11" s="622"/>
      <c r="DP11" s="623"/>
      <c r="DQ11" s="627">
        <v>330212</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v>15121</v>
      </c>
      <c r="S12" s="622"/>
      <c r="T12" s="622"/>
      <c r="U12" s="622"/>
      <c r="V12" s="622"/>
      <c r="W12" s="622"/>
      <c r="X12" s="622"/>
      <c r="Y12" s="623"/>
      <c r="Z12" s="659">
        <v>0.2</v>
      </c>
      <c r="AA12" s="659"/>
      <c r="AB12" s="659"/>
      <c r="AC12" s="659"/>
      <c r="AD12" s="660">
        <v>15121</v>
      </c>
      <c r="AE12" s="660"/>
      <c r="AF12" s="660"/>
      <c r="AG12" s="660"/>
      <c r="AH12" s="660"/>
      <c r="AI12" s="660"/>
      <c r="AJ12" s="660"/>
      <c r="AK12" s="660"/>
      <c r="AL12" s="624">
        <v>0.3</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1290141</v>
      </c>
      <c r="BH12" s="622"/>
      <c r="BI12" s="622"/>
      <c r="BJ12" s="622"/>
      <c r="BK12" s="622"/>
      <c r="BL12" s="622"/>
      <c r="BM12" s="622"/>
      <c r="BN12" s="623"/>
      <c r="BO12" s="659">
        <v>62.3</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370105</v>
      </c>
      <c r="CS12" s="622"/>
      <c r="CT12" s="622"/>
      <c r="CU12" s="622"/>
      <c r="CV12" s="622"/>
      <c r="CW12" s="622"/>
      <c r="CX12" s="622"/>
      <c r="CY12" s="623"/>
      <c r="CZ12" s="659">
        <v>4.5</v>
      </c>
      <c r="DA12" s="659"/>
      <c r="DB12" s="659"/>
      <c r="DC12" s="659"/>
      <c r="DD12" s="627">
        <v>24473</v>
      </c>
      <c r="DE12" s="622"/>
      <c r="DF12" s="622"/>
      <c r="DG12" s="622"/>
      <c r="DH12" s="622"/>
      <c r="DI12" s="622"/>
      <c r="DJ12" s="622"/>
      <c r="DK12" s="622"/>
      <c r="DL12" s="622"/>
      <c r="DM12" s="622"/>
      <c r="DN12" s="622"/>
      <c r="DO12" s="622"/>
      <c r="DP12" s="623"/>
      <c r="DQ12" s="627">
        <v>348571</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1263795</v>
      </c>
      <c r="BH13" s="622"/>
      <c r="BI13" s="622"/>
      <c r="BJ13" s="622"/>
      <c r="BK13" s="622"/>
      <c r="BL13" s="622"/>
      <c r="BM13" s="622"/>
      <c r="BN13" s="623"/>
      <c r="BO13" s="659">
        <v>61</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665980</v>
      </c>
      <c r="CS13" s="622"/>
      <c r="CT13" s="622"/>
      <c r="CU13" s="622"/>
      <c r="CV13" s="622"/>
      <c r="CW13" s="622"/>
      <c r="CX13" s="622"/>
      <c r="CY13" s="623"/>
      <c r="CZ13" s="659">
        <v>8.1</v>
      </c>
      <c r="DA13" s="659"/>
      <c r="DB13" s="659"/>
      <c r="DC13" s="659"/>
      <c r="DD13" s="627">
        <v>441279</v>
      </c>
      <c r="DE13" s="622"/>
      <c r="DF13" s="622"/>
      <c r="DG13" s="622"/>
      <c r="DH13" s="622"/>
      <c r="DI13" s="622"/>
      <c r="DJ13" s="622"/>
      <c r="DK13" s="622"/>
      <c r="DL13" s="622"/>
      <c r="DM13" s="622"/>
      <c r="DN13" s="622"/>
      <c r="DO13" s="622"/>
      <c r="DP13" s="623"/>
      <c r="DQ13" s="627">
        <v>268401</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946</v>
      </c>
      <c r="S14" s="622"/>
      <c r="T14" s="622"/>
      <c r="U14" s="622"/>
      <c r="V14" s="622"/>
      <c r="W14" s="622"/>
      <c r="X14" s="622"/>
      <c r="Y14" s="623"/>
      <c r="Z14" s="659">
        <v>0</v>
      </c>
      <c r="AA14" s="659"/>
      <c r="AB14" s="659"/>
      <c r="AC14" s="659"/>
      <c r="AD14" s="660">
        <v>946</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68870</v>
      </c>
      <c r="BH14" s="622"/>
      <c r="BI14" s="622"/>
      <c r="BJ14" s="622"/>
      <c r="BK14" s="622"/>
      <c r="BL14" s="622"/>
      <c r="BM14" s="622"/>
      <c r="BN14" s="623"/>
      <c r="BO14" s="659">
        <v>3.3</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411668</v>
      </c>
      <c r="CS14" s="622"/>
      <c r="CT14" s="622"/>
      <c r="CU14" s="622"/>
      <c r="CV14" s="622"/>
      <c r="CW14" s="622"/>
      <c r="CX14" s="622"/>
      <c r="CY14" s="623"/>
      <c r="CZ14" s="659">
        <v>5</v>
      </c>
      <c r="DA14" s="659"/>
      <c r="DB14" s="659"/>
      <c r="DC14" s="659"/>
      <c r="DD14" s="627">
        <v>62787</v>
      </c>
      <c r="DE14" s="622"/>
      <c r="DF14" s="622"/>
      <c r="DG14" s="622"/>
      <c r="DH14" s="622"/>
      <c r="DI14" s="622"/>
      <c r="DJ14" s="622"/>
      <c r="DK14" s="622"/>
      <c r="DL14" s="622"/>
      <c r="DM14" s="622"/>
      <c r="DN14" s="622"/>
      <c r="DO14" s="622"/>
      <c r="DP14" s="623"/>
      <c r="DQ14" s="627">
        <v>361308</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89338</v>
      </c>
      <c r="BH15" s="622"/>
      <c r="BI15" s="622"/>
      <c r="BJ15" s="622"/>
      <c r="BK15" s="622"/>
      <c r="BL15" s="622"/>
      <c r="BM15" s="622"/>
      <c r="BN15" s="623"/>
      <c r="BO15" s="659">
        <v>4.3</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1135490</v>
      </c>
      <c r="CS15" s="622"/>
      <c r="CT15" s="622"/>
      <c r="CU15" s="622"/>
      <c r="CV15" s="622"/>
      <c r="CW15" s="622"/>
      <c r="CX15" s="622"/>
      <c r="CY15" s="623"/>
      <c r="CZ15" s="659">
        <v>13.8</v>
      </c>
      <c r="DA15" s="659"/>
      <c r="DB15" s="659"/>
      <c r="DC15" s="659"/>
      <c r="DD15" s="627">
        <v>79277</v>
      </c>
      <c r="DE15" s="622"/>
      <c r="DF15" s="622"/>
      <c r="DG15" s="622"/>
      <c r="DH15" s="622"/>
      <c r="DI15" s="622"/>
      <c r="DJ15" s="622"/>
      <c r="DK15" s="622"/>
      <c r="DL15" s="622"/>
      <c r="DM15" s="622"/>
      <c r="DN15" s="622"/>
      <c r="DO15" s="622"/>
      <c r="DP15" s="623"/>
      <c r="DQ15" s="627">
        <v>1007194</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17754</v>
      </c>
      <c r="S16" s="622"/>
      <c r="T16" s="622"/>
      <c r="U16" s="622"/>
      <c r="V16" s="622"/>
      <c r="W16" s="622"/>
      <c r="X16" s="622"/>
      <c r="Y16" s="623"/>
      <c r="Z16" s="659">
        <v>0.2</v>
      </c>
      <c r="AA16" s="659"/>
      <c r="AB16" s="659"/>
      <c r="AC16" s="659"/>
      <c r="AD16" s="660">
        <v>17754</v>
      </c>
      <c r="AE16" s="660"/>
      <c r="AF16" s="660"/>
      <c r="AG16" s="660"/>
      <c r="AH16" s="660"/>
      <c r="AI16" s="660"/>
      <c r="AJ16" s="660"/>
      <c r="AK16" s="660"/>
      <c r="AL16" s="624">
        <v>0.3</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6890</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6890</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34946</v>
      </c>
      <c r="S17" s="622"/>
      <c r="T17" s="622"/>
      <c r="U17" s="622"/>
      <c r="V17" s="622"/>
      <c r="W17" s="622"/>
      <c r="X17" s="622"/>
      <c r="Y17" s="623"/>
      <c r="Z17" s="659">
        <v>0.4</v>
      </c>
      <c r="AA17" s="659"/>
      <c r="AB17" s="659"/>
      <c r="AC17" s="659"/>
      <c r="AD17" s="660">
        <v>34946</v>
      </c>
      <c r="AE17" s="660"/>
      <c r="AF17" s="660"/>
      <c r="AG17" s="660"/>
      <c r="AH17" s="660"/>
      <c r="AI17" s="660"/>
      <c r="AJ17" s="660"/>
      <c r="AK17" s="660"/>
      <c r="AL17" s="624">
        <v>0.6</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1209959</v>
      </c>
      <c r="CS17" s="622"/>
      <c r="CT17" s="622"/>
      <c r="CU17" s="622"/>
      <c r="CV17" s="622"/>
      <c r="CW17" s="622"/>
      <c r="CX17" s="622"/>
      <c r="CY17" s="623"/>
      <c r="CZ17" s="659">
        <v>14.7</v>
      </c>
      <c r="DA17" s="659"/>
      <c r="DB17" s="659"/>
      <c r="DC17" s="659"/>
      <c r="DD17" s="627" t="s">
        <v>122</v>
      </c>
      <c r="DE17" s="622"/>
      <c r="DF17" s="622"/>
      <c r="DG17" s="622"/>
      <c r="DH17" s="622"/>
      <c r="DI17" s="622"/>
      <c r="DJ17" s="622"/>
      <c r="DK17" s="622"/>
      <c r="DL17" s="622"/>
      <c r="DM17" s="622"/>
      <c r="DN17" s="622"/>
      <c r="DO17" s="622"/>
      <c r="DP17" s="623"/>
      <c r="DQ17" s="627">
        <v>1207442</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5645</v>
      </c>
      <c r="S18" s="622"/>
      <c r="T18" s="622"/>
      <c r="U18" s="622"/>
      <c r="V18" s="622"/>
      <c r="W18" s="622"/>
      <c r="X18" s="622"/>
      <c r="Y18" s="623"/>
      <c r="Z18" s="659">
        <v>0.1</v>
      </c>
      <c r="AA18" s="659"/>
      <c r="AB18" s="659"/>
      <c r="AC18" s="659"/>
      <c r="AD18" s="660">
        <v>5645</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5645</v>
      </c>
      <c r="S19" s="622"/>
      <c r="T19" s="622"/>
      <c r="U19" s="622"/>
      <c r="V19" s="622"/>
      <c r="W19" s="622"/>
      <c r="X19" s="622"/>
      <c r="Y19" s="623"/>
      <c r="Z19" s="659">
        <v>0.1</v>
      </c>
      <c r="AA19" s="659"/>
      <c r="AB19" s="659"/>
      <c r="AC19" s="659"/>
      <c r="AD19" s="660">
        <v>5645</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3429</v>
      </c>
      <c r="BH19" s="622"/>
      <c r="BI19" s="622"/>
      <c r="BJ19" s="622"/>
      <c r="BK19" s="622"/>
      <c r="BL19" s="622"/>
      <c r="BM19" s="622"/>
      <c r="BN19" s="623"/>
      <c r="BO19" s="659">
        <v>0.2</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263</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3429</v>
      </c>
      <c r="BH20" s="622"/>
      <c r="BI20" s="622"/>
      <c r="BJ20" s="622"/>
      <c r="BK20" s="622"/>
      <c r="BL20" s="622"/>
      <c r="BM20" s="622"/>
      <c r="BN20" s="623"/>
      <c r="BO20" s="659">
        <v>0.2</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8241681</v>
      </c>
      <c r="CS20" s="622"/>
      <c r="CT20" s="622"/>
      <c r="CU20" s="622"/>
      <c r="CV20" s="622"/>
      <c r="CW20" s="622"/>
      <c r="CX20" s="622"/>
      <c r="CY20" s="623"/>
      <c r="CZ20" s="659">
        <v>100</v>
      </c>
      <c r="DA20" s="659"/>
      <c r="DB20" s="659"/>
      <c r="DC20" s="659"/>
      <c r="DD20" s="627">
        <v>870649</v>
      </c>
      <c r="DE20" s="622"/>
      <c r="DF20" s="622"/>
      <c r="DG20" s="622"/>
      <c r="DH20" s="622"/>
      <c r="DI20" s="622"/>
      <c r="DJ20" s="622"/>
      <c r="DK20" s="622"/>
      <c r="DL20" s="622"/>
      <c r="DM20" s="622"/>
      <c r="DN20" s="622"/>
      <c r="DO20" s="622"/>
      <c r="DP20" s="623"/>
      <c r="DQ20" s="627">
        <v>6474111</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3335126</v>
      </c>
      <c r="S21" s="622"/>
      <c r="T21" s="622"/>
      <c r="U21" s="622"/>
      <c r="V21" s="622"/>
      <c r="W21" s="622"/>
      <c r="X21" s="622"/>
      <c r="Y21" s="623"/>
      <c r="Z21" s="659">
        <v>38.700000000000003</v>
      </c>
      <c r="AA21" s="659"/>
      <c r="AB21" s="659"/>
      <c r="AC21" s="659"/>
      <c r="AD21" s="660">
        <v>3119904</v>
      </c>
      <c r="AE21" s="660"/>
      <c r="AF21" s="660"/>
      <c r="AG21" s="660"/>
      <c r="AH21" s="660"/>
      <c r="AI21" s="660"/>
      <c r="AJ21" s="660"/>
      <c r="AK21" s="660"/>
      <c r="AL21" s="624">
        <v>53.9</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3429</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3119904</v>
      </c>
      <c r="S22" s="622"/>
      <c r="T22" s="622"/>
      <c r="U22" s="622"/>
      <c r="V22" s="622"/>
      <c r="W22" s="622"/>
      <c r="X22" s="622"/>
      <c r="Y22" s="623"/>
      <c r="Z22" s="659">
        <v>36.200000000000003</v>
      </c>
      <c r="AA22" s="659"/>
      <c r="AB22" s="659"/>
      <c r="AC22" s="659"/>
      <c r="AD22" s="660">
        <v>3119904</v>
      </c>
      <c r="AE22" s="660"/>
      <c r="AF22" s="660"/>
      <c r="AG22" s="660"/>
      <c r="AH22" s="660"/>
      <c r="AI22" s="660"/>
      <c r="AJ22" s="660"/>
      <c r="AK22" s="660"/>
      <c r="AL22" s="624">
        <v>53.9</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271</v>
      </c>
      <c r="C23" s="619"/>
      <c r="D23" s="619"/>
      <c r="E23" s="619"/>
      <c r="F23" s="619"/>
      <c r="G23" s="619"/>
      <c r="H23" s="619"/>
      <c r="I23" s="619"/>
      <c r="J23" s="619"/>
      <c r="K23" s="619"/>
      <c r="L23" s="619"/>
      <c r="M23" s="619"/>
      <c r="N23" s="619"/>
      <c r="O23" s="619"/>
      <c r="P23" s="619"/>
      <c r="Q23" s="620"/>
      <c r="R23" s="621">
        <v>215222</v>
      </c>
      <c r="S23" s="622"/>
      <c r="T23" s="622"/>
      <c r="U23" s="622"/>
      <c r="V23" s="622"/>
      <c r="W23" s="622"/>
      <c r="X23" s="622"/>
      <c r="Y23" s="623"/>
      <c r="Z23" s="659">
        <v>2.5</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3829996</v>
      </c>
      <c r="CS24" s="674"/>
      <c r="CT24" s="674"/>
      <c r="CU24" s="674"/>
      <c r="CV24" s="674"/>
      <c r="CW24" s="674"/>
      <c r="CX24" s="674"/>
      <c r="CY24" s="702"/>
      <c r="CZ24" s="703">
        <v>46.5</v>
      </c>
      <c r="DA24" s="685"/>
      <c r="DB24" s="685"/>
      <c r="DC24" s="705"/>
      <c r="DD24" s="701">
        <v>3271666</v>
      </c>
      <c r="DE24" s="674"/>
      <c r="DF24" s="674"/>
      <c r="DG24" s="674"/>
      <c r="DH24" s="674"/>
      <c r="DI24" s="674"/>
      <c r="DJ24" s="674"/>
      <c r="DK24" s="702"/>
      <c r="DL24" s="701">
        <v>3132593</v>
      </c>
      <c r="DM24" s="674"/>
      <c r="DN24" s="674"/>
      <c r="DO24" s="674"/>
      <c r="DP24" s="674"/>
      <c r="DQ24" s="674"/>
      <c r="DR24" s="674"/>
      <c r="DS24" s="674"/>
      <c r="DT24" s="674"/>
      <c r="DU24" s="674"/>
      <c r="DV24" s="702"/>
      <c r="DW24" s="703">
        <v>53.8</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5977113</v>
      </c>
      <c r="S25" s="622"/>
      <c r="T25" s="622"/>
      <c r="U25" s="622"/>
      <c r="V25" s="622"/>
      <c r="W25" s="622"/>
      <c r="X25" s="622"/>
      <c r="Y25" s="623"/>
      <c r="Z25" s="659">
        <v>69.3</v>
      </c>
      <c r="AA25" s="659"/>
      <c r="AB25" s="659"/>
      <c r="AC25" s="659"/>
      <c r="AD25" s="660">
        <v>5761891</v>
      </c>
      <c r="AE25" s="660"/>
      <c r="AF25" s="660"/>
      <c r="AG25" s="660"/>
      <c r="AH25" s="660"/>
      <c r="AI25" s="660"/>
      <c r="AJ25" s="660"/>
      <c r="AK25" s="660"/>
      <c r="AL25" s="624">
        <v>99.6</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1767276</v>
      </c>
      <c r="CS25" s="634"/>
      <c r="CT25" s="634"/>
      <c r="CU25" s="634"/>
      <c r="CV25" s="634"/>
      <c r="CW25" s="634"/>
      <c r="CX25" s="634"/>
      <c r="CY25" s="635"/>
      <c r="CZ25" s="624">
        <v>21.4</v>
      </c>
      <c r="DA25" s="636"/>
      <c r="DB25" s="636"/>
      <c r="DC25" s="637"/>
      <c r="DD25" s="627">
        <v>1662532</v>
      </c>
      <c r="DE25" s="634"/>
      <c r="DF25" s="634"/>
      <c r="DG25" s="634"/>
      <c r="DH25" s="634"/>
      <c r="DI25" s="634"/>
      <c r="DJ25" s="634"/>
      <c r="DK25" s="635"/>
      <c r="DL25" s="627">
        <v>1661049</v>
      </c>
      <c r="DM25" s="634"/>
      <c r="DN25" s="634"/>
      <c r="DO25" s="634"/>
      <c r="DP25" s="634"/>
      <c r="DQ25" s="634"/>
      <c r="DR25" s="634"/>
      <c r="DS25" s="634"/>
      <c r="DT25" s="634"/>
      <c r="DU25" s="634"/>
      <c r="DV25" s="635"/>
      <c r="DW25" s="624">
        <v>28.5</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2088</v>
      </c>
      <c r="S26" s="622"/>
      <c r="T26" s="622"/>
      <c r="U26" s="622"/>
      <c r="V26" s="622"/>
      <c r="W26" s="622"/>
      <c r="X26" s="622"/>
      <c r="Y26" s="623"/>
      <c r="Z26" s="659">
        <v>0</v>
      </c>
      <c r="AA26" s="659"/>
      <c r="AB26" s="659"/>
      <c r="AC26" s="659"/>
      <c r="AD26" s="660">
        <v>2088</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1141567</v>
      </c>
      <c r="CS26" s="622"/>
      <c r="CT26" s="622"/>
      <c r="CU26" s="622"/>
      <c r="CV26" s="622"/>
      <c r="CW26" s="622"/>
      <c r="CX26" s="622"/>
      <c r="CY26" s="623"/>
      <c r="CZ26" s="624">
        <v>13.9</v>
      </c>
      <c r="DA26" s="636"/>
      <c r="DB26" s="636"/>
      <c r="DC26" s="637"/>
      <c r="DD26" s="627">
        <v>1052621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17213</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2071218</v>
      </c>
      <c r="BH27" s="622"/>
      <c r="BI27" s="622"/>
      <c r="BJ27" s="622"/>
      <c r="BK27" s="622"/>
      <c r="BL27" s="622"/>
      <c r="BM27" s="622"/>
      <c r="BN27" s="623"/>
      <c r="BO27" s="659">
        <v>100</v>
      </c>
      <c r="BP27" s="659"/>
      <c r="BQ27" s="659"/>
      <c r="BR27" s="659"/>
      <c r="BS27" s="660">
        <v>14951</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852761</v>
      </c>
      <c r="CS27" s="634"/>
      <c r="CT27" s="634"/>
      <c r="CU27" s="634"/>
      <c r="CV27" s="634"/>
      <c r="CW27" s="634"/>
      <c r="CX27" s="634"/>
      <c r="CY27" s="635"/>
      <c r="CZ27" s="624">
        <v>10.3</v>
      </c>
      <c r="DA27" s="636"/>
      <c r="DB27" s="636"/>
      <c r="DC27" s="637"/>
      <c r="DD27" s="627">
        <v>401692</v>
      </c>
      <c r="DE27" s="634"/>
      <c r="DF27" s="634"/>
      <c r="DG27" s="634"/>
      <c r="DH27" s="634"/>
      <c r="DI27" s="634"/>
      <c r="DJ27" s="634"/>
      <c r="DK27" s="635"/>
      <c r="DL27" s="627">
        <v>264102</v>
      </c>
      <c r="DM27" s="634"/>
      <c r="DN27" s="634"/>
      <c r="DO27" s="634"/>
      <c r="DP27" s="634"/>
      <c r="DQ27" s="634"/>
      <c r="DR27" s="634"/>
      <c r="DS27" s="634"/>
      <c r="DT27" s="634"/>
      <c r="DU27" s="634"/>
      <c r="DV27" s="635"/>
      <c r="DW27" s="624">
        <v>4.5</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72516</v>
      </c>
      <c r="S28" s="622"/>
      <c r="T28" s="622"/>
      <c r="U28" s="622"/>
      <c r="V28" s="622"/>
      <c r="W28" s="622"/>
      <c r="X28" s="622"/>
      <c r="Y28" s="623"/>
      <c r="Z28" s="659">
        <v>0.8</v>
      </c>
      <c r="AA28" s="659"/>
      <c r="AB28" s="659"/>
      <c r="AC28" s="659"/>
      <c r="AD28" s="660">
        <v>2933</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1209959</v>
      </c>
      <c r="CS28" s="622"/>
      <c r="CT28" s="622"/>
      <c r="CU28" s="622"/>
      <c r="CV28" s="622"/>
      <c r="CW28" s="622"/>
      <c r="CX28" s="622"/>
      <c r="CY28" s="623"/>
      <c r="CZ28" s="624">
        <v>14.7</v>
      </c>
      <c r="DA28" s="636"/>
      <c r="DB28" s="636"/>
      <c r="DC28" s="637"/>
      <c r="DD28" s="627">
        <v>1207442</v>
      </c>
      <c r="DE28" s="622"/>
      <c r="DF28" s="622"/>
      <c r="DG28" s="622"/>
      <c r="DH28" s="622"/>
      <c r="DI28" s="622"/>
      <c r="DJ28" s="622"/>
      <c r="DK28" s="623"/>
      <c r="DL28" s="627">
        <v>1207442</v>
      </c>
      <c r="DM28" s="622"/>
      <c r="DN28" s="622"/>
      <c r="DO28" s="622"/>
      <c r="DP28" s="622"/>
      <c r="DQ28" s="622"/>
      <c r="DR28" s="622"/>
      <c r="DS28" s="622"/>
      <c r="DT28" s="622"/>
      <c r="DU28" s="622"/>
      <c r="DV28" s="623"/>
      <c r="DW28" s="624">
        <v>20.8</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9184</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1209959</v>
      </c>
      <c r="CS29" s="634"/>
      <c r="CT29" s="634"/>
      <c r="CU29" s="634"/>
      <c r="CV29" s="634"/>
      <c r="CW29" s="634"/>
      <c r="CX29" s="634"/>
      <c r="CY29" s="635"/>
      <c r="CZ29" s="624">
        <v>14.7</v>
      </c>
      <c r="DA29" s="636"/>
      <c r="DB29" s="636"/>
      <c r="DC29" s="637"/>
      <c r="DD29" s="627">
        <v>1207442</v>
      </c>
      <c r="DE29" s="634"/>
      <c r="DF29" s="634"/>
      <c r="DG29" s="634"/>
      <c r="DH29" s="634"/>
      <c r="DI29" s="634"/>
      <c r="DJ29" s="634"/>
      <c r="DK29" s="635"/>
      <c r="DL29" s="627">
        <v>1207442</v>
      </c>
      <c r="DM29" s="634"/>
      <c r="DN29" s="634"/>
      <c r="DO29" s="634"/>
      <c r="DP29" s="634"/>
      <c r="DQ29" s="634"/>
      <c r="DR29" s="634"/>
      <c r="DS29" s="634"/>
      <c r="DT29" s="634"/>
      <c r="DU29" s="634"/>
      <c r="DV29" s="635"/>
      <c r="DW29" s="624">
        <v>20.8</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697713</v>
      </c>
      <c r="S30" s="622"/>
      <c r="T30" s="622"/>
      <c r="U30" s="622"/>
      <c r="V30" s="622"/>
      <c r="W30" s="622"/>
      <c r="X30" s="622"/>
      <c r="Y30" s="623"/>
      <c r="Z30" s="659">
        <v>8.1</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1164688</v>
      </c>
      <c r="CS30" s="622"/>
      <c r="CT30" s="622"/>
      <c r="CU30" s="622"/>
      <c r="CV30" s="622"/>
      <c r="CW30" s="622"/>
      <c r="CX30" s="622"/>
      <c r="CY30" s="623"/>
      <c r="CZ30" s="624">
        <v>14.1</v>
      </c>
      <c r="DA30" s="636"/>
      <c r="DB30" s="636"/>
      <c r="DC30" s="637"/>
      <c r="DD30" s="627">
        <v>1162171</v>
      </c>
      <c r="DE30" s="622"/>
      <c r="DF30" s="622"/>
      <c r="DG30" s="622"/>
      <c r="DH30" s="622"/>
      <c r="DI30" s="622"/>
      <c r="DJ30" s="622"/>
      <c r="DK30" s="623"/>
      <c r="DL30" s="627">
        <v>1162171</v>
      </c>
      <c r="DM30" s="622"/>
      <c r="DN30" s="622"/>
      <c r="DO30" s="622"/>
      <c r="DP30" s="622"/>
      <c r="DQ30" s="622"/>
      <c r="DR30" s="622"/>
      <c r="DS30" s="622"/>
      <c r="DT30" s="622"/>
      <c r="DU30" s="622"/>
      <c r="DV30" s="623"/>
      <c r="DW30" s="624">
        <v>20</v>
      </c>
      <c r="DX30" s="636"/>
      <c r="DY30" s="636"/>
      <c r="DZ30" s="636"/>
      <c r="EA30" s="636"/>
      <c r="EB30" s="636"/>
      <c r="EC30" s="648"/>
    </row>
    <row r="31" spans="2:133" ht="11.25" customHeight="1" x14ac:dyDescent="0.2">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99.4</v>
      </c>
      <c r="BH31" s="684"/>
      <c r="BI31" s="684"/>
      <c r="BJ31" s="684"/>
      <c r="BK31" s="684"/>
      <c r="BL31" s="684"/>
      <c r="BM31" s="685">
        <v>97.8</v>
      </c>
      <c r="BN31" s="684"/>
      <c r="BO31" s="684"/>
      <c r="BP31" s="684"/>
      <c r="BQ31" s="686"/>
      <c r="BR31" s="683">
        <v>99.4</v>
      </c>
      <c r="BS31" s="684"/>
      <c r="BT31" s="684"/>
      <c r="BU31" s="684"/>
      <c r="BV31" s="684"/>
      <c r="BW31" s="684"/>
      <c r="BX31" s="685">
        <v>97.4</v>
      </c>
      <c r="BY31" s="684"/>
      <c r="BZ31" s="684"/>
      <c r="CA31" s="684"/>
      <c r="CB31" s="686"/>
      <c r="CD31" s="642"/>
      <c r="CE31" s="643"/>
      <c r="CF31" s="618" t="s">
        <v>301</v>
      </c>
      <c r="CG31" s="619"/>
      <c r="CH31" s="619"/>
      <c r="CI31" s="619"/>
      <c r="CJ31" s="619"/>
      <c r="CK31" s="619"/>
      <c r="CL31" s="619"/>
      <c r="CM31" s="619"/>
      <c r="CN31" s="619"/>
      <c r="CO31" s="619"/>
      <c r="CP31" s="619"/>
      <c r="CQ31" s="620"/>
      <c r="CR31" s="621">
        <v>45271</v>
      </c>
      <c r="CS31" s="634"/>
      <c r="CT31" s="634"/>
      <c r="CU31" s="634"/>
      <c r="CV31" s="634"/>
      <c r="CW31" s="634"/>
      <c r="CX31" s="634"/>
      <c r="CY31" s="635"/>
      <c r="CZ31" s="624">
        <v>0.5</v>
      </c>
      <c r="DA31" s="636"/>
      <c r="DB31" s="636"/>
      <c r="DC31" s="637"/>
      <c r="DD31" s="627">
        <v>45271</v>
      </c>
      <c r="DE31" s="634"/>
      <c r="DF31" s="634"/>
      <c r="DG31" s="634"/>
      <c r="DH31" s="634"/>
      <c r="DI31" s="634"/>
      <c r="DJ31" s="634"/>
      <c r="DK31" s="635"/>
      <c r="DL31" s="627">
        <v>45271</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464878</v>
      </c>
      <c r="S32" s="622"/>
      <c r="T32" s="622"/>
      <c r="U32" s="622"/>
      <c r="V32" s="622"/>
      <c r="W32" s="622"/>
      <c r="X32" s="622"/>
      <c r="Y32" s="623"/>
      <c r="Z32" s="659">
        <v>5.4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99.4</v>
      </c>
      <c r="BH32" s="634"/>
      <c r="BI32" s="634"/>
      <c r="BJ32" s="634"/>
      <c r="BK32" s="634"/>
      <c r="BL32" s="634"/>
      <c r="BM32" s="625">
        <v>96.9</v>
      </c>
      <c r="BN32" s="634"/>
      <c r="BO32" s="634"/>
      <c r="BP32" s="634"/>
      <c r="BQ32" s="657"/>
      <c r="BR32" s="692">
        <v>99.3</v>
      </c>
      <c r="BS32" s="634"/>
      <c r="BT32" s="634"/>
      <c r="BU32" s="634"/>
      <c r="BV32" s="634"/>
      <c r="BW32" s="634"/>
      <c r="BX32" s="625">
        <v>96.6</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46851</v>
      </c>
      <c r="S33" s="622"/>
      <c r="T33" s="622"/>
      <c r="U33" s="622"/>
      <c r="V33" s="622"/>
      <c r="W33" s="622"/>
      <c r="X33" s="622"/>
      <c r="Y33" s="623"/>
      <c r="Z33" s="659">
        <v>0.5</v>
      </c>
      <c r="AA33" s="659"/>
      <c r="AB33" s="659"/>
      <c r="AC33" s="659"/>
      <c r="AD33" s="660">
        <v>20369</v>
      </c>
      <c r="AE33" s="660"/>
      <c r="AF33" s="660"/>
      <c r="AG33" s="660"/>
      <c r="AH33" s="660"/>
      <c r="AI33" s="660"/>
      <c r="AJ33" s="660"/>
      <c r="AK33" s="660"/>
      <c r="AL33" s="624">
        <v>0.4</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99.4</v>
      </c>
      <c r="BH33" s="606"/>
      <c r="BI33" s="606"/>
      <c r="BJ33" s="606"/>
      <c r="BK33" s="606"/>
      <c r="BL33" s="606"/>
      <c r="BM33" s="652">
        <v>98.1</v>
      </c>
      <c r="BN33" s="606"/>
      <c r="BO33" s="606"/>
      <c r="BP33" s="606"/>
      <c r="BQ33" s="669"/>
      <c r="BR33" s="682">
        <v>99.5</v>
      </c>
      <c r="BS33" s="606"/>
      <c r="BT33" s="606"/>
      <c r="BU33" s="606"/>
      <c r="BV33" s="606"/>
      <c r="BW33" s="606"/>
      <c r="BX33" s="652">
        <v>97.8</v>
      </c>
      <c r="BY33" s="606"/>
      <c r="BZ33" s="606"/>
      <c r="CA33" s="606"/>
      <c r="CB33" s="669"/>
      <c r="CD33" s="618" t="s">
        <v>308</v>
      </c>
      <c r="CE33" s="619"/>
      <c r="CF33" s="619"/>
      <c r="CG33" s="619"/>
      <c r="CH33" s="619"/>
      <c r="CI33" s="619"/>
      <c r="CJ33" s="619"/>
      <c r="CK33" s="619"/>
      <c r="CL33" s="619"/>
      <c r="CM33" s="619"/>
      <c r="CN33" s="619"/>
      <c r="CO33" s="619"/>
      <c r="CP33" s="619"/>
      <c r="CQ33" s="620"/>
      <c r="CR33" s="621">
        <v>3534146</v>
      </c>
      <c r="CS33" s="634"/>
      <c r="CT33" s="634"/>
      <c r="CU33" s="634"/>
      <c r="CV33" s="634"/>
      <c r="CW33" s="634"/>
      <c r="CX33" s="634"/>
      <c r="CY33" s="635"/>
      <c r="CZ33" s="624">
        <v>42.9</v>
      </c>
      <c r="DA33" s="636"/>
      <c r="DB33" s="636"/>
      <c r="DC33" s="637"/>
      <c r="DD33" s="627">
        <v>2999073</v>
      </c>
      <c r="DE33" s="634"/>
      <c r="DF33" s="634"/>
      <c r="DG33" s="634"/>
      <c r="DH33" s="634"/>
      <c r="DI33" s="634"/>
      <c r="DJ33" s="634"/>
      <c r="DK33" s="635"/>
      <c r="DL33" s="627">
        <v>2462559</v>
      </c>
      <c r="DM33" s="634"/>
      <c r="DN33" s="634"/>
      <c r="DO33" s="634"/>
      <c r="DP33" s="634"/>
      <c r="DQ33" s="634"/>
      <c r="DR33" s="634"/>
      <c r="DS33" s="634"/>
      <c r="DT33" s="634"/>
      <c r="DU33" s="634"/>
      <c r="DV33" s="635"/>
      <c r="DW33" s="624">
        <v>42.3</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25212</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1059009</v>
      </c>
      <c r="CS34" s="622"/>
      <c r="CT34" s="622"/>
      <c r="CU34" s="622"/>
      <c r="CV34" s="622"/>
      <c r="CW34" s="622"/>
      <c r="CX34" s="622"/>
      <c r="CY34" s="623"/>
      <c r="CZ34" s="624">
        <v>12.8</v>
      </c>
      <c r="DA34" s="636"/>
      <c r="DB34" s="636"/>
      <c r="DC34" s="637"/>
      <c r="DD34" s="627">
        <v>813615</v>
      </c>
      <c r="DE34" s="622"/>
      <c r="DF34" s="622"/>
      <c r="DG34" s="622"/>
      <c r="DH34" s="622"/>
      <c r="DI34" s="622"/>
      <c r="DJ34" s="622"/>
      <c r="DK34" s="623"/>
      <c r="DL34" s="627">
        <v>783822</v>
      </c>
      <c r="DM34" s="622"/>
      <c r="DN34" s="622"/>
      <c r="DO34" s="622"/>
      <c r="DP34" s="622"/>
      <c r="DQ34" s="622"/>
      <c r="DR34" s="622"/>
      <c r="DS34" s="622"/>
      <c r="DT34" s="622"/>
      <c r="DU34" s="622"/>
      <c r="DV34" s="623"/>
      <c r="DW34" s="624">
        <v>13.5</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292951</v>
      </c>
      <c r="S35" s="622"/>
      <c r="T35" s="622"/>
      <c r="U35" s="622"/>
      <c r="V35" s="622"/>
      <c r="W35" s="622"/>
      <c r="X35" s="622"/>
      <c r="Y35" s="623"/>
      <c r="Z35" s="659">
        <v>3.4</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62809</v>
      </c>
      <c r="CS35" s="634"/>
      <c r="CT35" s="634"/>
      <c r="CU35" s="634"/>
      <c r="CV35" s="634"/>
      <c r="CW35" s="634"/>
      <c r="CX35" s="634"/>
      <c r="CY35" s="635"/>
      <c r="CZ35" s="624">
        <v>0.8</v>
      </c>
      <c r="DA35" s="636"/>
      <c r="DB35" s="636"/>
      <c r="DC35" s="637"/>
      <c r="DD35" s="627">
        <v>44921</v>
      </c>
      <c r="DE35" s="634"/>
      <c r="DF35" s="634"/>
      <c r="DG35" s="634"/>
      <c r="DH35" s="634"/>
      <c r="DI35" s="634"/>
      <c r="DJ35" s="634"/>
      <c r="DK35" s="635"/>
      <c r="DL35" s="627">
        <v>44921</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330829</v>
      </c>
      <c r="S36" s="622"/>
      <c r="T36" s="622"/>
      <c r="U36" s="622"/>
      <c r="V36" s="622"/>
      <c r="W36" s="622"/>
      <c r="X36" s="622"/>
      <c r="Y36" s="623"/>
      <c r="Z36" s="659">
        <v>3.8</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978011</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1684</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1338053</v>
      </c>
      <c r="CS36" s="622"/>
      <c r="CT36" s="622"/>
      <c r="CU36" s="622"/>
      <c r="CV36" s="622"/>
      <c r="CW36" s="622"/>
      <c r="CX36" s="622"/>
      <c r="CY36" s="623"/>
      <c r="CZ36" s="624">
        <v>16.2</v>
      </c>
      <c r="DA36" s="636"/>
      <c r="DB36" s="636"/>
      <c r="DC36" s="637"/>
      <c r="DD36" s="627">
        <v>1251051</v>
      </c>
      <c r="DE36" s="622"/>
      <c r="DF36" s="622"/>
      <c r="DG36" s="622"/>
      <c r="DH36" s="622"/>
      <c r="DI36" s="622"/>
      <c r="DJ36" s="622"/>
      <c r="DK36" s="623"/>
      <c r="DL36" s="627">
        <v>901707</v>
      </c>
      <c r="DM36" s="622"/>
      <c r="DN36" s="622"/>
      <c r="DO36" s="622"/>
      <c r="DP36" s="622"/>
      <c r="DQ36" s="622"/>
      <c r="DR36" s="622"/>
      <c r="DS36" s="622"/>
      <c r="DT36" s="622"/>
      <c r="DU36" s="622"/>
      <c r="DV36" s="623"/>
      <c r="DW36" s="624">
        <v>15.5</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116538</v>
      </c>
      <c r="S37" s="622"/>
      <c r="T37" s="622"/>
      <c r="U37" s="622"/>
      <c r="V37" s="622"/>
      <c r="W37" s="622"/>
      <c r="X37" s="622"/>
      <c r="Y37" s="623"/>
      <c r="Z37" s="659">
        <v>1.4</v>
      </c>
      <c r="AA37" s="659"/>
      <c r="AB37" s="659"/>
      <c r="AC37" s="659"/>
      <c r="AD37" s="660">
        <v>16</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197722</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-11603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618502</v>
      </c>
      <c r="CS37" s="634"/>
      <c r="CT37" s="634"/>
      <c r="CU37" s="634"/>
      <c r="CV37" s="634"/>
      <c r="CW37" s="634"/>
      <c r="CX37" s="634"/>
      <c r="CY37" s="635"/>
      <c r="CZ37" s="624">
        <v>7.5</v>
      </c>
      <c r="DA37" s="636"/>
      <c r="DB37" s="636"/>
      <c r="DC37" s="637"/>
      <c r="DD37" s="627">
        <v>618502</v>
      </c>
      <c r="DE37" s="634"/>
      <c r="DF37" s="634"/>
      <c r="DG37" s="634"/>
      <c r="DH37" s="634"/>
      <c r="DI37" s="634"/>
      <c r="DJ37" s="634"/>
      <c r="DK37" s="635"/>
      <c r="DL37" s="627">
        <v>606098</v>
      </c>
      <c r="DM37" s="634"/>
      <c r="DN37" s="634"/>
      <c r="DO37" s="634"/>
      <c r="DP37" s="634"/>
      <c r="DQ37" s="634"/>
      <c r="DR37" s="634"/>
      <c r="DS37" s="634"/>
      <c r="DT37" s="634"/>
      <c r="DU37" s="634"/>
      <c r="DV37" s="635"/>
      <c r="DW37" s="624">
        <v>10.4</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566300</v>
      </c>
      <c r="S38" s="622"/>
      <c r="T38" s="622"/>
      <c r="U38" s="622"/>
      <c r="V38" s="622"/>
      <c r="W38" s="622"/>
      <c r="X38" s="622"/>
      <c r="Y38" s="623"/>
      <c r="Z38" s="659">
        <v>6.6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38715</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1904</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925456</v>
      </c>
      <c r="CS38" s="622"/>
      <c r="CT38" s="622"/>
      <c r="CU38" s="622"/>
      <c r="CV38" s="622"/>
      <c r="CW38" s="622"/>
      <c r="CX38" s="622"/>
      <c r="CY38" s="623"/>
      <c r="CZ38" s="624">
        <v>11.2</v>
      </c>
      <c r="DA38" s="636"/>
      <c r="DB38" s="636"/>
      <c r="DC38" s="637"/>
      <c r="DD38" s="627">
        <v>810416</v>
      </c>
      <c r="DE38" s="622"/>
      <c r="DF38" s="622"/>
      <c r="DG38" s="622"/>
      <c r="DH38" s="622"/>
      <c r="DI38" s="622"/>
      <c r="DJ38" s="622"/>
      <c r="DK38" s="623"/>
      <c r="DL38" s="627">
        <v>732109</v>
      </c>
      <c r="DM38" s="622"/>
      <c r="DN38" s="622"/>
      <c r="DO38" s="622"/>
      <c r="DP38" s="622"/>
      <c r="DQ38" s="622"/>
      <c r="DR38" s="622"/>
      <c r="DS38" s="622"/>
      <c r="DT38" s="622"/>
      <c r="DU38" s="622"/>
      <c r="DV38" s="623"/>
      <c r="DW38" s="624">
        <v>12.6</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37140</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2854</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148819</v>
      </c>
      <c r="CS39" s="634"/>
      <c r="CT39" s="634"/>
      <c r="CU39" s="634"/>
      <c r="CV39" s="634"/>
      <c r="CW39" s="634"/>
      <c r="CX39" s="634"/>
      <c r="CY39" s="635"/>
      <c r="CZ39" s="624">
        <v>1.8</v>
      </c>
      <c r="DA39" s="636"/>
      <c r="DB39" s="636"/>
      <c r="DC39" s="637"/>
      <c r="DD39" s="627">
        <v>79070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31500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15415</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89</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8619386</v>
      </c>
      <c r="S41" s="646"/>
      <c r="T41" s="646"/>
      <c r="U41" s="646"/>
      <c r="V41" s="646"/>
      <c r="W41" s="646"/>
      <c r="X41" s="646"/>
      <c r="Y41" s="649"/>
      <c r="Z41" s="650">
        <v>100</v>
      </c>
      <c r="AA41" s="650"/>
      <c r="AB41" s="650"/>
      <c r="AC41" s="650"/>
      <c r="AD41" s="651">
        <v>5787297</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114021</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574998</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372</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877539</v>
      </c>
      <c r="CS42" s="634"/>
      <c r="CT42" s="634"/>
      <c r="CU42" s="634"/>
      <c r="CV42" s="634"/>
      <c r="CW42" s="634"/>
      <c r="CX42" s="634"/>
      <c r="CY42" s="635"/>
      <c r="CZ42" s="624">
        <v>10.6</v>
      </c>
      <c r="DA42" s="636"/>
      <c r="DB42" s="636"/>
      <c r="DC42" s="637"/>
      <c r="DD42" s="627">
        <v>203372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31608</v>
      </c>
      <c r="CS43" s="634"/>
      <c r="CT43" s="634"/>
      <c r="CU43" s="634"/>
      <c r="CV43" s="634"/>
      <c r="CW43" s="634"/>
      <c r="CX43" s="634"/>
      <c r="CY43" s="635"/>
      <c r="CZ43" s="624">
        <v>0.4</v>
      </c>
      <c r="DA43" s="636"/>
      <c r="DB43" s="636"/>
      <c r="DC43" s="637"/>
      <c r="DD43" s="627">
        <v>31608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870649</v>
      </c>
      <c r="CS44" s="622"/>
      <c r="CT44" s="622"/>
      <c r="CU44" s="622"/>
      <c r="CV44" s="622"/>
      <c r="CW44" s="622"/>
      <c r="CX44" s="622"/>
      <c r="CY44" s="623"/>
      <c r="CZ44" s="624">
        <v>10.6</v>
      </c>
      <c r="DA44" s="625"/>
      <c r="DB44" s="625"/>
      <c r="DC44" s="626"/>
      <c r="DD44" s="627">
        <v>196482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137573</v>
      </c>
      <c r="CS45" s="634"/>
      <c r="CT45" s="634"/>
      <c r="CU45" s="634"/>
      <c r="CV45" s="634"/>
      <c r="CW45" s="634"/>
      <c r="CX45" s="634"/>
      <c r="CY45" s="635"/>
      <c r="CZ45" s="624">
        <v>1.7</v>
      </c>
      <c r="DA45" s="636"/>
      <c r="DB45" s="636"/>
      <c r="DC45" s="637"/>
      <c r="DD45" s="627">
        <v>13739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625497</v>
      </c>
      <c r="CS46" s="622"/>
      <c r="CT46" s="622"/>
      <c r="CU46" s="622"/>
      <c r="CV46" s="622"/>
      <c r="CW46" s="622"/>
      <c r="CX46" s="622"/>
      <c r="CY46" s="623"/>
      <c r="CZ46" s="624">
        <v>7.6</v>
      </c>
      <c r="DA46" s="625"/>
      <c r="DB46" s="625"/>
      <c r="DC46" s="626"/>
      <c r="DD46" s="627">
        <v>180813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6890</v>
      </c>
      <c r="CS47" s="634"/>
      <c r="CT47" s="634"/>
      <c r="CU47" s="634"/>
      <c r="CV47" s="634"/>
      <c r="CW47" s="634"/>
      <c r="CX47" s="634"/>
      <c r="CY47" s="635"/>
      <c r="CZ47" s="624">
        <v>0.1</v>
      </c>
      <c r="DA47" s="636"/>
      <c r="DB47" s="636"/>
      <c r="DC47" s="637"/>
      <c r="DD47" s="627">
        <v>6890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8241681</v>
      </c>
      <c r="CS49" s="606"/>
      <c r="CT49" s="606"/>
      <c r="CU49" s="606"/>
      <c r="CV49" s="606"/>
      <c r="CW49" s="606"/>
      <c r="CX49" s="606"/>
      <c r="CY49" s="607"/>
      <c r="CZ49" s="608">
        <v>100</v>
      </c>
      <c r="DA49" s="609"/>
      <c r="DB49" s="609"/>
      <c r="DC49" s="610"/>
      <c r="DD49" s="611">
        <v>6474111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vr4XPzS9CjaemJNI/XIP2Ow25jJcfBAHBx7mm9fv+tKI3bbOuBzf9G3nm3NR80/vjzTG50KyB6KBec7m393cg==" saltValue="6kkgCGVPPQIfbtSuLXB8C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3" t="s">
        <v>353</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4" t="s">
        <v>354</v>
      </c>
      <c r="DK2" s="1105"/>
      <c r="DL2" s="1105"/>
      <c r="DM2" s="1105"/>
      <c r="DN2" s="1105"/>
      <c r="DO2" s="1106"/>
      <c r="DP2" s="228"/>
      <c r="DQ2" s="1104" t="s">
        <v>355</v>
      </c>
      <c r="DR2" s="1105"/>
      <c r="DS2" s="1105"/>
      <c r="DT2" s="1105"/>
      <c r="DU2" s="1105"/>
      <c r="DV2" s="1105"/>
      <c r="DW2" s="1105"/>
      <c r="DX2" s="1105"/>
      <c r="DY2" s="1105"/>
      <c r="DZ2" s="1106"/>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6" t="s">
        <v>356</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2" t="s">
        <v>358</v>
      </c>
      <c r="B5" s="993"/>
      <c r="C5" s="993"/>
      <c r="D5" s="993"/>
      <c r="E5" s="993"/>
      <c r="F5" s="993"/>
      <c r="G5" s="993"/>
      <c r="H5" s="993"/>
      <c r="I5" s="993"/>
      <c r="J5" s="993"/>
      <c r="K5" s="993"/>
      <c r="L5" s="993"/>
      <c r="M5" s="993"/>
      <c r="N5" s="993"/>
      <c r="O5" s="993"/>
      <c r="P5" s="994"/>
      <c r="Q5" s="998" t="s">
        <v>359</v>
      </c>
      <c r="R5" s="999"/>
      <c r="S5" s="999"/>
      <c r="T5" s="999"/>
      <c r="U5" s="1000"/>
      <c r="V5" s="998" t="s">
        <v>360</v>
      </c>
      <c r="W5" s="999"/>
      <c r="X5" s="999"/>
      <c r="Y5" s="999"/>
      <c r="Z5" s="1000"/>
      <c r="AA5" s="998" t="s">
        <v>361</v>
      </c>
      <c r="AB5" s="999"/>
      <c r="AC5" s="999"/>
      <c r="AD5" s="999"/>
      <c r="AE5" s="999"/>
      <c r="AF5" s="1107" t="s">
        <v>362</v>
      </c>
      <c r="AG5" s="999"/>
      <c r="AH5" s="999"/>
      <c r="AI5" s="999"/>
      <c r="AJ5" s="1012"/>
      <c r="AK5" s="999" t="s">
        <v>363</v>
      </c>
      <c r="AL5" s="999"/>
      <c r="AM5" s="999"/>
      <c r="AN5" s="999"/>
      <c r="AO5" s="1000"/>
      <c r="AP5" s="998" t="s">
        <v>364</v>
      </c>
      <c r="AQ5" s="999"/>
      <c r="AR5" s="999"/>
      <c r="AS5" s="999"/>
      <c r="AT5" s="1000"/>
      <c r="AU5" s="998" t="s">
        <v>365</v>
      </c>
      <c r="AV5" s="999"/>
      <c r="AW5" s="999"/>
      <c r="AX5" s="999"/>
      <c r="AY5" s="1012"/>
      <c r="AZ5" s="232"/>
      <c r="BA5" s="232"/>
      <c r="BB5" s="232"/>
      <c r="BC5" s="232"/>
      <c r="BD5" s="232"/>
      <c r="BE5" s="233"/>
      <c r="BF5" s="233"/>
      <c r="BG5" s="233"/>
      <c r="BH5" s="233"/>
      <c r="BI5" s="233"/>
      <c r="BJ5" s="233"/>
      <c r="BK5" s="233"/>
      <c r="BL5" s="233"/>
      <c r="BM5" s="233"/>
      <c r="BN5" s="233"/>
      <c r="BO5" s="233"/>
      <c r="BP5" s="233"/>
      <c r="BQ5" s="992" t="s">
        <v>366</v>
      </c>
      <c r="BR5" s="993"/>
      <c r="BS5" s="993"/>
      <c r="BT5" s="993"/>
      <c r="BU5" s="993"/>
      <c r="BV5" s="993"/>
      <c r="BW5" s="993"/>
      <c r="BX5" s="993"/>
      <c r="BY5" s="993"/>
      <c r="BZ5" s="993"/>
      <c r="CA5" s="993"/>
      <c r="CB5" s="993"/>
      <c r="CC5" s="993"/>
      <c r="CD5" s="993"/>
      <c r="CE5" s="993"/>
      <c r="CF5" s="993"/>
      <c r="CG5" s="994"/>
      <c r="CH5" s="998" t="s">
        <v>367</v>
      </c>
      <c r="CI5" s="999"/>
      <c r="CJ5" s="999"/>
      <c r="CK5" s="999"/>
      <c r="CL5" s="1000"/>
      <c r="CM5" s="998" t="s">
        <v>368</v>
      </c>
      <c r="CN5" s="999"/>
      <c r="CO5" s="999"/>
      <c r="CP5" s="999"/>
      <c r="CQ5" s="1000"/>
      <c r="CR5" s="998" t="s">
        <v>369</v>
      </c>
      <c r="CS5" s="999"/>
      <c r="CT5" s="999"/>
      <c r="CU5" s="999"/>
      <c r="CV5" s="1000"/>
      <c r="CW5" s="998" t="s">
        <v>370</v>
      </c>
      <c r="CX5" s="999"/>
      <c r="CY5" s="999"/>
      <c r="CZ5" s="999"/>
      <c r="DA5" s="1000"/>
      <c r="DB5" s="998" t="s">
        <v>371</v>
      </c>
      <c r="DC5" s="999"/>
      <c r="DD5" s="999"/>
      <c r="DE5" s="999"/>
      <c r="DF5" s="1000"/>
      <c r="DG5" s="1097" t="s">
        <v>372</v>
      </c>
      <c r="DH5" s="1098"/>
      <c r="DI5" s="1098"/>
      <c r="DJ5" s="1098"/>
      <c r="DK5" s="1099"/>
      <c r="DL5" s="1097" t="s">
        <v>373</v>
      </c>
      <c r="DM5" s="1098"/>
      <c r="DN5" s="1098"/>
      <c r="DO5" s="1098"/>
      <c r="DP5" s="1099"/>
      <c r="DQ5" s="998" t="s">
        <v>374</v>
      </c>
      <c r="DR5" s="999"/>
      <c r="DS5" s="999"/>
      <c r="DT5" s="999"/>
      <c r="DU5" s="1000"/>
      <c r="DV5" s="998" t="s">
        <v>365</v>
      </c>
      <c r="DW5" s="999"/>
      <c r="DX5" s="999"/>
      <c r="DY5" s="999"/>
      <c r="DZ5" s="1012"/>
      <c r="EA5" s="234"/>
    </row>
    <row r="6" spans="1:131" s="235" customFormat="1" ht="26.25" customHeight="1" thickBot="1" x14ac:dyDescent="0.25">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08"/>
      <c r="AG6" s="1002"/>
      <c r="AH6" s="1002"/>
      <c r="AI6" s="1002"/>
      <c r="AJ6" s="1013"/>
      <c r="AK6" s="1002"/>
      <c r="AL6" s="1002"/>
      <c r="AM6" s="1002"/>
      <c r="AN6" s="1002"/>
      <c r="AO6" s="1003"/>
      <c r="AP6" s="1001"/>
      <c r="AQ6" s="1002"/>
      <c r="AR6" s="1002"/>
      <c r="AS6" s="1002"/>
      <c r="AT6" s="1003"/>
      <c r="AU6" s="1001"/>
      <c r="AV6" s="1002"/>
      <c r="AW6" s="1002"/>
      <c r="AX6" s="1002"/>
      <c r="AY6" s="1013"/>
      <c r="AZ6" s="232"/>
      <c r="BA6" s="232"/>
      <c r="BB6" s="232"/>
      <c r="BC6" s="232"/>
      <c r="BD6" s="232"/>
      <c r="BE6" s="233"/>
      <c r="BF6" s="233"/>
      <c r="BG6" s="233"/>
      <c r="BH6" s="233"/>
      <c r="BI6" s="233"/>
      <c r="BJ6" s="233"/>
      <c r="BK6" s="233"/>
      <c r="BL6" s="233"/>
      <c r="BM6" s="233"/>
      <c r="BN6" s="233"/>
      <c r="BO6" s="233"/>
      <c r="BP6" s="233"/>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00"/>
      <c r="DH6" s="1101"/>
      <c r="DI6" s="1101"/>
      <c r="DJ6" s="1101"/>
      <c r="DK6" s="1102"/>
      <c r="DL6" s="1100"/>
      <c r="DM6" s="1101"/>
      <c r="DN6" s="1101"/>
      <c r="DO6" s="1101"/>
      <c r="DP6" s="1102"/>
      <c r="DQ6" s="1001"/>
      <c r="DR6" s="1002"/>
      <c r="DS6" s="1002"/>
      <c r="DT6" s="1002"/>
      <c r="DU6" s="1003"/>
      <c r="DV6" s="1001"/>
      <c r="DW6" s="1002"/>
      <c r="DX6" s="1002"/>
      <c r="DY6" s="1002"/>
      <c r="DZ6" s="1013"/>
      <c r="EA6" s="234"/>
    </row>
    <row r="7" spans="1:131" s="235" customFormat="1" ht="26.25" customHeight="1" thickTop="1" x14ac:dyDescent="0.2">
      <c r="A7" s="236">
        <v>1</v>
      </c>
      <c r="B7" s="1044" t="s">
        <v>375</v>
      </c>
      <c r="C7" s="1045"/>
      <c r="D7" s="1045"/>
      <c r="E7" s="1045"/>
      <c r="F7" s="1045"/>
      <c r="G7" s="1045"/>
      <c r="H7" s="1045"/>
      <c r="I7" s="1045"/>
      <c r="J7" s="1045"/>
      <c r="K7" s="1045"/>
      <c r="L7" s="1045"/>
      <c r="M7" s="1045"/>
      <c r="N7" s="1045"/>
      <c r="O7" s="1045"/>
      <c r="P7" s="1046"/>
      <c r="Q7" s="1084">
        <v>8643</v>
      </c>
      <c r="R7" s="1085"/>
      <c r="S7" s="1085"/>
      <c r="T7" s="1085"/>
      <c r="U7" s="1085"/>
      <c r="V7" s="1085">
        <v>8265</v>
      </c>
      <c r="W7" s="1085"/>
      <c r="X7" s="1085"/>
      <c r="Y7" s="1085"/>
      <c r="Z7" s="1085"/>
      <c r="AA7" s="1085">
        <v>377</v>
      </c>
      <c r="AB7" s="1085"/>
      <c r="AC7" s="1085"/>
      <c r="AD7" s="1085"/>
      <c r="AE7" s="1086"/>
      <c r="AF7" s="1087">
        <v>305</v>
      </c>
      <c r="AG7" s="1088"/>
      <c r="AH7" s="1088"/>
      <c r="AI7" s="1088"/>
      <c r="AJ7" s="1089"/>
      <c r="AK7" s="1090">
        <v>306</v>
      </c>
      <c r="AL7" s="1091"/>
      <c r="AM7" s="1091"/>
      <c r="AN7" s="1091"/>
      <c r="AO7" s="1091"/>
      <c r="AP7" s="1091">
        <v>10026</v>
      </c>
      <c r="AQ7" s="1091"/>
      <c r="AR7" s="1091"/>
      <c r="AS7" s="1091"/>
      <c r="AT7" s="1091"/>
      <c r="AU7" s="1092"/>
      <c r="AV7" s="1092"/>
      <c r="AW7" s="1092"/>
      <c r="AX7" s="1092"/>
      <c r="AY7" s="1093"/>
      <c r="AZ7" s="232"/>
      <c r="BA7" s="232"/>
      <c r="BB7" s="232"/>
      <c r="BC7" s="232"/>
      <c r="BD7" s="232"/>
      <c r="BE7" s="233"/>
      <c r="BF7" s="233"/>
      <c r="BG7" s="233"/>
      <c r="BH7" s="233"/>
      <c r="BI7" s="233"/>
      <c r="BJ7" s="233"/>
      <c r="BK7" s="233"/>
      <c r="BL7" s="233"/>
      <c r="BM7" s="233"/>
      <c r="BN7" s="233"/>
      <c r="BO7" s="233"/>
      <c r="BP7" s="233"/>
      <c r="BQ7" s="236">
        <v>1</v>
      </c>
      <c r="BR7" s="237"/>
      <c r="BS7" s="1094"/>
      <c r="BT7" s="1095"/>
      <c r="BU7" s="1095"/>
      <c r="BV7" s="1095"/>
      <c r="BW7" s="1095"/>
      <c r="BX7" s="1095"/>
      <c r="BY7" s="1095"/>
      <c r="BZ7" s="1095"/>
      <c r="CA7" s="1095"/>
      <c r="CB7" s="1095"/>
      <c r="CC7" s="1095"/>
      <c r="CD7" s="1095"/>
      <c r="CE7" s="1095"/>
      <c r="CF7" s="1095"/>
      <c r="CG7" s="1096"/>
      <c r="CH7" s="1081"/>
      <c r="CI7" s="1082"/>
      <c r="CJ7" s="1082"/>
      <c r="CK7" s="1082"/>
      <c r="CL7" s="1083"/>
      <c r="CM7" s="1081"/>
      <c r="CN7" s="1082"/>
      <c r="CO7" s="1082"/>
      <c r="CP7" s="1082"/>
      <c r="CQ7" s="1083"/>
      <c r="CR7" s="1081"/>
      <c r="CS7" s="1082"/>
      <c r="CT7" s="1082"/>
      <c r="CU7" s="1082"/>
      <c r="CV7" s="1083"/>
      <c r="CW7" s="1081"/>
      <c r="CX7" s="1082"/>
      <c r="CY7" s="1082"/>
      <c r="CZ7" s="1082"/>
      <c r="DA7" s="1083"/>
      <c r="DB7" s="1081"/>
      <c r="DC7" s="1082"/>
      <c r="DD7" s="1082"/>
      <c r="DE7" s="1082"/>
      <c r="DF7" s="1083"/>
      <c r="DG7" s="1081"/>
      <c r="DH7" s="1082"/>
      <c r="DI7" s="1082"/>
      <c r="DJ7" s="1082"/>
      <c r="DK7" s="1083"/>
      <c r="DL7" s="1081"/>
      <c r="DM7" s="1082"/>
      <c r="DN7" s="1082"/>
      <c r="DO7" s="1082"/>
      <c r="DP7" s="1083"/>
      <c r="DQ7" s="1081"/>
      <c r="DR7" s="1082"/>
      <c r="DS7" s="1082"/>
      <c r="DT7" s="1082"/>
      <c r="DU7" s="1083"/>
      <c r="DV7" s="1094"/>
      <c r="DW7" s="1095"/>
      <c r="DX7" s="1095"/>
      <c r="DY7" s="1095"/>
      <c r="DZ7" s="1112"/>
      <c r="EA7" s="234"/>
    </row>
    <row r="8" spans="1:131" s="235" customFormat="1" ht="26.25" customHeight="1" x14ac:dyDescent="0.2">
      <c r="A8" s="238">
        <v>2</v>
      </c>
      <c r="B8" s="1027" t="s">
        <v>376</v>
      </c>
      <c r="C8" s="1028"/>
      <c r="D8" s="1028"/>
      <c r="E8" s="1028"/>
      <c r="F8" s="1028"/>
      <c r="G8" s="1028"/>
      <c r="H8" s="1028"/>
      <c r="I8" s="1028"/>
      <c r="J8" s="1028"/>
      <c r="K8" s="1028"/>
      <c r="L8" s="1028"/>
      <c r="M8" s="1028"/>
      <c r="N8" s="1028"/>
      <c r="O8" s="1028"/>
      <c r="P8" s="1029"/>
      <c r="Q8" s="1035">
        <v>33</v>
      </c>
      <c r="R8" s="1036"/>
      <c r="S8" s="1036"/>
      <c r="T8" s="1036"/>
      <c r="U8" s="1036"/>
      <c r="V8" s="1036">
        <v>33</v>
      </c>
      <c r="W8" s="1036"/>
      <c r="X8" s="1036"/>
      <c r="Y8" s="1036"/>
      <c r="Z8" s="1036"/>
      <c r="AA8" s="1036">
        <v>0</v>
      </c>
      <c r="AB8" s="1036"/>
      <c r="AC8" s="1036"/>
      <c r="AD8" s="1036"/>
      <c r="AE8" s="1037"/>
      <c r="AF8" s="1032">
        <v>0</v>
      </c>
      <c r="AG8" s="1033"/>
      <c r="AH8" s="1033"/>
      <c r="AI8" s="1033"/>
      <c r="AJ8" s="1034"/>
      <c r="AK8" s="1077">
        <v>30</v>
      </c>
      <c r="AL8" s="1078"/>
      <c r="AM8" s="1078"/>
      <c r="AN8" s="1078"/>
      <c r="AO8" s="1078"/>
      <c r="AP8" s="1078">
        <v>33</v>
      </c>
      <c r="AQ8" s="1078"/>
      <c r="AR8" s="1078"/>
      <c r="AS8" s="1078"/>
      <c r="AT8" s="1078"/>
      <c r="AU8" s="1079"/>
      <c r="AV8" s="1079"/>
      <c r="AW8" s="1079"/>
      <c r="AX8" s="1079"/>
      <c r="AY8" s="1080"/>
      <c r="AZ8" s="232"/>
      <c r="BA8" s="232"/>
      <c r="BB8" s="232"/>
      <c r="BC8" s="232"/>
      <c r="BD8" s="232"/>
      <c r="BE8" s="233"/>
      <c r="BF8" s="233"/>
      <c r="BG8" s="233"/>
      <c r="BH8" s="233"/>
      <c r="BI8" s="233"/>
      <c r="BJ8" s="233"/>
      <c r="BK8" s="233"/>
      <c r="BL8" s="233"/>
      <c r="BM8" s="233"/>
      <c r="BN8" s="233"/>
      <c r="BO8" s="233"/>
      <c r="BP8" s="233"/>
      <c r="BQ8" s="238">
        <v>2</v>
      </c>
      <c r="BR8" s="239"/>
      <c r="BS8" s="989"/>
      <c r="BT8" s="990"/>
      <c r="BU8" s="990"/>
      <c r="BV8" s="990"/>
      <c r="BW8" s="990"/>
      <c r="BX8" s="990"/>
      <c r="BY8" s="990"/>
      <c r="BZ8" s="990"/>
      <c r="CA8" s="990"/>
      <c r="CB8" s="990"/>
      <c r="CC8" s="990"/>
      <c r="CD8" s="990"/>
      <c r="CE8" s="990"/>
      <c r="CF8" s="990"/>
      <c r="CG8" s="1011"/>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34"/>
    </row>
    <row r="9" spans="1:131" s="235" customFormat="1" ht="26.25" customHeight="1" x14ac:dyDescent="0.2">
      <c r="A9" s="238">
        <v>3</v>
      </c>
      <c r="B9" s="1027"/>
      <c r="C9" s="1028"/>
      <c r="D9" s="1028"/>
      <c r="E9" s="1028"/>
      <c r="F9" s="1028"/>
      <c r="G9" s="1028"/>
      <c r="H9" s="1028"/>
      <c r="I9" s="1028"/>
      <c r="J9" s="1028"/>
      <c r="K9" s="1028"/>
      <c r="L9" s="1028"/>
      <c r="M9" s="1028"/>
      <c r="N9" s="1028"/>
      <c r="O9" s="1028"/>
      <c r="P9" s="1029"/>
      <c r="Q9" s="1035"/>
      <c r="R9" s="1036"/>
      <c r="S9" s="1036"/>
      <c r="T9" s="1036"/>
      <c r="U9" s="1036"/>
      <c r="V9" s="1036"/>
      <c r="W9" s="1036"/>
      <c r="X9" s="1036"/>
      <c r="Y9" s="1036"/>
      <c r="Z9" s="1036"/>
      <c r="AA9" s="1036"/>
      <c r="AB9" s="1036"/>
      <c r="AC9" s="1036"/>
      <c r="AD9" s="1036"/>
      <c r="AE9" s="1037"/>
      <c r="AF9" s="1032"/>
      <c r="AG9" s="1033"/>
      <c r="AH9" s="1033"/>
      <c r="AI9" s="1033"/>
      <c r="AJ9" s="1034"/>
      <c r="AK9" s="1077"/>
      <c r="AL9" s="1078"/>
      <c r="AM9" s="1078"/>
      <c r="AN9" s="1078"/>
      <c r="AO9" s="1078"/>
      <c r="AP9" s="1078"/>
      <c r="AQ9" s="1078"/>
      <c r="AR9" s="1078"/>
      <c r="AS9" s="1078"/>
      <c r="AT9" s="1078"/>
      <c r="AU9" s="1079"/>
      <c r="AV9" s="1079"/>
      <c r="AW9" s="1079"/>
      <c r="AX9" s="1079"/>
      <c r="AY9" s="1080"/>
      <c r="AZ9" s="232"/>
      <c r="BA9" s="232"/>
      <c r="BB9" s="232"/>
      <c r="BC9" s="232"/>
      <c r="BD9" s="232"/>
      <c r="BE9" s="233"/>
      <c r="BF9" s="233"/>
      <c r="BG9" s="233"/>
      <c r="BH9" s="233"/>
      <c r="BI9" s="233"/>
      <c r="BJ9" s="233"/>
      <c r="BK9" s="233"/>
      <c r="BL9" s="233"/>
      <c r="BM9" s="233"/>
      <c r="BN9" s="233"/>
      <c r="BO9" s="233"/>
      <c r="BP9" s="233"/>
      <c r="BQ9" s="238">
        <v>3</v>
      </c>
      <c r="BR9" s="239"/>
      <c r="BS9" s="989"/>
      <c r="BT9" s="990"/>
      <c r="BU9" s="990"/>
      <c r="BV9" s="990"/>
      <c r="BW9" s="990"/>
      <c r="BX9" s="990"/>
      <c r="BY9" s="990"/>
      <c r="BZ9" s="990"/>
      <c r="CA9" s="990"/>
      <c r="CB9" s="990"/>
      <c r="CC9" s="990"/>
      <c r="CD9" s="990"/>
      <c r="CE9" s="990"/>
      <c r="CF9" s="990"/>
      <c r="CG9" s="1011"/>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34"/>
    </row>
    <row r="10" spans="1:131" s="235" customFormat="1" ht="26.25" customHeight="1" x14ac:dyDescent="0.2">
      <c r="A10" s="238">
        <v>4</v>
      </c>
      <c r="B10" s="1027"/>
      <c r="C10" s="1028"/>
      <c r="D10" s="1028"/>
      <c r="E10" s="1028"/>
      <c r="F10" s="1028"/>
      <c r="G10" s="1028"/>
      <c r="H10" s="1028"/>
      <c r="I10" s="1028"/>
      <c r="J10" s="1028"/>
      <c r="K10" s="1028"/>
      <c r="L10" s="1028"/>
      <c r="M10" s="1028"/>
      <c r="N10" s="1028"/>
      <c r="O10" s="1028"/>
      <c r="P10" s="1029"/>
      <c r="Q10" s="1035"/>
      <c r="R10" s="1036"/>
      <c r="S10" s="1036"/>
      <c r="T10" s="1036"/>
      <c r="U10" s="1036"/>
      <c r="V10" s="1036"/>
      <c r="W10" s="1036"/>
      <c r="X10" s="1036"/>
      <c r="Y10" s="1036"/>
      <c r="Z10" s="1036"/>
      <c r="AA10" s="1036"/>
      <c r="AB10" s="1036"/>
      <c r="AC10" s="1036"/>
      <c r="AD10" s="1036"/>
      <c r="AE10" s="1037"/>
      <c r="AF10" s="1032"/>
      <c r="AG10" s="1033"/>
      <c r="AH10" s="1033"/>
      <c r="AI10" s="1033"/>
      <c r="AJ10" s="1034"/>
      <c r="AK10" s="1077"/>
      <c r="AL10" s="1078"/>
      <c r="AM10" s="1078"/>
      <c r="AN10" s="1078"/>
      <c r="AO10" s="1078"/>
      <c r="AP10" s="1078"/>
      <c r="AQ10" s="1078"/>
      <c r="AR10" s="1078"/>
      <c r="AS10" s="1078"/>
      <c r="AT10" s="1078"/>
      <c r="AU10" s="1079"/>
      <c r="AV10" s="1079"/>
      <c r="AW10" s="1079"/>
      <c r="AX10" s="1079"/>
      <c r="AY10" s="1080"/>
      <c r="AZ10" s="232"/>
      <c r="BA10" s="232"/>
      <c r="BB10" s="232"/>
      <c r="BC10" s="232"/>
      <c r="BD10" s="232"/>
      <c r="BE10" s="233"/>
      <c r="BF10" s="233"/>
      <c r="BG10" s="233"/>
      <c r="BH10" s="233"/>
      <c r="BI10" s="233"/>
      <c r="BJ10" s="233"/>
      <c r="BK10" s="233"/>
      <c r="BL10" s="233"/>
      <c r="BM10" s="233"/>
      <c r="BN10" s="233"/>
      <c r="BO10" s="233"/>
      <c r="BP10" s="233"/>
      <c r="BQ10" s="238">
        <v>4</v>
      </c>
      <c r="BR10" s="239"/>
      <c r="BS10" s="989"/>
      <c r="BT10" s="990"/>
      <c r="BU10" s="990"/>
      <c r="BV10" s="990"/>
      <c r="BW10" s="990"/>
      <c r="BX10" s="990"/>
      <c r="BY10" s="990"/>
      <c r="BZ10" s="990"/>
      <c r="CA10" s="990"/>
      <c r="CB10" s="990"/>
      <c r="CC10" s="990"/>
      <c r="CD10" s="990"/>
      <c r="CE10" s="990"/>
      <c r="CF10" s="990"/>
      <c r="CG10" s="1011"/>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34"/>
    </row>
    <row r="11" spans="1:131" s="235" customFormat="1" ht="26.25" customHeight="1" x14ac:dyDescent="0.2">
      <c r="A11" s="238">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7"/>
      <c r="AL11" s="1078"/>
      <c r="AM11" s="1078"/>
      <c r="AN11" s="1078"/>
      <c r="AO11" s="1078"/>
      <c r="AP11" s="1078"/>
      <c r="AQ11" s="1078"/>
      <c r="AR11" s="1078"/>
      <c r="AS11" s="1078"/>
      <c r="AT11" s="1078"/>
      <c r="AU11" s="1079"/>
      <c r="AV11" s="1079"/>
      <c r="AW11" s="1079"/>
      <c r="AX11" s="1079"/>
      <c r="AY11" s="1080"/>
      <c r="AZ11" s="232"/>
      <c r="BA11" s="232"/>
      <c r="BB11" s="232"/>
      <c r="BC11" s="232"/>
      <c r="BD11" s="232"/>
      <c r="BE11" s="233"/>
      <c r="BF11" s="233"/>
      <c r="BG11" s="233"/>
      <c r="BH11" s="233"/>
      <c r="BI11" s="233"/>
      <c r="BJ11" s="233"/>
      <c r="BK11" s="233"/>
      <c r="BL11" s="233"/>
      <c r="BM11" s="233"/>
      <c r="BN11" s="233"/>
      <c r="BO11" s="233"/>
      <c r="BP11" s="233"/>
      <c r="BQ11" s="238">
        <v>5</v>
      </c>
      <c r="BR11" s="239"/>
      <c r="BS11" s="989"/>
      <c r="BT11" s="990"/>
      <c r="BU11" s="990"/>
      <c r="BV11" s="990"/>
      <c r="BW11" s="990"/>
      <c r="BX11" s="990"/>
      <c r="BY11" s="990"/>
      <c r="BZ11" s="990"/>
      <c r="CA11" s="990"/>
      <c r="CB11" s="990"/>
      <c r="CC11" s="990"/>
      <c r="CD11" s="990"/>
      <c r="CE11" s="990"/>
      <c r="CF11" s="990"/>
      <c r="CG11" s="1011"/>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34"/>
    </row>
    <row r="12" spans="1:131" s="235" customFormat="1" ht="26.25" customHeight="1" x14ac:dyDescent="0.2">
      <c r="A12" s="238">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7"/>
      <c r="AL12" s="1078"/>
      <c r="AM12" s="1078"/>
      <c r="AN12" s="1078"/>
      <c r="AO12" s="1078"/>
      <c r="AP12" s="1078"/>
      <c r="AQ12" s="1078"/>
      <c r="AR12" s="1078"/>
      <c r="AS12" s="1078"/>
      <c r="AT12" s="1078"/>
      <c r="AU12" s="1079"/>
      <c r="AV12" s="1079"/>
      <c r="AW12" s="1079"/>
      <c r="AX12" s="1079"/>
      <c r="AY12" s="1080"/>
      <c r="AZ12" s="232"/>
      <c r="BA12" s="232"/>
      <c r="BB12" s="232"/>
      <c r="BC12" s="232"/>
      <c r="BD12" s="232"/>
      <c r="BE12" s="233"/>
      <c r="BF12" s="233"/>
      <c r="BG12" s="233"/>
      <c r="BH12" s="233"/>
      <c r="BI12" s="233"/>
      <c r="BJ12" s="233"/>
      <c r="BK12" s="233"/>
      <c r="BL12" s="233"/>
      <c r="BM12" s="233"/>
      <c r="BN12" s="233"/>
      <c r="BO12" s="233"/>
      <c r="BP12" s="233"/>
      <c r="BQ12" s="238">
        <v>6</v>
      </c>
      <c r="BR12" s="239"/>
      <c r="BS12" s="989"/>
      <c r="BT12" s="990"/>
      <c r="BU12" s="990"/>
      <c r="BV12" s="990"/>
      <c r="BW12" s="990"/>
      <c r="BX12" s="990"/>
      <c r="BY12" s="990"/>
      <c r="BZ12" s="990"/>
      <c r="CA12" s="990"/>
      <c r="CB12" s="990"/>
      <c r="CC12" s="990"/>
      <c r="CD12" s="990"/>
      <c r="CE12" s="990"/>
      <c r="CF12" s="990"/>
      <c r="CG12" s="1011"/>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34"/>
    </row>
    <row r="13" spans="1:131" s="235" customFormat="1" ht="26.25" customHeight="1" x14ac:dyDescent="0.2">
      <c r="A13" s="238">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7"/>
      <c r="AL13" s="1078"/>
      <c r="AM13" s="1078"/>
      <c r="AN13" s="1078"/>
      <c r="AO13" s="1078"/>
      <c r="AP13" s="1078"/>
      <c r="AQ13" s="1078"/>
      <c r="AR13" s="1078"/>
      <c r="AS13" s="1078"/>
      <c r="AT13" s="1078"/>
      <c r="AU13" s="1079"/>
      <c r="AV13" s="1079"/>
      <c r="AW13" s="1079"/>
      <c r="AX13" s="1079"/>
      <c r="AY13" s="1080"/>
      <c r="AZ13" s="232"/>
      <c r="BA13" s="232"/>
      <c r="BB13" s="232"/>
      <c r="BC13" s="232"/>
      <c r="BD13" s="232"/>
      <c r="BE13" s="233"/>
      <c r="BF13" s="233"/>
      <c r="BG13" s="233"/>
      <c r="BH13" s="233"/>
      <c r="BI13" s="233"/>
      <c r="BJ13" s="233"/>
      <c r="BK13" s="233"/>
      <c r="BL13" s="233"/>
      <c r="BM13" s="233"/>
      <c r="BN13" s="233"/>
      <c r="BO13" s="233"/>
      <c r="BP13" s="233"/>
      <c r="BQ13" s="238">
        <v>7</v>
      </c>
      <c r="BR13" s="239"/>
      <c r="BS13" s="989"/>
      <c r="BT13" s="990"/>
      <c r="BU13" s="990"/>
      <c r="BV13" s="990"/>
      <c r="BW13" s="990"/>
      <c r="BX13" s="990"/>
      <c r="BY13" s="990"/>
      <c r="BZ13" s="990"/>
      <c r="CA13" s="990"/>
      <c r="CB13" s="990"/>
      <c r="CC13" s="990"/>
      <c r="CD13" s="990"/>
      <c r="CE13" s="990"/>
      <c r="CF13" s="990"/>
      <c r="CG13" s="1011"/>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34"/>
    </row>
    <row r="14" spans="1:131" s="235" customFormat="1" ht="26.25" customHeight="1" x14ac:dyDescent="0.2">
      <c r="A14" s="238">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7"/>
      <c r="AL14" s="1078"/>
      <c r="AM14" s="1078"/>
      <c r="AN14" s="1078"/>
      <c r="AO14" s="1078"/>
      <c r="AP14" s="1078"/>
      <c r="AQ14" s="1078"/>
      <c r="AR14" s="1078"/>
      <c r="AS14" s="1078"/>
      <c r="AT14" s="1078"/>
      <c r="AU14" s="1079"/>
      <c r="AV14" s="1079"/>
      <c r="AW14" s="1079"/>
      <c r="AX14" s="1079"/>
      <c r="AY14" s="1080"/>
      <c r="AZ14" s="232"/>
      <c r="BA14" s="232"/>
      <c r="BB14" s="232"/>
      <c r="BC14" s="232"/>
      <c r="BD14" s="232"/>
      <c r="BE14" s="233"/>
      <c r="BF14" s="233"/>
      <c r="BG14" s="233"/>
      <c r="BH14" s="233"/>
      <c r="BI14" s="233"/>
      <c r="BJ14" s="233"/>
      <c r="BK14" s="233"/>
      <c r="BL14" s="233"/>
      <c r="BM14" s="233"/>
      <c r="BN14" s="233"/>
      <c r="BO14" s="233"/>
      <c r="BP14" s="233"/>
      <c r="BQ14" s="238">
        <v>8</v>
      </c>
      <c r="BR14" s="239"/>
      <c r="BS14" s="989"/>
      <c r="BT14" s="990"/>
      <c r="BU14" s="990"/>
      <c r="BV14" s="990"/>
      <c r="BW14" s="990"/>
      <c r="BX14" s="990"/>
      <c r="BY14" s="990"/>
      <c r="BZ14" s="990"/>
      <c r="CA14" s="990"/>
      <c r="CB14" s="990"/>
      <c r="CC14" s="990"/>
      <c r="CD14" s="990"/>
      <c r="CE14" s="990"/>
      <c r="CF14" s="990"/>
      <c r="CG14" s="1011"/>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34"/>
    </row>
    <row r="15" spans="1:131" s="235" customFormat="1" ht="26.25" customHeight="1" x14ac:dyDescent="0.2">
      <c r="A15" s="238">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7"/>
      <c r="AL15" s="1078"/>
      <c r="AM15" s="1078"/>
      <c r="AN15" s="1078"/>
      <c r="AO15" s="1078"/>
      <c r="AP15" s="1078"/>
      <c r="AQ15" s="1078"/>
      <c r="AR15" s="1078"/>
      <c r="AS15" s="1078"/>
      <c r="AT15" s="1078"/>
      <c r="AU15" s="1079"/>
      <c r="AV15" s="1079"/>
      <c r="AW15" s="1079"/>
      <c r="AX15" s="1079"/>
      <c r="AY15" s="1080"/>
      <c r="AZ15" s="232"/>
      <c r="BA15" s="232"/>
      <c r="BB15" s="232"/>
      <c r="BC15" s="232"/>
      <c r="BD15" s="232"/>
      <c r="BE15" s="233"/>
      <c r="BF15" s="233"/>
      <c r="BG15" s="233"/>
      <c r="BH15" s="233"/>
      <c r="BI15" s="233"/>
      <c r="BJ15" s="233"/>
      <c r="BK15" s="233"/>
      <c r="BL15" s="233"/>
      <c r="BM15" s="233"/>
      <c r="BN15" s="233"/>
      <c r="BO15" s="233"/>
      <c r="BP15" s="233"/>
      <c r="BQ15" s="238">
        <v>9</v>
      </c>
      <c r="BR15" s="239"/>
      <c r="BS15" s="989"/>
      <c r="BT15" s="990"/>
      <c r="BU15" s="990"/>
      <c r="BV15" s="990"/>
      <c r="BW15" s="990"/>
      <c r="BX15" s="990"/>
      <c r="BY15" s="990"/>
      <c r="BZ15" s="990"/>
      <c r="CA15" s="990"/>
      <c r="CB15" s="990"/>
      <c r="CC15" s="990"/>
      <c r="CD15" s="990"/>
      <c r="CE15" s="990"/>
      <c r="CF15" s="990"/>
      <c r="CG15" s="1011"/>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34"/>
    </row>
    <row r="16" spans="1:131" s="235" customFormat="1" ht="26.25" customHeight="1" x14ac:dyDescent="0.2">
      <c r="A16" s="238">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7"/>
      <c r="AL16" s="1078"/>
      <c r="AM16" s="1078"/>
      <c r="AN16" s="1078"/>
      <c r="AO16" s="1078"/>
      <c r="AP16" s="1078"/>
      <c r="AQ16" s="1078"/>
      <c r="AR16" s="1078"/>
      <c r="AS16" s="1078"/>
      <c r="AT16" s="1078"/>
      <c r="AU16" s="1079"/>
      <c r="AV16" s="1079"/>
      <c r="AW16" s="1079"/>
      <c r="AX16" s="1079"/>
      <c r="AY16" s="1080"/>
      <c r="AZ16" s="232"/>
      <c r="BA16" s="232"/>
      <c r="BB16" s="232"/>
      <c r="BC16" s="232"/>
      <c r="BD16" s="232"/>
      <c r="BE16" s="233"/>
      <c r="BF16" s="233"/>
      <c r="BG16" s="233"/>
      <c r="BH16" s="233"/>
      <c r="BI16" s="233"/>
      <c r="BJ16" s="233"/>
      <c r="BK16" s="233"/>
      <c r="BL16" s="233"/>
      <c r="BM16" s="233"/>
      <c r="BN16" s="233"/>
      <c r="BO16" s="233"/>
      <c r="BP16" s="233"/>
      <c r="BQ16" s="238">
        <v>10</v>
      </c>
      <c r="BR16" s="239"/>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34"/>
    </row>
    <row r="17" spans="1:131" s="235" customFormat="1" ht="26.25" customHeight="1" x14ac:dyDescent="0.2">
      <c r="A17" s="238">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7"/>
      <c r="AL17" s="1078"/>
      <c r="AM17" s="1078"/>
      <c r="AN17" s="1078"/>
      <c r="AO17" s="1078"/>
      <c r="AP17" s="1078"/>
      <c r="AQ17" s="1078"/>
      <c r="AR17" s="1078"/>
      <c r="AS17" s="1078"/>
      <c r="AT17" s="1078"/>
      <c r="AU17" s="1079"/>
      <c r="AV17" s="1079"/>
      <c r="AW17" s="1079"/>
      <c r="AX17" s="1079"/>
      <c r="AY17" s="1080"/>
      <c r="AZ17" s="232"/>
      <c r="BA17" s="232"/>
      <c r="BB17" s="232"/>
      <c r="BC17" s="232"/>
      <c r="BD17" s="232"/>
      <c r="BE17" s="233"/>
      <c r="BF17" s="233"/>
      <c r="BG17" s="233"/>
      <c r="BH17" s="233"/>
      <c r="BI17" s="233"/>
      <c r="BJ17" s="233"/>
      <c r="BK17" s="233"/>
      <c r="BL17" s="233"/>
      <c r="BM17" s="233"/>
      <c r="BN17" s="233"/>
      <c r="BO17" s="233"/>
      <c r="BP17" s="233"/>
      <c r="BQ17" s="238">
        <v>11</v>
      </c>
      <c r="BR17" s="239"/>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34"/>
    </row>
    <row r="18" spans="1:131" s="235" customFormat="1" ht="26.25" customHeight="1" x14ac:dyDescent="0.2">
      <c r="A18" s="238">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7"/>
      <c r="AL18" s="1078"/>
      <c r="AM18" s="1078"/>
      <c r="AN18" s="1078"/>
      <c r="AO18" s="1078"/>
      <c r="AP18" s="1078"/>
      <c r="AQ18" s="1078"/>
      <c r="AR18" s="1078"/>
      <c r="AS18" s="1078"/>
      <c r="AT18" s="1078"/>
      <c r="AU18" s="1079"/>
      <c r="AV18" s="1079"/>
      <c r="AW18" s="1079"/>
      <c r="AX18" s="1079"/>
      <c r="AY18" s="1080"/>
      <c r="AZ18" s="232"/>
      <c r="BA18" s="232"/>
      <c r="BB18" s="232"/>
      <c r="BC18" s="232"/>
      <c r="BD18" s="232"/>
      <c r="BE18" s="233"/>
      <c r="BF18" s="233"/>
      <c r="BG18" s="233"/>
      <c r="BH18" s="233"/>
      <c r="BI18" s="233"/>
      <c r="BJ18" s="233"/>
      <c r="BK18" s="233"/>
      <c r="BL18" s="233"/>
      <c r="BM18" s="233"/>
      <c r="BN18" s="233"/>
      <c r="BO18" s="233"/>
      <c r="BP18" s="233"/>
      <c r="BQ18" s="238">
        <v>12</v>
      </c>
      <c r="BR18" s="239"/>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34"/>
    </row>
    <row r="19" spans="1:131" s="235" customFormat="1" ht="26.25" customHeight="1" x14ac:dyDescent="0.2">
      <c r="A19" s="238">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7"/>
      <c r="AL19" s="1078"/>
      <c r="AM19" s="1078"/>
      <c r="AN19" s="1078"/>
      <c r="AO19" s="1078"/>
      <c r="AP19" s="1078"/>
      <c r="AQ19" s="1078"/>
      <c r="AR19" s="1078"/>
      <c r="AS19" s="1078"/>
      <c r="AT19" s="1078"/>
      <c r="AU19" s="1079"/>
      <c r="AV19" s="1079"/>
      <c r="AW19" s="1079"/>
      <c r="AX19" s="1079"/>
      <c r="AY19" s="1080"/>
      <c r="AZ19" s="232"/>
      <c r="BA19" s="232"/>
      <c r="BB19" s="232"/>
      <c r="BC19" s="232"/>
      <c r="BD19" s="232"/>
      <c r="BE19" s="233"/>
      <c r="BF19" s="233"/>
      <c r="BG19" s="233"/>
      <c r="BH19" s="233"/>
      <c r="BI19" s="233"/>
      <c r="BJ19" s="233"/>
      <c r="BK19" s="233"/>
      <c r="BL19" s="233"/>
      <c r="BM19" s="233"/>
      <c r="BN19" s="233"/>
      <c r="BO19" s="233"/>
      <c r="BP19" s="233"/>
      <c r="BQ19" s="238">
        <v>13</v>
      </c>
      <c r="BR19" s="239"/>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34"/>
    </row>
    <row r="20" spans="1:131" s="235" customFormat="1" ht="26.25" customHeight="1" x14ac:dyDescent="0.2">
      <c r="A20" s="238">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7"/>
      <c r="AL20" s="1078"/>
      <c r="AM20" s="1078"/>
      <c r="AN20" s="1078"/>
      <c r="AO20" s="1078"/>
      <c r="AP20" s="1078"/>
      <c r="AQ20" s="1078"/>
      <c r="AR20" s="1078"/>
      <c r="AS20" s="1078"/>
      <c r="AT20" s="1078"/>
      <c r="AU20" s="1079"/>
      <c r="AV20" s="1079"/>
      <c r="AW20" s="1079"/>
      <c r="AX20" s="1079"/>
      <c r="AY20" s="1080"/>
      <c r="AZ20" s="232"/>
      <c r="BA20" s="232"/>
      <c r="BB20" s="232"/>
      <c r="BC20" s="232"/>
      <c r="BD20" s="232"/>
      <c r="BE20" s="233"/>
      <c r="BF20" s="233"/>
      <c r="BG20" s="233"/>
      <c r="BH20" s="233"/>
      <c r="BI20" s="233"/>
      <c r="BJ20" s="233"/>
      <c r="BK20" s="233"/>
      <c r="BL20" s="233"/>
      <c r="BM20" s="233"/>
      <c r="BN20" s="233"/>
      <c r="BO20" s="233"/>
      <c r="BP20" s="233"/>
      <c r="BQ20" s="238">
        <v>14</v>
      </c>
      <c r="BR20" s="239"/>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34"/>
    </row>
    <row r="21" spans="1:131" s="235" customFormat="1" ht="26.25" customHeight="1" thickBot="1" x14ac:dyDescent="0.25">
      <c r="A21" s="238">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7"/>
      <c r="AL21" s="1078"/>
      <c r="AM21" s="1078"/>
      <c r="AN21" s="1078"/>
      <c r="AO21" s="1078"/>
      <c r="AP21" s="1078"/>
      <c r="AQ21" s="1078"/>
      <c r="AR21" s="1078"/>
      <c r="AS21" s="1078"/>
      <c r="AT21" s="1078"/>
      <c r="AU21" s="1079"/>
      <c r="AV21" s="1079"/>
      <c r="AW21" s="1079"/>
      <c r="AX21" s="1079"/>
      <c r="AY21" s="1080"/>
      <c r="AZ21" s="232"/>
      <c r="BA21" s="232"/>
      <c r="BB21" s="232"/>
      <c r="BC21" s="232"/>
      <c r="BD21" s="232"/>
      <c r="BE21" s="233"/>
      <c r="BF21" s="233"/>
      <c r="BG21" s="233"/>
      <c r="BH21" s="233"/>
      <c r="BI21" s="233"/>
      <c r="BJ21" s="233"/>
      <c r="BK21" s="233"/>
      <c r="BL21" s="233"/>
      <c r="BM21" s="233"/>
      <c r="BN21" s="233"/>
      <c r="BO21" s="233"/>
      <c r="BP21" s="233"/>
      <c r="BQ21" s="238">
        <v>15</v>
      </c>
      <c r="BR21" s="239"/>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34"/>
    </row>
    <row r="22" spans="1:131" s="235" customFormat="1" ht="26.25" customHeight="1" x14ac:dyDescent="0.2">
      <c r="A22" s="238">
        <v>16</v>
      </c>
      <c r="B22" s="1027"/>
      <c r="C22" s="1028"/>
      <c r="D22" s="1028"/>
      <c r="E22" s="1028"/>
      <c r="F22" s="1028"/>
      <c r="G22" s="1028"/>
      <c r="H22" s="1028"/>
      <c r="I22" s="1028"/>
      <c r="J22" s="1028"/>
      <c r="K22" s="1028"/>
      <c r="L22" s="1028"/>
      <c r="M22" s="1028"/>
      <c r="N22" s="1028"/>
      <c r="O22" s="1028"/>
      <c r="P22" s="1029"/>
      <c r="Q22" s="1070"/>
      <c r="R22" s="1071"/>
      <c r="S22" s="1071"/>
      <c r="T22" s="1071"/>
      <c r="U22" s="1071"/>
      <c r="V22" s="1071"/>
      <c r="W22" s="1071"/>
      <c r="X22" s="1071"/>
      <c r="Y22" s="1071"/>
      <c r="Z22" s="1071"/>
      <c r="AA22" s="1071"/>
      <c r="AB22" s="1071"/>
      <c r="AC22" s="1071"/>
      <c r="AD22" s="1071"/>
      <c r="AE22" s="1072"/>
      <c r="AF22" s="1032"/>
      <c r="AG22" s="1033"/>
      <c r="AH22" s="1033"/>
      <c r="AI22" s="1033"/>
      <c r="AJ22" s="1034"/>
      <c r="AK22" s="1073"/>
      <c r="AL22" s="1074"/>
      <c r="AM22" s="1074"/>
      <c r="AN22" s="1074"/>
      <c r="AO22" s="1074"/>
      <c r="AP22" s="1074"/>
      <c r="AQ22" s="1074"/>
      <c r="AR22" s="1074"/>
      <c r="AS22" s="1074"/>
      <c r="AT22" s="1074"/>
      <c r="AU22" s="1075"/>
      <c r="AV22" s="1075"/>
      <c r="AW22" s="1075"/>
      <c r="AX22" s="1075"/>
      <c r="AY22" s="1076"/>
      <c r="AZ22" s="1025" t="s">
        <v>377</v>
      </c>
      <c r="BA22" s="1025"/>
      <c r="BB22" s="1025"/>
      <c r="BC22" s="1025"/>
      <c r="BD22" s="1026"/>
      <c r="BE22" s="233"/>
      <c r="BF22" s="233"/>
      <c r="BG22" s="233"/>
      <c r="BH22" s="233"/>
      <c r="BI22" s="233"/>
      <c r="BJ22" s="233"/>
      <c r="BK22" s="233"/>
      <c r="BL22" s="233"/>
      <c r="BM22" s="233"/>
      <c r="BN22" s="233"/>
      <c r="BO22" s="233"/>
      <c r="BP22" s="233"/>
      <c r="BQ22" s="238">
        <v>16</v>
      </c>
      <c r="BR22" s="239"/>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4">
        <v>8612</v>
      </c>
      <c r="R23" s="1058"/>
      <c r="S23" s="1058"/>
      <c r="T23" s="1058"/>
      <c r="U23" s="1058"/>
      <c r="V23" s="1058">
        <v>8265</v>
      </c>
      <c r="W23" s="1058"/>
      <c r="X23" s="1058"/>
      <c r="Y23" s="1058"/>
      <c r="Z23" s="1058"/>
      <c r="AA23" s="1058">
        <v>346</v>
      </c>
      <c r="AB23" s="1058"/>
      <c r="AC23" s="1058"/>
      <c r="AD23" s="1058"/>
      <c r="AE23" s="1065"/>
      <c r="AF23" s="1066">
        <v>305</v>
      </c>
      <c r="AG23" s="1058"/>
      <c r="AH23" s="1058"/>
      <c r="AI23" s="1058"/>
      <c r="AJ23" s="1067"/>
      <c r="AK23" s="1068"/>
      <c r="AL23" s="1069"/>
      <c r="AM23" s="1069"/>
      <c r="AN23" s="1069"/>
      <c r="AO23" s="1069"/>
      <c r="AP23" s="1058">
        <v>10059</v>
      </c>
      <c r="AQ23" s="1058"/>
      <c r="AR23" s="1058"/>
      <c r="AS23" s="1058"/>
      <c r="AT23" s="1058"/>
      <c r="AU23" s="1059"/>
      <c r="AV23" s="1059"/>
      <c r="AW23" s="1059"/>
      <c r="AX23" s="1059"/>
      <c r="AY23" s="1060"/>
      <c r="AZ23" s="1061" t="s">
        <v>122</v>
      </c>
      <c r="BA23" s="1062"/>
      <c r="BB23" s="1062"/>
      <c r="BC23" s="1062"/>
      <c r="BD23" s="1063"/>
      <c r="BE23" s="233"/>
      <c r="BF23" s="233"/>
      <c r="BG23" s="233"/>
      <c r="BH23" s="233"/>
      <c r="BI23" s="233"/>
      <c r="BJ23" s="233"/>
      <c r="BK23" s="233"/>
      <c r="BL23" s="233"/>
      <c r="BM23" s="233"/>
      <c r="BN23" s="233"/>
      <c r="BO23" s="233"/>
      <c r="BP23" s="233"/>
      <c r="BQ23" s="238">
        <v>17</v>
      </c>
      <c r="BR23" s="239"/>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34"/>
    </row>
    <row r="24" spans="1:131" s="235" customFormat="1" ht="26.25" customHeight="1" x14ac:dyDescent="0.2">
      <c r="A24" s="1057" t="s">
        <v>380</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32"/>
      <c r="BA24" s="232"/>
      <c r="BB24" s="232"/>
      <c r="BC24" s="232"/>
      <c r="BD24" s="232"/>
      <c r="BE24" s="233"/>
      <c r="BF24" s="233"/>
      <c r="BG24" s="233"/>
      <c r="BH24" s="233"/>
      <c r="BI24" s="233"/>
      <c r="BJ24" s="233"/>
      <c r="BK24" s="233"/>
      <c r="BL24" s="233"/>
      <c r="BM24" s="233"/>
      <c r="BN24" s="233"/>
      <c r="BO24" s="233"/>
      <c r="BP24" s="233"/>
      <c r="BQ24" s="238">
        <v>18</v>
      </c>
      <c r="BR24" s="239"/>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34"/>
    </row>
    <row r="25" spans="1:131" ht="26.25" customHeight="1" thickBot="1" x14ac:dyDescent="0.25">
      <c r="A25" s="1056" t="s">
        <v>381</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32"/>
      <c r="BK25" s="232"/>
      <c r="BL25" s="232"/>
      <c r="BM25" s="232"/>
      <c r="BN25" s="232"/>
      <c r="BO25" s="241"/>
      <c r="BP25" s="241"/>
      <c r="BQ25" s="238">
        <v>19</v>
      </c>
      <c r="BR25" s="239"/>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30"/>
    </row>
    <row r="26" spans="1:131" ht="26.25" customHeight="1" x14ac:dyDescent="0.2">
      <c r="A26" s="992" t="s">
        <v>358</v>
      </c>
      <c r="B26" s="993"/>
      <c r="C26" s="993"/>
      <c r="D26" s="993"/>
      <c r="E26" s="993"/>
      <c r="F26" s="993"/>
      <c r="G26" s="993"/>
      <c r="H26" s="993"/>
      <c r="I26" s="993"/>
      <c r="J26" s="993"/>
      <c r="K26" s="993"/>
      <c r="L26" s="993"/>
      <c r="M26" s="993"/>
      <c r="N26" s="993"/>
      <c r="O26" s="993"/>
      <c r="P26" s="994"/>
      <c r="Q26" s="998" t="s">
        <v>382</v>
      </c>
      <c r="R26" s="999"/>
      <c r="S26" s="999"/>
      <c r="T26" s="999"/>
      <c r="U26" s="1000"/>
      <c r="V26" s="998" t="s">
        <v>383</v>
      </c>
      <c r="W26" s="999"/>
      <c r="X26" s="999"/>
      <c r="Y26" s="999"/>
      <c r="Z26" s="1000"/>
      <c r="AA26" s="998" t="s">
        <v>384</v>
      </c>
      <c r="AB26" s="999"/>
      <c r="AC26" s="999"/>
      <c r="AD26" s="999"/>
      <c r="AE26" s="999"/>
      <c r="AF26" s="1052" t="s">
        <v>385</v>
      </c>
      <c r="AG26" s="1005"/>
      <c r="AH26" s="1005"/>
      <c r="AI26" s="1005"/>
      <c r="AJ26" s="1053"/>
      <c r="AK26" s="999" t="s">
        <v>386</v>
      </c>
      <c r="AL26" s="999"/>
      <c r="AM26" s="999"/>
      <c r="AN26" s="999"/>
      <c r="AO26" s="1000"/>
      <c r="AP26" s="998" t="s">
        <v>387</v>
      </c>
      <c r="AQ26" s="999"/>
      <c r="AR26" s="999"/>
      <c r="AS26" s="999"/>
      <c r="AT26" s="1000"/>
      <c r="AU26" s="998" t="s">
        <v>388</v>
      </c>
      <c r="AV26" s="999"/>
      <c r="AW26" s="999"/>
      <c r="AX26" s="999"/>
      <c r="AY26" s="1000"/>
      <c r="AZ26" s="998" t="s">
        <v>389</v>
      </c>
      <c r="BA26" s="999"/>
      <c r="BB26" s="999"/>
      <c r="BC26" s="999"/>
      <c r="BD26" s="1000"/>
      <c r="BE26" s="998" t="s">
        <v>365</v>
      </c>
      <c r="BF26" s="999"/>
      <c r="BG26" s="999"/>
      <c r="BH26" s="999"/>
      <c r="BI26" s="1012"/>
      <c r="BJ26" s="232"/>
      <c r="BK26" s="232"/>
      <c r="BL26" s="232"/>
      <c r="BM26" s="232"/>
      <c r="BN26" s="232"/>
      <c r="BO26" s="241"/>
      <c r="BP26" s="241"/>
      <c r="BQ26" s="238">
        <v>20</v>
      </c>
      <c r="BR26" s="239"/>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30"/>
    </row>
    <row r="27" spans="1:131" ht="26.25" customHeight="1" thickBot="1" x14ac:dyDescent="0.25">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4"/>
      <c r="AG27" s="1008"/>
      <c r="AH27" s="1008"/>
      <c r="AI27" s="1008"/>
      <c r="AJ27" s="105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32"/>
      <c r="BK27" s="232"/>
      <c r="BL27" s="232"/>
      <c r="BM27" s="232"/>
      <c r="BN27" s="232"/>
      <c r="BO27" s="241"/>
      <c r="BP27" s="241"/>
      <c r="BQ27" s="238">
        <v>21</v>
      </c>
      <c r="BR27" s="239"/>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30"/>
    </row>
    <row r="28" spans="1:131" ht="26.25" customHeight="1" thickTop="1" x14ac:dyDescent="0.2">
      <c r="A28" s="242">
        <v>1</v>
      </c>
      <c r="B28" s="1044" t="s">
        <v>390</v>
      </c>
      <c r="C28" s="1045"/>
      <c r="D28" s="1045"/>
      <c r="E28" s="1045"/>
      <c r="F28" s="1045"/>
      <c r="G28" s="1045"/>
      <c r="H28" s="1045"/>
      <c r="I28" s="1045"/>
      <c r="J28" s="1045"/>
      <c r="K28" s="1045"/>
      <c r="L28" s="1045"/>
      <c r="M28" s="1045"/>
      <c r="N28" s="1045"/>
      <c r="O28" s="1045"/>
      <c r="P28" s="1046"/>
      <c r="Q28" s="1047">
        <v>1506</v>
      </c>
      <c r="R28" s="1048"/>
      <c r="S28" s="1048"/>
      <c r="T28" s="1048"/>
      <c r="U28" s="1048"/>
      <c r="V28" s="1048">
        <v>1504</v>
      </c>
      <c r="W28" s="1048"/>
      <c r="X28" s="1048"/>
      <c r="Y28" s="1048"/>
      <c r="Z28" s="1048"/>
      <c r="AA28" s="1048">
        <v>2</v>
      </c>
      <c r="AB28" s="1048"/>
      <c r="AC28" s="1048"/>
      <c r="AD28" s="1048"/>
      <c r="AE28" s="1049"/>
      <c r="AF28" s="1050">
        <v>2</v>
      </c>
      <c r="AG28" s="1048"/>
      <c r="AH28" s="1048"/>
      <c r="AI28" s="1048"/>
      <c r="AJ28" s="1051"/>
      <c r="AK28" s="1039">
        <v>131</v>
      </c>
      <c r="AL28" s="1040"/>
      <c r="AM28" s="1040"/>
      <c r="AN28" s="1040"/>
      <c r="AO28" s="1040"/>
      <c r="AP28" s="1040" t="s">
        <v>562</v>
      </c>
      <c r="AQ28" s="1040"/>
      <c r="AR28" s="1040"/>
      <c r="AS28" s="1040"/>
      <c r="AT28" s="1040"/>
      <c r="AU28" s="1040" t="s">
        <v>562</v>
      </c>
      <c r="AV28" s="1040"/>
      <c r="AW28" s="1040"/>
      <c r="AX28" s="1040"/>
      <c r="AY28" s="1040"/>
      <c r="AZ28" s="1041"/>
      <c r="BA28" s="1041"/>
      <c r="BB28" s="1041"/>
      <c r="BC28" s="1041"/>
      <c r="BD28" s="1041"/>
      <c r="BE28" s="1042"/>
      <c r="BF28" s="1042"/>
      <c r="BG28" s="1042"/>
      <c r="BH28" s="1042"/>
      <c r="BI28" s="1043"/>
      <c r="BJ28" s="232"/>
      <c r="BK28" s="232"/>
      <c r="BL28" s="232"/>
      <c r="BM28" s="232"/>
      <c r="BN28" s="232"/>
      <c r="BO28" s="241"/>
      <c r="BP28" s="241"/>
      <c r="BQ28" s="238">
        <v>22</v>
      </c>
      <c r="BR28" s="239"/>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30"/>
    </row>
    <row r="29" spans="1:131" ht="26.25" customHeight="1" x14ac:dyDescent="0.2">
      <c r="A29" s="242">
        <v>2</v>
      </c>
      <c r="B29" s="1027" t="s">
        <v>391</v>
      </c>
      <c r="C29" s="1028"/>
      <c r="D29" s="1028"/>
      <c r="E29" s="1028"/>
      <c r="F29" s="1028"/>
      <c r="G29" s="1028"/>
      <c r="H29" s="1028"/>
      <c r="I29" s="1028"/>
      <c r="J29" s="1028"/>
      <c r="K29" s="1028"/>
      <c r="L29" s="1028"/>
      <c r="M29" s="1028"/>
      <c r="N29" s="1028"/>
      <c r="O29" s="1028"/>
      <c r="P29" s="1029"/>
      <c r="Q29" s="1035">
        <v>74</v>
      </c>
      <c r="R29" s="1036"/>
      <c r="S29" s="1036"/>
      <c r="T29" s="1036"/>
      <c r="U29" s="1036"/>
      <c r="V29" s="1036">
        <v>61</v>
      </c>
      <c r="W29" s="1036"/>
      <c r="X29" s="1036"/>
      <c r="Y29" s="1036"/>
      <c r="Z29" s="1036"/>
      <c r="AA29" s="1036">
        <v>13</v>
      </c>
      <c r="AB29" s="1036"/>
      <c r="AC29" s="1036"/>
      <c r="AD29" s="1036"/>
      <c r="AE29" s="1037"/>
      <c r="AF29" s="1032">
        <v>13</v>
      </c>
      <c r="AG29" s="1033"/>
      <c r="AH29" s="1033"/>
      <c r="AI29" s="1033"/>
      <c r="AJ29" s="1034"/>
      <c r="AK29" s="980">
        <v>11</v>
      </c>
      <c r="AL29" s="971"/>
      <c r="AM29" s="971"/>
      <c r="AN29" s="971"/>
      <c r="AO29" s="971"/>
      <c r="AP29" s="971" t="s">
        <v>562</v>
      </c>
      <c r="AQ29" s="971"/>
      <c r="AR29" s="971"/>
      <c r="AS29" s="971"/>
      <c r="AT29" s="971"/>
      <c r="AU29" s="971">
        <v>0</v>
      </c>
      <c r="AV29" s="971"/>
      <c r="AW29" s="971"/>
      <c r="AX29" s="971"/>
      <c r="AY29" s="971"/>
      <c r="AZ29" s="1038"/>
      <c r="BA29" s="1038"/>
      <c r="BB29" s="1038"/>
      <c r="BC29" s="1038"/>
      <c r="BD29" s="1038"/>
      <c r="BE29" s="972"/>
      <c r="BF29" s="972"/>
      <c r="BG29" s="972"/>
      <c r="BH29" s="972"/>
      <c r="BI29" s="973"/>
      <c r="BJ29" s="232"/>
      <c r="BK29" s="232"/>
      <c r="BL29" s="232"/>
      <c r="BM29" s="232"/>
      <c r="BN29" s="232"/>
      <c r="BO29" s="241"/>
      <c r="BP29" s="241"/>
      <c r="BQ29" s="238">
        <v>23</v>
      </c>
      <c r="BR29" s="239"/>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30"/>
    </row>
    <row r="30" spans="1:131" ht="26.25" customHeight="1" x14ac:dyDescent="0.2">
      <c r="A30" s="242">
        <v>3</v>
      </c>
      <c r="B30" s="1027" t="s">
        <v>392</v>
      </c>
      <c r="C30" s="1028"/>
      <c r="D30" s="1028"/>
      <c r="E30" s="1028"/>
      <c r="F30" s="1028"/>
      <c r="G30" s="1028"/>
      <c r="H30" s="1028"/>
      <c r="I30" s="1028"/>
      <c r="J30" s="1028"/>
      <c r="K30" s="1028"/>
      <c r="L30" s="1028"/>
      <c r="M30" s="1028"/>
      <c r="N30" s="1028"/>
      <c r="O30" s="1028"/>
      <c r="P30" s="1029"/>
      <c r="Q30" s="1035">
        <v>1905</v>
      </c>
      <c r="R30" s="1036"/>
      <c r="S30" s="1036"/>
      <c r="T30" s="1036"/>
      <c r="U30" s="1036"/>
      <c r="V30" s="1036">
        <v>1805</v>
      </c>
      <c r="W30" s="1036"/>
      <c r="X30" s="1036"/>
      <c r="Y30" s="1036"/>
      <c r="Z30" s="1036"/>
      <c r="AA30" s="1036">
        <v>100</v>
      </c>
      <c r="AB30" s="1036"/>
      <c r="AC30" s="1036"/>
      <c r="AD30" s="1036"/>
      <c r="AE30" s="1037"/>
      <c r="AF30" s="1032">
        <v>100</v>
      </c>
      <c r="AG30" s="1033"/>
      <c r="AH30" s="1033"/>
      <c r="AI30" s="1033"/>
      <c r="AJ30" s="1034"/>
      <c r="AK30" s="980">
        <v>242</v>
      </c>
      <c r="AL30" s="971"/>
      <c r="AM30" s="971"/>
      <c r="AN30" s="971"/>
      <c r="AO30" s="971"/>
      <c r="AP30" s="971" t="s">
        <v>562</v>
      </c>
      <c r="AQ30" s="971"/>
      <c r="AR30" s="971"/>
      <c r="AS30" s="971"/>
      <c r="AT30" s="971"/>
      <c r="AU30" s="971" t="s">
        <v>562</v>
      </c>
      <c r="AV30" s="971"/>
      <c r="AW30" s="971"/>
      <c r="AX30" s="971"/>
      <c r="AY30" s="971"/>
      <c r="AZ30" s="1038"/>
      <c r="BA30" s="1038"/>
      <c r="BB30" s="1038"/>
      <c r="BC30" s="1038"/>
      <c r="BD30" s="1038"/>
      <c r="BE30" s="972"/>
      <c r="BF30" s="972"/>
      <c r="BG30" s="972"/>
      <c r="BH30" s="972"/>
      <c r="BI30" s="973"/>
      <c r="BJ30" s="232"/>
      <c r="BK30" s="232"/>
      <c r="BL30" s="232"/>
      <c r="BM30" s="232"/>
      <c r="BN30" s="232"/>
      <c r="BO30" s="241"/>
      <c r="BP30" s="241"/>
      <c r="BQ30" s="238">
        <v>24</v>
      </c>
      <c r="BR30" s="239"/>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30"/>
    </row>
    <row r="31" spans="1:131" ht="26.25" customHeight="1" x14ac:dyDescent="0.2">
      <c r="A31" s="242">
        <v>4</v>
      </c>
      <c r="B31" s="1027" t="s">
        <v>393</v>
      </c>
      <c r="C31" s="1028"/>
      <c r="D31" s="1028"/>
      <c r="E31" s="1028"/>
      <c r="F31" s="1028"/>
      <c r="G31" s="1028"/>
      <c r="H31" s="1028"/>
      <c r="I31" s="1028"/>
      <c r="J31" s="1028"/>
      <c r="K31" s="1028"/>
      <c r="L31" s="1028"/>
      <c r="M31" s="1028"/>
      <c r="N31" s="1028"/>
      <c r="O31" s="1028"/>
      <c r="P31" s="1029"/>
      <c r="Q31" s="1035">
        <v>232</v>
      </c>
      <c r="R31" s="1036"/>
      <c r="S31" s="1036"/>
      <c r="T31" s="1036"/>
      <c r="U31" s="1036"/>
      <c r="V31" s="1036">
        <v>232</v>
      </c>
      <c r="W31" s="1036"/>
      <c r="X31" s="1036"/>
      <c r="Y31" s="1036"/>
      <c r="Z31" s="1036"/>
      <c r="AA31" s="1036">
        <v>0</v>
      </c>
      <c r="AB31" s="1036"/>
      <c r="AC31" s="1036"/>
      <c r="AD31" s="1036"/>
      <c r="AE31" s="1037"/>
      <c r="AF31" s="1032">
        <v>0</v>
      </c>
      <c r="AG31" s="1033"/>
      <c r="AH31" s="1033"/>
      <c r="AI31" s="1033"/>
      <c r="AJ31" s="1034"/>
      <c r="AK31" s="980">
        <v>68</v>
      </c>
      <c r="AL31" s="971"/>
      <c r="AM31" s="971"/>
      <c r="AN31" s="971"/>
      <c r="AO31" s="971"/>
      <c r="AP31" s="971" t="s">
        <v>562</v>
      </c>
      <c r="AQ31" s="971"/>
      <c r="AR31" s="971"/>
      <c r="AS31" s="971"/>
      <c r="AT31" s="971"/>
      <c r="AU31" s="971" t="s">
        <v>562</v>
      </c>
      <c r="AV31" s="971"/>
      <c r="AW31" s="971"/>
      <c r="AX31" s="971"/>
      <c r="AY31" s="971"/>
      <c r="AZ31" s="1038"/>
      <c r="BA31" s="1038"/>
      <c r="BB31" s="1038"/>
      <c r="BC31" s="1038"/>
      <c r="BD31" s="1038"/>
      <c r="BE31" s="972"/>
      <c r="BF31" s="972"/>
      <c r="BG31" s="972"/>
      <c r="BH31" s="972"/>
      <c r="BI31" s="973"/>
      <c r="BJ31" s="232"/>
      <c r="BK31" s="232"/>
      <c r="BL31" s="232"/>
      <c r="BM31" s="232"/>
      <c r="BN31" s="232"/>
      <c r="BO31" s="241"/>
      <c r="BP31" s="241"/>
      <c r="BQ31" s="238">
        <v>25</v>
      </c>
      <c r="BR31" s="239"/>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30"/>
    </row>
    <row r="32" spans="1:131" ht="26.25" customHeight="1" x14ac:dyDescent="0.2">
      <c r="A32" s="242">
        <v>5</v>
      </c>
      <c r="B32" s="1027" t="s">
        <v>394</v>
      </c>
      <c r="C32" s="1028"/>
      <c r="D32" s="1028"/>
      <c r="E32" s="1028"/>
      <c r="F32" s="1028"/>
      <c r="G32" s="1028"/>
      <c r="H32" s="1028"/>
      <c r="I32" s="1028"/>
      <c r="J32" s="1028"/>
      <c r="K32" s="1028"/>
      <c r="L32" s="1028"/>
      <c r="M32" s="1028"/>
      <c r="N32" s="1028"/>
      <c r="O32" s="1028"/>
      <c r="P32" s="1029"/>
      <c r="Q32" s="1035">
        <v>198</v>
      </c>
      <c r="R32" s="1036"/>
      <c r="S32" s="1036"/>
      <c r="T32" s="1036"/>
      <c r="U32" s="1036"/>
      <c r="V32" s="1036">
        <v>178</v>
      </c>
      <c r="W32" s="1036"/>
      <c r="X32" s="1036"/>
      <c r="Y32" s="1036"/>
      <c r="Z32" s="1036"/>
      <c r="AA32" s="1036">
        <v>18</v>
      </c>
      <c r="AB32" s="1036"/>
      <c r="AC32" s="1036"/>
      <c r="AD32" s="1036"/>
      <c r="AE32" s="1037"/>
      <c r="AF32" s="1032">
        <v>7</v>
      </c>
      <c r="AG32" s="1033"/>
      <c r="AH32" s="1033"/>
      <c r="AI32" s="1033"/>
      <c r="AJ32" s="1034"/>
      <c r="AK32" s="980">
        <v>30</v>
      </c>
      <c r="AL32" s="971"/>
      <c r="AM32" s="971"/>
      <c r="AN32" s="971"/>
      <c r="AO32" s="971"/>
      <c r="AP32" s="971">
        <v>324</v>
      </c>
      <c r="AQ32" s="971"/>
      <c r="AR32" s="971"/>
      <c r="AS32" s="971"/>
      <c r="AT32" s="971"/>
      <c r="AU32" s="971">
        <v>63</v>
      </c>
      <c r="AV32" s="971"/>
      <c r="AW32" s="971"/>
      <c r="AX32" s="971"/>
      <c r="AY32" s="971"/>
      <c r="AZ32" s="1038"/>
      <c r="BA32" s="1038"/>
      <c r="BB32" s="1038"/>
      <c r="BC32" s="1038"/>
      <c r="BD32" s="1038"/>
      <c r="BE32" s="972" t="s">
        <v>395</v>
      </c>
      <c r="BF32" s="972"/>
      <c r="BG32" s="972"/>
      <c r="BH32" s="972"/>
      <c r="BI32" s="973"/>
      <c r="BJ32" s="232"/>
      <c r="BK32" s="232"/>
      <c r="BL32" s="232"/>
      <c r="BM32" s="232"/>
      <c r="BN32" s="232"/>
      <c r="BO32" s="241"/>
      <c r="BP32" s="241"/>
      <c r="BQ32" s="238">
        <v>26</v>
      </c>
      <c r="BR32" s="239"/>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30"/>
    </row>
    <row r="33" spans="1:131" ht="26.25" customHeight="1" x14ac:dyDescent="0.2">
      <c r="A33" s="242">
        <v>6</v>
      </c>
      <c r="B33" s="1027" t="s">
        <v>396</v>
      </c>
      <c r="C33" s="1028"/>
      <c r="D33" s="1028"/>
      <c r="E33" s="1028"/>
      <c r="F33" s="1028"/>
      <c r="G33" s="1028"/>
      <c r="H33" s="1028"/>
      <c r="I33" s="1028"/>
      <c r="J33" s="1028"/>
      <c r="K33" s="1028"/>
      <c r="L33" s="1028"/>
      <c r="M33" s="1028"/>
      <c r="N33" s="1028"/>
      <c r="O33" s="1028"/>
      <c r="P33" s="1029"/>
      <c r="Q33" s="1035">
        <v>188</v>
      </c>
      <c r="R33" s="1036"/>
      <c r="S33" s="1036"/>
      <c r="T33" s="1036"/>
      <c r="U33" s="1036"/>
      <c r="V33" s="1036">
        <v>186</v>
      </c>
      <c r="W33" s="1036"/>
      <c r="X33" s="1036"/>
      <c r="Y33" s="1036"/>
      <c r="Z33" s="1036"/>
      <c r="AA33" s="1036">
        <v>1</v>
      </c>
      <c r="AB33" s="1036"/>
      <c r="AC33" s="1036"/>
      <c r="AD33" s="1036"/>
      <c r="AE33" s="1037"/>
      <c r="AF33" s="1032">
        <v>1</v>
      </c>
      <c r="AG33" s="1033"/>
      <c r="AH33" s="1033"/>
      <c r="AI33" s="1033"/>
      <c r="AJ33" s="1034"/>
      <c r="AK33" s="980">
        <v>39</v>
      </c>
      <c r="AL33" s="971"/>
      <c r="AM33" s="971"/>
      <c r="AN33" s="971"/>
      <c r="AO33" s="971"/>
      <c r="AP33" s="971">
        <v>277</v>
      </c>
      <c r="AQ33" s="971"/>
      <c r="AR33" s="971"/>
      <c r="AS33" s="971"/>
      <c r="AT33" s="971"/>
      <c r="AU33" s="971">
        <v>194</v>
      </c>
      <c r="AV33" s="971"/>
      <c r="AW33" s="971"/>
      <c r="AX33" s="971"/>
      <c r="AY33" s="971"/>
      <c r="AZ33" s="1038"/>
      <c r="BA33" s="1038"/>
      <c r="BB33" s="1038"/>
      <c r="BC33" s="1038"/>
      <c r="BD33" s="1038"/>
      <c r="BE33" s="972" t="s">
        <v>397</v>
      </c>
      <c r="BF33" s="972"/>
      <c r="BG33" s="972"/>
      <c r="BH33" s="972"/>
      <c r="BI33" s="973"/>
      <c r="BJ33" s="232"/>
      <c r="BK33" s="232"/>
      <c r="BL33" s="232"/>
      <c r="BM33" s="232"/>
      <c r="BN33" s="232"/>
      <c r="BO33" s="241"/>
      <c r="BP33" s="241"/>
      <c r="BQ33" s="238">
        <v>27</v>
      </c>
      <c r="BR33" s="239"/>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30"/>
    </row>
    <row r="34" spans="1:131" ht="26.25" customHeight="1" x14ac:dyDescent="0.2">
      <c r="A34" s="242">
        <v>7</v>
      </c>
      <c r="B34" s="1027" t="s">
        <v>143</v>
      </c>
      <c r="C34" s="1028"/>
      <c r="D34" s="1028"/>
      <c r="E34" s="1028"/>
      <c r="F34" s="1028"/>
      <c r="G34" s="1028"/>
      <c r="H34" s="1028"/>
      <c r="I34" s="1028"/>
      <c r="J34" s="1028"/>
      <c r="K34" s="1028"/>
      <c r="L34" s="1028"/>
      <c r="M34" s="1028"/>
      <c r="N34" s="1028"/>
      <c r="O34" s="1028"/>
      <c r="P34" s="1029"/>
      <c r="Q34" s="1035">
        <v>487</v>
      </c>
      <c r="R34" s="1036"/>
      <c r="S34" s="1036"/>
      <c r="T34" s="1036"/>
      <c r="U34" s="1036"/>
      <c r="V34" s="1036">
        <v>498</v>
      </c>
      <c r="W34" s="1036"/>
      <c r="X34" s="1036"/>
      <c r="Y34" s="1036"/>
      <c r="Z34" s="1036"/>
      <c r="AA34" s="1036">
        <v>-11</v>
      </c>
      <c r="AB34" s="1036"/>
      <c r="AC34" s="1036"/>
      <c r="AD34" s="1036"/>
      <c r="AE34" s="1037"/>
      <c r="AF34" s="1032">
        <v>-11</v>
      </c>
      <c r="AG34" s="1033"/>
      <c r="AH34" s="1033"/>
      <c r="AI34" s="1033"/>
      <c r="AJ34" s="1034"/>
      <c r="AK34" s="980">
        <v>211</v>
      </c>
      <c r="AL34" s="971"/>
      <c r="AM34" s="971"/>
      <c r="AN34" s="971"/>
      <c r="AO34" s="971"/>
      <c r="AP34" s="971">
        <v>2102</v>
      </c>
      <c r="AQ34" s="971"/>
      <c r="AR34" s="971"/>
      <c r="AS34" s="971"/>
      <c r="AT34" s="971"/>
      <c r="AU34" s="971">
        <v>1927</v>
      </c>
      <c r="AV34" s="971"/>
      <c r="AW34" s="971"/>
      <c r="AX34" s="971"/>
      <c r="AY34" s="971"/>
      <c r="AZ34" s="1038"/>
      <c r="BA34" s="1038"/>
      <c r="BB34" s="1038"/>
      <c r="BC34" s="1038"/>
      <c r="BD34" s="1038"/>
      <c r="BE34" s="972" t="s">
        <v>397</v>
      </c>
      <c r="BF34" s="972"/>
      <c r="BG34" s="972"/>
      <c r="BH34" s="972"/>
      <c r="BI34" s="973"/>
      <c r="BJ34" s="232"/>
      <c r="BK34" s="232"/>
      <c r="BL34" s="232"/>
      <c r="BM34" s="232"/>
      <c r="BN34" s="232"/>
      <c r="BO34" s="241"/>
      <c r="BP34" s="241"/>
      <c r="BQ34" s="238">
        <v>28</v>
      </c>
      <c r="BR34" s="239"/>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30"/>
    </row>
    <row r="35" spans="1:131" ht="26.25" customHeight="1" x14ac:dyDescent="0.2">
      <c r="A35" s="242">
        <v>8</v>
      </c>
      <c r="B35" s="1027"/>
      <c r="C35" s="1028"/>
      <c r="D35" s="1028"/>
      <c r="E35" s="1028"/>
      <c r="F35" s="1028"/>
      <c r="G35" s="1028"/>
      <c r="H35" s="1028"/>
      <c r="I35" s="1028"/>
      <c r="J35" s="1028"/>
      <c r="K35" s="1028"/>
      <c r="L35" s="1028"/>
      <c r="M35" s="1028"/>
      <c r="N35" s="1028"/>
      <c r="O35" s="1028"/>
      <c r="P35" s="1029"/>
      <c r="Q35" s="1035"/>
      <c r="R35" s="1036"/>
      <c r="S35" s="1036"/>
      <c r="T35" s="1036"/>
      <c r="U35" s="1036"/>
      <c r="V35" s="1036"/>
      <c r="W35" s="1036"/>
      <c r="X35" s="1036"/>
      <c r="Y35" s="1036"/>
      <c r="Z35" s="1036"/>
      <c r="AA35" s="1036"/>
      <c r="AB35" s="1036"/>
      <c r="AC35" s="1036"/>
      <c r="AD35" s="1036"/>
      <c r="AE35" s="1037"/>
      <c r="AF35" s="1032"/>
      <c r="AG35" s="1033"/>
      <c r="AH35" s="1033"/>
      <c r="AI35" s="1033"/>
      <c r="AJ35" s="1034"/>
      <c r="AK35" s="980"/>
      <c r="AL35" s="971"/>
      <c r="AM35" s="971"/>
      <c r="AN35" s="971"/>
      <c r="AO35" s="971"/>
      <c r="AP35" s="971"/>
      <c r="AQ35" s="971"/>
      <c r="AR35" s="971"/>
      <c r="AS35" s="971"/>
      <c r="AT35" s="971"/>
      <c r="AU35" s="971"/>
      <c r="AV35" s="971"/>
      <c r="AW35" s="971"/>
      <c r="AX35" s="971"/>
      <c r="AY35" s="971"/>
      <c r="AZ35" s="1038"/>
      <c r="BA35" s="1038"/>
      <c r="BB35" s="1038"/>
      <c r="BC35" s="1038"/>
      <c r="BD35" s="1038"/>
      <c r="BE35" s="972"/>
      <c r="BF35" s="972"/>
      <c r="BG35" s="972"/>
      <c r="BH35" s="972"/>
      <c r="BI35" s="973"/>
      <c r="BJ35" s="232"/>
      <c r="BK35" s="232"/>
      <c r="BL35" s="232"/>
      <c r="BM35" s="232"/>
      <c r="BN35" s="232"/>
      <c r="BO35" s="241"/>
      <c r="BP35" s="241"/>
      <c r="BQ35" s="238">
        <v>29</v>
      </c>
      <c r="BR35" s="239"/>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30"/>
    </row>
    <row r="36" spans="1:131" ht="26.25" customHeight="1" x14ac:dyDescent="0.2">
      <c r="A36" s="242">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80"/>
      <c r="AL36" s="971"/>
      <c r="AM36" s="971"/>
      <c r="AN36" s="971"/>
      <c r="AO36" s="971"/>
      <c r="AP36" s="971"/>
      <c r="AQ36" s="971"/>
      <c r="AR36" s="971"/>
      <c r="AS36" s="971"/>
      <c r="AT36" s="971"/>
      <c r="AU36" s="971"/>
      <c r="AV36" s="971"/>
      <c r="AW36" s="971"/>
      <c r="AX36" s="971"/>
      <c r="AY36" s="971"/>
      <c r="AZ36" s="1038"/>
      <c r="BA36" s="1038"/>
      <c r="BB36" s="1038"/>
      <c r="BC36" s="1038"/>
      <c r="BD36" s="1038"/>
      <c r="BE36" s="972"/>
      <c r="BF36" s="972"/>
      <c r="BG36" s="972"/>
      <c r="BH36" s="972"/>
      <c r="BI36" s="973"/>
      <c r="BJ36" s="232"/>
      <c r="BK36" s="232"/>
      <c r="BL36" s="232"/>
      <c r="BM36" s="232"/>
      <c r="BN36" s="232"/>
      <c r="BO36" s="241"/>
      <c r="BP36" s="241"/>
      <c r="BQ36" s="238">
        <v>30</v>
      </c>
      <c r="BR36" s="239"/>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30"/>
    </row>
    <row r="37" spans="1:131" ht="26.25" customHeight="1" x14ac:dyDescent="0.2">
      <c r="A37" s="242">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80"/>
      <c r="AL37" s="971"/>
      <c r="AM37" s="971"/>
      <c r="AN37" s="971"/>
      <c r="AO37" s="971"/>
      <c r="AP37" s="971"/>
      <c r="AQ37" s="971"/>
      <c r="AR37" s="971"/>
      <c r="AS37" s="971"/>
      <c r="AT37" s="971"/>
      <c r="AU37" s="971"/>
      <c r="AV37" s="971"/>
      <c r="AW37" s="971"/>
      <c r="AX37" s="971"/>
      <c r="AY37" s="971"/>
      <c r="AZ37" s="1038"/>
      <c r="BA37" s="1038"/>
      <c r="BB37" s="1038"/>
      <c r="BC37" s="1038"/>
      <c r="BD37" s="1038"/>
      <c r="BE37" s="972"/>
      <c r="BF37" s="972"/>
      <c r="BG37" s="972"/>
      <c r="BH37" s="972"/>
      <c r="BI37" s="973"/>
      <c r="BJ37" s="232"/>
      <c r="BK37" s="232"/>
      <c r="BL37" s="232"/>
      <c r="BM37" s="232"/>
      <c r="BN37" s="232"/>
      <c r="BO37" s="241"/>
      <c r="BP37" s="241"/>
      <c r="BQ37" s="238">
        <v>31</v>
      </c>
      <c r="BR37" s="239"/>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30"/>
    </row>
    <row r="38" spans="1:131" ht="26.25" customHeight="1" x14ac:dyDescent="0.2">
      <c r="A38" s="242">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80"/>
      <c r="AL38" s="971"/>
      <c r="AM38" s="971"/>
      <c r="AN38" s="971"/>
      <c r="AO38" s="971"/>
      <c r="AP38" s="971"/>
      <c r="AQ38" s="971"/>
      <c r="AR38" s="971"/>
      <c r="AS38" s="971"/>
      <c r="AT38" s="971"/>
      <c r="AU38" s="971"/>
      <c r="AV38" s="971"/>
      <c r="AW38" s="971"/>
      <c r="AX38" s="971"/>
      <c r="AY38" s="971"/>
      <c r="AZ38" s="1038"/>
      <c r="BA38" s="1038"/>
      <c r="BB38" s="1038"/>
      <c r="BC38" s="1038"/>
      <c r="BD38" s="1038"/>
      <c r="BE38" s="972"/>
      <c r="BF38" s="972"/>
      <c r="BG38" s="972"/>
      <c r="BH38" s="972"/>
      <c r="BI38" s="973"/>
      <c r="BJ38" s="232"/>
      <c r="BK38" s="232"/>
      <c r="BL38" s="232"/>
      <c r="BM38" s="232"/>
      <c r="BN38" s="232"/>
      <c r="BO38" s="241"/>
      <c r="BP38" s="241"/>
      <c r="BQ38" s="238">
        <v>32</v>
      </c>
      <c r="BR38" s="239"/>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30"/>
    </row>
    <row r="39" spans="1:131" ht="26.25" customHeight="1" x14ac:dyDescent="0.2">
      <c r="A39" s="242">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80"/>
      <c r="AL39" s="971"/>
      <c r="AM39" s="971"/>
      <c r="AN39" s="971"/>
      <c r="AO39" s="971"/>
      <c r="AP39" s="971"/>
      <c r="AQ39" s="971"/>
      <c r="AR39" s="971"/>
      <c r="AS39" s="971"/>
      <c r="AT39" s="971"/>
      <c r="AU39" s="971"/>
      <c r="AV39" s="971"/>
      <c r="AW39" s="971"/>
      <c r="AX39" s="971"/>
      <c r="AY39" s="971"/>
      <c r="AZ39" s="1038"/>
      <c r="BA39" s="1038"/>
      <c r="BB39" s="1038"/>
      <c r="BC39" s="1038"/>
      <c r="BD39" s="1038"/>
      <c r="BE39" s="972"/>
      <c r="BF39" s="972"/>
      <c r="BG39" s="972"/>
      <c r="BH39" s="972"/>
      <c r="BI39" s="973"/>
      <c r="BJ39" s="232"/>
      <c r="BK39" s="232"/>
      <c r="BL39" s="232"/>
      <c r="BM39" s="232"/>
      <c r="BN39" s="232"/>
      <c r="BO39" s="241"/>
      <c r="BP39" s="241"/>
      <c r="BQ39" s="238">
        <v>33</v>
      </c>
      <c r="BR39" s="239"/>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30"/>
    </row>
    <row r="40" spans="1:131" ht="26.25" customHeight="1" x14ac:dyDescent="0.2">
      <c r="A40" s="238">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80"/>
      <c r="AL40" s="971"/>
      <c r="AM40" s="971"/>
      <c r="AN40" s="971"/>
      <c r="AO40" s="971"/>
      <c r="AP40" s="971"/>
      <c r="AQ40" s="971"/>
      <c r="AR40" s="971"/>
      <c r="AS40" s="971"/>
      <c r="AT40" s="971"/>
      <c r="AU40" s="971"/>
      <c r="AV40" s="971"/>
      <c r="AW40" s="971"/>
      <c r="AX40" s="971"/>
      <c r="AY40" s="971"/>
      <c r="AZ40" s="1038"/>
      <c r="BA40" s="1038"/>
      <c r="BB40" s="1038"/>
      <c r="BC40" s="1038"/>
      <c r="BD40" s="1038"/>
      <c r="BE40" s="972"/>
      <c r="BF40" s="972"/>
      <c r="BG40" s="972"/>
      <c r="BH40" s="972"/>
      <c r="BI40" s="973"/>
      <c r="BJ40" s="232"/>
      <c r="BK40" s="232"/>
      <c r="BL40" s="232"/>
      <c r="BM40" s="232"/>
      <c r="BN40" s="232"/>
      <c r="BO40" s="241"/>
      <c r="BP40" s="241"/>
      <c r="BQ40" s="238">
        <v>34</v>
      </c>
      <c r="BR40" s="239"/>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0"/>
    </row>
    <row r="41" spans="1:131" ht="26.25" customHeight="1" x14ac:dyDescent="0.2">
      <c r="A41" s="238">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80"/>
      <c r="AL41" s="971"/>
      <c r="AM41" s="971"/>
      <c r="AN41" s="971"/>
      <c r="AO41" s="971"/>
      <c r="AP41" s="971"/>
      <c r="AQ41" s="971"/>
      <c r="AR41" s="971"/>
      <c r="AS41" s="971"/>
      <c r="AT41" s="971"/>
      <c r="AU41" s="971"/>
      <c r="AV41" s="971"/>
      <c r="AW41" s="971"/>
      <c r="AX41" s="971"/>
      <c r="AY41" s="971"/>
      <c r="AZ41" s="1038"/>
      <c r="BA41" s="1038"/>
      <c r="BB41" s="1038"/>
      <c r="BC41" s="1038"/>
      <c r="BD41" s="1038"/>
      <c r="BE41" s="972"/>
      <c r="BF41" s="972"/>
      <c r="BG41" s="972"/>
      <c r="BH41" s="972"/>
      <c r="BI41" s="973"/>
      <c r="BJ41" s="232"/>
      <c r="BK41" s="232"/>
      <c r="BL41" s="232"/>
      <c r="BM41" s="232"/>
      <c r="BN41" s="232"/>
      <c r="BO41" s="241"/>
      <c r="BP41" s="241"/>
      <c r="BQ41" s="238">
        <v>35</v>
      </c>
      <c r="BR41" s="239"/>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0"/>
    </row>
    <row r="42" spans="1:131" ht="26.25" customHeight="1" x14ac:dyDescent="0.2">
      <c r="A42" s="238">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80"/>
      <c r="AL42" s="971"/>
      <c r="AM42" s="971"/>
      <c r="AN42" s="971"/>
      <c r="AO42" s="971"/>
      <c r="AP42" s="971"/>
      <c r="AQ42" s="971"/>
      <c r="AR42" s="971"/>
      <c r="AS42" s="971"/>
      <c r="AT42" s="971"/>
      <c r="AU42" s="971"/>
      <c r="AV42" s="971"/>
      <c r="AW42" s="971"/>
      <c r="AX42" s="971"/>
      <c r="AY42" s="971"/>
      <c r="AZ42" s="1038"/>
      <c r="BA42" s="1038"/>
      <c r="BB42" s="1038"/>
      <c r="BC42" s="1038"/>
      <c r="BD42" s="1038"/>
      <c r="BE42" s="972"/>
      <c r="BF42" s="972"/>
      <c r="BG42" s="972"/>
      <c r="BH42" s="972"/>
      <c r="BI42" s="973"/>
      <c r="BJ42" s="232"/>
      <c r="BK42" s="232"/>
      <c r="BL42" s="232"/>
      <c r="BM42" s="232"/>
      <c r="BN42" s="232"/>
      <c r="BO42" s="241"/>
      <c r="BP42" s="241"/>
      <c r="BQ42" s="238">
        <v>36</v>
      </c>
      <c r="BR42" s="239"/>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0"/>
    </row>
    <row r="43" spans="1:131" ht="26.25" customHeight="1" x14ac:dyDescent="0.2">
      <c r="A43" s="238">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80"/>
      <c r="AL43" s="971"/>
      <c r="AM43" s="971"/>
      <c r="AN43" s="971"/>
      <c r="AO43" s="971"/>
      <c r="AP43" s="971"/>
      <c r="AQ43" s="971"/>
      <c r="AR43" s="971"/>
      <c r="AS43" s="971"/>
      <c r="AT43" s="971"/>
      <c r="AU43" s="971"/>
      <c r="AV43" s="971"/>
      <c r="AW43" s="971"/>
      <c r="AX43" s="971"/>
      <c r="AY43" s="971"/>
      <c r="AZ43" s="1038"/>
      <c r="BA43" s="1038"/>
      <c r="BB43" s="1038"/>
      <c r="BC43" s="1038"/>
      <c r="BD43" s="1038"/>
      <c r="BE43" s="972"/>
      <c r="BF43" s="972"/>
      <c r="BG43" s="972"/>
      <c r="BH43" s="972"/>
      <c r="BI43" s="973"/>
      <c r="BJ43" s="232"/>
      <c r="BK43" s="232"/>
      <c r="BL43" s="232"/>
      <c r="BM43" s="232"/>
      <c r="BN43" s="232"/>
      <c r="BO43" s="241"/>
      <c r="BP43" s="241"/>
      <c r="BQ43" s="238">
        <v>37</v>
      </c>
      <c r="BR43" s="239"/>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0"/>
    </row>
    <row r="44" spans="1:131" ht="26.25" customHeight="1" x14ac:dyDescent="0.2">
      <c r="A44" s="238">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80"/>
      <c r="AL44" s="971"/>
      <c r="AM44" s="971"/>
      <c r="AN44" s="971"/>
      <c r="AO44" s="971"/>
      <c r="AP44" s="971"/>
      <c r="AQ44" s="971"/>
      <c r="AR44" s="971"/>
      <c r="AS44" s="971"/>
      <c r="AT44" s="971"/>
      <c r="AU44" s="971"/>
      <c r="AV44" s="971"/>
      <c r="AW44" s="971"/>
      <c r="AX44" s="971"/>
      <c r="AY44" s="971"/>
      <c r="AZ44" s="1038"/>
      <c r="BA44" s="1038"/>
      <c r="BB44" s="1038"/>
      <c r="BC44" s="1038"/>
      <c r="BD44" s="1038"/>
      <c r="BE44" s="972"/>
      <c r="BF44" s="972"/>
      <c r="BG44" s="972"/>
      <c r="BH44" s="972"/>
      <c r="BI44" s="973"/>
      <c r="BJ44" s="232"/>
      <c r="BK44" s="232"/>
      <c r="BL44" s="232"/>
      <c r="BM44" s="232"/>
      <c r="BN44" s="232"/>
      <c r="BO44" s="241"/>
      <c r="BP44" s="241"/>
      <c r="BQ44" s="238">
        <v>38</v>
      </c>
      <c r="BR44" s="239"/>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0"/>
    </row>
    <row r="45" spans="1:131" ht="26.25" customHeight="1" x14ac:dyDescent="0.2">
      <c r="A45" s="238">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80"/>
      <c r="AL45" s="971"/>
      <c r="AM45" s="971"/>
      <c r="AN45" s="971"/>
      <c r="AO45" s="971"/>
      <c r="AP45" s="971"/>
      <c r="AQ45" s="971"/>
      <c r="AR45" s="971"/>
      <c r="AS45" s="971"/>
      <c r="AT45" s="971"/>
      <c r="AU45" s="971"/>
      <c r="AV45" s="971"/>
      <c r="AW45" s="971"/>
      <c r="AX45" s="971"/>
      <c r="AY45" s="971"/>
      <c r="AZ45" s="1038"/>
      <c r="BA45" s="1038"/>
      <c r="BB45" s="1038"/>
      <c r="BC45" s="1038"/>
      <c r="BD45" s="1038"/>
      <c r="BE45" s="972"/>
      <c r="BF45" s="972"/>
      <c r="BG45" s="972"/>
      <c r="BH45" s="972"/>
      <c r="BI45" s="973"/>
      <c r="BJ45" s="232"/>
      <c r="BK45" s="232"/>
      <c r="BL45" s="232"/>
      <c r="BM45" s="232"/>
      <c r="BN45" s="232"/>
      <c r="BO45" s="241"/>
      <c r="BP45" s="241"/>
      <c r="BQ45" s="238">
        <v>39</v>
      </c>
      <c r="BR45" s="239"/>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0"/>
    </row>
    <row r="46" spans="1:131" ht="26.25" customHeight="1" x14ac:dyDescent="0.2">
      <c r="A46" s="238">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80"/>
      <c r="AL46" s="971"/>
      <c r="AM46" s="971"/>
      <c r="AN46" s="971"/>
      <c r="AO46" s="971"/>
      <c r="AP46" s="971"/>
      <c r="AQ46" s="971"/>
      <c r="AR46" s="971"/>
      <c r="AS46" s="971"/>
      <c r="AT46" s="971"/>
      <c r="AU46" s="971"/>
      <c r="AV46" s="971"/>
      <c r="AW46" s="971"/>
      <c r="AX46" s="971"/>
      <c r="AY46" s="971"/>
      <c r="AZ46" s="1038"/>
      <c r="BA46" s="1038"/>
      <c r="BB46" s="1038"/>
      <c r="BC46" s="1038"/>
      <c r="BD46" s="1038"/>
      <c r="BE46" s="972"/>
      <c r="BF46" s="972"/>
      <c r="BG46" s="972"/>
      <c r="BH46" s="972"/>
      <c r="BI46" s="973"/>
      <c r="BJ46" s="232"/>
      <c r="BK46" s="232"/>
      <c r="BL46" s="232"/>
      <c r="BM46" s="232"/>
      <c r="BN46" s="232"/>
      <c r="BO46" s="241"/>
      <c r="BP46" s="241"/>
      <c r="BQ46" s="238">
        <v>40</v>
      </c>
      <c r="BR46" s="239"/>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0"/>
    </row>
    <row r="47" spans="1:131" ht="26.25" customHeight="1" x14ac:dyDescent="0.2">
      <c r="A47" s="238">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80"/>
      <c r="AL47" s="971"/>
      <c r="AM47" s="971"/>
      <c r="AN47" s="971"/>
      <c r="AO47" s="971"/>
      <c r="AP47" s="971"/>
      <c r="AQ47" s="971"/>
      <c r="AR47" s="971"/>
      <c r="AS47" s="971"/>
      <c r="AT47" s="971"/>
      <c r="AU47" s="971"/>
      <c r="AV47" s="971"/>
      <c r="AW47" s="971"/>
      <c r="AX47" s="971"/>
      <c r="AY47" s="971"/>
      <c r="AZ47" s="1038"/>
      <c r="BA47" s="1038"/>
      <c r="BB47" s="1038"/>
      <c r="BC47" s="1038"/>
      <c r="BD47" s="1038"/>
      <c r="BE47" s="972"/>
      <c r="BF47" s="972"/>
      <c r="BG47" s="972"/>
      <c r="BH47" s="972"/>
      <c r="BI47" s="973"/>
      <c r="BJ47" s="232"/>
      <c r="BK47" s="232"/>
      <c r="BL47" s="232"/>
      <c r="BM47" s="232"/>
      <c r="BN47" s="232"/>
      <c r="BO47" s="241"/>
      <c r="BP47" s="241"/>
      <c r="BQ47" s="238">
        <v>41</v>
      </c>
      <c r="BR47" s="239"/>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0"/>
    </row>
    <row r="48" spans="1:131" ht="26.25" customHeight="1" x14ac:dyDescent="0.2">
      <c r="A48" s="238">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80"/>
      <c r="AL48" s="971"/>
      <c r="AM48" s="971"/>
      <c r="AN48" s="971"/>
      <c r="AO48" s="971"/>
      <c r="AP48" s="971"/>
      <c r="AQ48" s="971"/>
      <c r="AR48" s="971"/>
      <c r="AS48" s="971"/>
      <c r="AT48" s="971"/>
      <c r="AU48" s="971"/>
      <c r="AV48" s="971"/>
      <c r="AW48" s="971"/>
      <c r="AX48" s="971"/>
      <c r="AY48" s="971"/>
      <c r="AZ48" s="1038"/>
      <c r="BA48" s="1038"/>
      <c r="BB48" s="1038"/>
      <c r="BC48" s="1038"/>
      <c r="BD48" s="1038"/>
      <c r="BE48" s="972"/>
      <c r="BF48" s="972"/>
      <c r="BG48" s="972"/>
      <c r="BH48" s="972"/>
      <c r="BI48" s="973"/>
      <c r="BJ48" s="232"/>
      <c r="BK48" s="232"/>
      <c r="BL48" s="232"/>
      <c r="BM48" s="232"/>
      <c r="BN48" s="232"/>
      <c r="BO48" s="241"/>
      <c r="BP48" s="241"/>
      <c r="BQ48" s="238">
        <v>42</v>
      </c>
      <c r="BR48" s="239"/>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0"/>
    </row>
    <row r="49" spans="1:131" ht="26.25" customHeight="1" x14ac:dyDescent="0.2">
      <c r="A49" s="238">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80"/>
      <c r="AL49" s="971"/>
      <c r="AM49" s="971"/>
      <c r="AN49" s="971"/>
      <c r="AO49" s="971"/>
      <c r="AP49" s="971"/>
      <c r="AQ49" s="971"/>
      <c r="AR49" s="971"/>
      <c r="AS49" s="971"/>
      <c r="AT49" s="971"/>
      <c r="AU49" s="971"/>
      <c r="AV49" s="971"/>
      <c r="AW49" s="971"/>
      <c r="AX49" s="971"/>
      <c r="AY49" s="971"/>
      <c r="AZ49" s="1038"/>
      <c r="BA49" s="1038"/>
      <c r="BB49" s="1038"/>
      <c r="BC49" s="1038"/>
      <c r="BD49" s="1038"/>
      <c r="BE49" s="972"/>
      <c r="BF49" s="972"/>
      <c r="BG49" s="972"/>
      <c r="BH49" s="972"/>
      <c r="BI49" s="973"/>
      <c r="BJ49" s="232"/>
      <c r="BK49" s="232"/>
      <c r="BL49" s="232"/>
      <c r="BM49" s="232"/>
      <c r="BN49" s="232"/>
      <c r="BO49" s="241"/>
      <c r="BP49" s="241"/>
      <c r="BQ49" s="238">
        <v>43</v>
      </c>
      <c r="BR49" s="239"/>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0"/>
    </row>
    <row r="50" spans="1:131" ht="26.25" customHeight="1" x14ac:dyDescent="0.2">
      <c r="A50" s="238">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72"/>
      <c r="BF50" s="972"/>
      <c r="BG50" s="972"/>
      <c r="BH50" s="972"/>
      <c r="BI50" s="973"/>
      <c r="BJ50" s="232"/>
      <c r="BK50" s="232"/>
      <c r="BL50" s="232"/>
      <c r="BM50" s="232"/>
      <c r="BN50" s="232"/>
      <c r="BO50" s="241"/>
      <c r="BP50" s="241"/>
      <c r="BQ50" s="238">
        <v>44</v>
      </c>
      <c r="BR50" s="239"/>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0"/>
    </row>
    <row r="51" spans="1:131" ht="26.25" customHeight="1" x14ac:dyDescent="0.2">
      <c r="A51" s="238">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72"/>
      <c r="BF51" s="972"/>
      <c r="BG51" s="972"/>
      <c r="BH51" s="972"/>
      <c r="BI51" s="973"/>
      <c r="BJ51" s="232"/>
      <c r="BK51" s="232"/>
      <c r="BL51" s="232"/>
      <c r="BM51" s="232"/>
      <c r="BN51" s="232"/>
      <c r="BO51" s="241"/>
      <c r="BP51" s="241"/>
      <c r="BQ51" s="238">
        <v>45</v>
      </c>
      <c r="BR51" s="239"/>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0"/>
    </row>
    <row r="52" spans="1:131" ht="26.25" customHeight="1" x14ac:dyDescent="0.2">
      <c r="A52" s="238">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72"/>
      <c r="BF52" s="972"/>
      <c r="BG52" s="972"/>
      <c r="BH52" s="972"/>
      <c r="BI52" s="973"/>
      <c r="BJ52" s="232"/>
      <c r="BK52" s="232"/>
      <c r="BL52" s="232"/>
      <c r="BM52" s="232"/>
      <c r="BN52" s="232"/>
      <c r="BO52" s="241"/>
      <c r="BP52" s="241"/>
      <c r="BQ52" s="238">
        <v>46</v>
      </c>
      <c r="BR52" s="239"/>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0"/>
    </row>
    <row r="53" spans="1:131" ht="26.25" customHeight="1" x14ac:dyDescent="0.2">
      <c r="A53" s="238">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72"/>
      <c r="BF53" s="972"/>
      <c r="BG53" s="972"/>
      <c r="BH53" s="972"/>
      <c r="BI53" s="973"/>
      <c r="BJ53" s="232"/>
      <c r="BK53" s="232"/>
      <c r="BL53" s="232"/>
      <c r="BM53" s="232"/>
      <c r="BN53" s="232"/>
      <c r="BO53" s="241"/>
      <c r="BP53" s="241"/>
      <c r="BQ53" s="238">
        <v>47</v>
      </c>
      <c r="BR53" s="239"/>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0"/>
    </row>
    <row r="54" spans="1:131" ht="26.25" customHeight="1" x14ac:dyDescent="0.2">
      <c r="A54" s="238">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72"/>
      <c r="BF54" s="972"/>
      <c r="BG54" s="972"/>
      <c r="BH54" s="972"/>
      <c r="BI54" s="973"/>
      <c r="BJ54" s="232"/>
      <c r="BK54" s="232"/>
      <c r="BL54" s="232"/>
      <c r="BM54" s="232"/>
      <c r="BN54" s="232"/>
      <c r="BO54" s="241"/>
      <c r="BP54" s="241"/>
      <c r="BQ54" s="238">
        <v>48</v>
      </c>
      <c r="BR54" s="239"/>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0"/>
    </row>
    <row r="55" spans="1:131" ht="26.25" customHeight="1" x14ac:dyDescent="0.2">
      <c r="A55" s="238">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72"/>
      <c r="BF55" s="972"/>
      <c r="BG55" s="972"/>
      <c r="BH55" s="972"/>
      <c r="BI55" s="973"/>
      <c r="BJ55" s="232"/>
      <c r="BK55" s="232"/>
      <c r="BL55" s="232"/>
      <c r="BM55" s="232"/>
      <c r="BN55" s="232"/>
      <c r="BO55" s="241"/>
      <c r="BP55" s="241"/>
      <c r="BQ55" s="238">
        <v>49</v>
      </c>
      <c r="BR55" s="239"/>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0"/>
    </row>
    <row r="56" spans="1:131" ht="26.25" customHeight="1" x14ac:dyDescent="0.2">
      <c r="A56" s="238">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72"/>
      <c r="BF56" s="972"/>
      <c r="BG56" s="972"/>
      <c r="BH56" s="972"/>
      <c r="BI56" s="973"/>
      <c r="BJ56" s="232"/>
      <c r="BK56" s="232"/>
      <c r="BL56" s="232"/>
      <c r="BM56" s="232"/>
      <c r="BN56" s="232"/>
      <c r="BO56" s="241"/>
      <c r="BP56" s="241"/>
      <c r="BQ56" s="238">
        <v>50</v>
      </c>
      <c r="BR56" s="239"/>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0"/>
    </row>
    <row r="57" spans="1:131" ht="26.25" customHeight="1" x14ac:dyDescent="0.2">
      <c r="A57" s="238">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72"/>
      <c r="BF57" s="972"/>
      <c r="BG57" s="972"/>
      <c r="BH57" s="972"/>
      <c r="BI57" s="973"/>
      <c r="BJ57" s="232"/>
      <c r="BK57" s="232"/>
      <c r="BL57" s="232"/>
      <c r="BM57" s="232"/>
      <c r="BN57" s="232"/>
      <c r="BO57" s="241"/>
      <c r="BP57" s="241"/>
      <c r="BQ57" s="238">
        <v>51</v>
      </c>
      <c r="BR57" s="239"/>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0"/>
    </row>
    <row r="58" spans="1:131" ht="26.25" customHeight="1" x14ac:dyDescent="0.2">
      <c r="A58" s="238">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72"/>
      <c r="BF58" s="972"/>
      <c r="BG58" s="972"/>
      <c r="BH58" s="972"/>
      <c r="BI58" s="973"/>
      <c r="BJ58" s="232"/>
      <c r="BK58" s="232"/>
      <c r="BL58" s="232"/>
      <c r="BM58" s="232"/>
      <c r="BN58" s="232"/>
      <c r="BO58" s="241"/>
      <c r="BP58" s="241"/>
      <c r="BQ58" s="238">
        <v>52</v>
      </c>
      <c r="BR58" s="239"/>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0"/>
    </row>
    <row r="59" spans="1:131" ht="26.25" customHeight="1" x14ac:dyDescent="0.2">
      <c r="A59" s="238">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72"/>
      <c r="BF59" s="972"/>
      <c r="BG59" s="972"/>
      <c r="BH59" s="972"/>
      <c r="BI59" s="973"/>
      <c r="BJ59" s="232"/>
      <c r="BK59" s="232"/>
      <c r="BL59" s="232"/>
      <c r="BM59" s="232"/>
      <c r="BN59" s="232"/>
      <c r="BO59" s="241"/>
      <c r="BP59" s="241"/>
      <c r="BQ59" s="238">
        <v>53</v>
      </c>
      <c r="BR59" s="239"/>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0"/>
    </row>
    <row r="60" spans="1:131" ht="26.25" customHeight="1" x14ac:dyDescent="0.2">
      <c r="A60" s="238">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72"/>
      <c r="BF60" s="972"/>
      <c r="BG60" s="972"/>
      <c r="BH60" s="972"/>
      <c r="BI60" s="973"/>
      <c r="BJ60" s="232"/>
      <c r="BK60" s="232"/>
      <c r="BL60" s="232"/>
      <c r="BM60" s="232"/>
      <c r="BN60" s="232"/>
      <c r="BO60" s="241"/>
      <c r="BP60" s="241"/>
      <c r="BQ60" s="238">
        <v>54</v>
      </c>
      <c r="BR60" s="239"/>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0"/>
    </row>
    <row r="61" spans="1:131" ht="26.25" customHeight="1" thickBot="1" x14ac:dyDescent="0.25">
      <c r="A61" s="238">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72"/>
      <c r="BF61" s="972"/>
      <c r="BG61" s="972"/>
      <c r="BH61" s="972"/>
      <c r="BI61" s="973"/>
      <c r="BJ61" s="232"/>
      <c r="BK61" s="232"/>
      <c r="BL61" s="232"/>
      <c r="BM61" s="232"/>
      <c r="BN61" s="232"/>
      <c r="BO61" s="241"/>
      <c r="BP61" s="241"/>
      <c r="BQ61" s="238">
        <v>55</v>
      </c>
      <c r="BR61" s="239"/>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0"/>
    </row>
    <row r="62" spans="1:131" ht="26.25" customHeight="1" x14ac:dyDescent="0.2">
      <c r="A62" s="238">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72"/>
      <c r="BF62" s="972"/>
      <c r="BG62" s="972"/>
      <c r="BH62" s="972"/>
      <c r="BI62" s="973"/>
      <c r="BJ62" s="1024" t="s">
        <v>398</v>
      </c>
      <c r="BK62" s="1025"/>
      <c r="BL62" s="1025"/>
      <c r="BM62" s="1025"/>
      <c r="BN62" s="1026"/>
      <c r="BO62" s="241"/>
      <c r="BP62" s="241"/>
      <c r="BQ62" s="238">
        <v>56</v>
      </c>
      <c r="BR62" s="239"/>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0"/>
    </row>
    <row r="63" spans="1:131" ht="26.25" customHeight="1" thickBot="1" x14ac:dyDescent="0.25">
      <c r="A63" s="240" t="s">
        <v>378</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17"/>
      <c r="AF63" s="1018">
        <v>113</v>
      </c>
      <c r="AG63" s="959"/>
      <c r="AH63" s="959"/>
      <c r="AI63" s="959"/>
      <c r="AJ63" s="1019"/>
      <c r="AK63" s="1020"/>
      <c r="AL63" s="963"/>
      <c r="AM63" s="963"/>
      <c r="AN63" s="963"/>
      <c r="AO63" s="963"/>
      <c r="AP63" s="959"/>
      <c r="AQ63" s="959"/>
      <c r="AR63" s="959"/>
      <c r="AS63" s="959"/>
      <c r="AT63" s="959"/>
      <c r="AU63" s="959">
        <v>2185</v>
      </c>
      <c r="AV63" s="959"/>
      <c r="AW63" s="959"/>
      <c r="AX63" s="959"/>
      <c r="AY63" s="959"/>
      <c r="AZ63" s="1014"/>
      <c r="BA63" s="1014"/>
      <c r="BB63" s="1014"/>
      <c r="BC63" s="1014"/>
      <c r="BD63" s="1014"/>
      <c r="BE63" s="960"/>
      <c r="BF63" s="960"/>
      <c r="BG63" s="960"/>
      <c r="BH63" s="960"/>
      <c r="BI63" s="961"/>
      <c r="BJ63" s="1015" t="s">
        <v>122</v>
      </c>
      <c r="BK63" s="953"/>
      <c r="BL63" s="953"/>
      <c r="BM63" s="953"/>
      <c r="BN63" s="1016"/>
      <c r="BO63" s="241"/>
      <c r="BP63" s="241"/>
      <c r="BQ63" s="238">
        <v>57</v>
      </c>
      <c r="BR63" s="239"/>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0"/>
    </row>
    <row r="66" spans="1:131" ht="26.25" customHeight="1" x14ac:dyDescent="0.2">
      <c r="A66" s="992" t="s">
        <v>401</v>
      </c>
      <c r="B66" s="993"/>
      <c r="C66" s="993"/>
      <c r="D66" s="993"/>
      <c r="E66" s="993"/>
      <c r="F66" s="993"/>
      <c r="G66" s="993"/>
      <c r="H66" s="993"/>
      <c r="I66" s="993"/>
      <c r="J66" s="993"/>
      <c r="K66" s="993"/>
      <c r="L66" s="993"/>
      <c r="M66" s="993"/>
      <c r="N66" s="993"/>
      <c r="O66" s="993"/>
      <c r="P66" s="994"/>
      <c r="Q66" s="998" t="s">
        <v>382</v>
      </c>
      <c r="R66" s="999"/>
      <c r="S66" s="999"/>
      <c r="T66" s="999"/>
      <c r="U66" s="1000"/>
      <c r="V66" s="998" t="s">
        <v>383</v>
      </c>
      <c r="W66" s="999"/>
      <c r="X66" s="999"/>
      <c r="Y66" s="999"/>
      <c r="Z66" s="1000"/>
      <c r="AA66" s="998" t="s">
        <v>384</v>
      </c>
      <c r="AB66" s="999"/>
      <c r="AC66" s="999"/>
      <c r="AD66" s="999"/>
      <c r="AE66" s="1000"/>
      <c r="AF66" s="1004" t="s">
        <v>385</v>
      </c>
      <c r="AG66" s="1005"/>
      <c r="AH66" s="1005"/>
      <c r="AI66" s="1005"/>
      <c r="AJ66" s="1006"/>
      <c r="AK66" s="998" t="s">
        <v>386</v>
      </c>
      <c r="AL66" s="993"/>
      <c r="AM66" s="993"/>
      <c r="AN66" s="993"/>
      <c r="AO66" s="994"/>
      <c r="AP66" s="998" t="s">
        <v>387</v>
      </c>
      <c r="AQ66" s="999"/>
      <c r="AR66" s="999"/>
      <c r="AS66" s="999"/>
      <c r="AT66" s="1000"/>
      <c r="AU66" s="998" t="s">
        <v>402</v>
      </c>
      <c r="AV66" s="999"/>
      <c r="AW66" s="999"/>
      <c r="AX66" s="999"/>
      <c r="AY66" s="1000"/>
      <c r="AZ66" s="998" t="s">
        <v>365</v>
      </c>
      <c r="BA66" s="999"/>
      <c r="BB66" s="999"/>
      <c r="BC66" s="999"/>
      <c r="BD66" s="1012"/>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1109" t="s">
        <v>552</v>
      </c>
      <c r="C68" s="1110"/>
      <c r="D68" s="1110"/>
      <c r="E68" s="1110"/>
      <c r="F68" s="1110"/>
      <c r="G68" s="1110"/>
      <c r="H68" s="1110"/>
      <c r="I68" s="1110"/>
      <c r="J68" s="1110"/>
      <c r="K68" s="1110"/>
      <c r="L68" s="1110"/>
      <c r="M68" s="1110"/>
      <c r="N68" s="1110"/>
      <c r="O68" s="1110"/>
      <c r="P68" s="1111"/>
      <c r="Q68" s="985">
        <v>688</v>
      </c>
      <c r="R68" s="982"/>
      <c r="S68" s="982"/>
      <c r="T68" s="982"/>
      <c r="U68" s="982"/>
      <c r="V68" s="982">
        <v>651</v>
      </c>
      <c r="W68" s="982"/>
      <c r="X68" s="982"/>
      <c r="Y68" s="982"/>
      <c r="Z68" s="982"/>
      <c r="AA68" s="982">
        <v>37</v>
      </c>
      <c r="AB68" s="982"/>
      <c r="AC68" s="982"/>
      <c r="AD68" s="982"/>
      <c r="AE68" s="982"/>
      <c r="AF68" s="982">
        <v>37</v>
      </c>
      <c r="AG68" s="982"/>
      <c r="AH68" s="982"/>
      <c r="AI68" s="982"/>
      <c r="AJ68" s="982"/>
      <c r="AK68" s="982">
        <v>34</v>
      </c>
      <c r="AL68" s="982"/>
      <c r="AM68" s="982"/>
      <c r="AN68" s="982"/>
      <c r="AO68" s="982"/>
      <c r="AP68" s="982" t="s">
        <v>561</v>
      </c>
      <c r="AQ68" s="982"/>
      <c r="AR68" s="982"/>
      <c r="AS68" s="982"/>
      <c r="AT68" s="982"/>
      <c r="AU68" s="982" t="s">
        <v>561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553</v>
      </c>
      <c r="C69" s="975"/>
      <c r="D69" s="975"/>
      <c r="E69" s="975"/>
      <c r="F69" s="975"/>
      <c r="G69" s="975"/>
      <c r="H69" s="975"/>
      <c r="I69" s="975"/>
      <c r="J69" s="975"/>
      <c r="K69" s="975"/>
      <c r="L69" s="975"/>
      <c r="M69" s="975"/>
      <c r="N69" s="975"/>
      <c r="O69" s="975"/>
      <c r="P69" s="976"/>
      <c r="Q69" s="977">
        <v>1787</v>
      </c>
      <c r="R69" s="971"/>
      <c r="S69" s="971"/>
      <c r="T69" s="971"/>
      <c r="U69" s="971"/>
      <c r="V69" s="971">
        <v>1723</v>
      </c>
      <c r="W69" s="971"/>
      <c r="X69" s="971"/>
      <c r="Y69" s="971"/>
      <c r="Z69" s="971"/>
      <c r="AA69" s="971">
        <v>64</v>
      </c>
      <c r="AB69" s="971"/>
      <c r="AC69" s="971"/>
      <c r="AD69" s="971"/>
      <c r="AE69" s="971"/>
      <c r="AF69" s="971">
        <v>64</v>
      </c>
      <c r="AG69" s="971"/>
      <c r="AH69" s="971"/>
      <c r="AI69" s="971"/>
      <c r="AJ69" s="971"/>
      <c r="AK69" s="971">
        <v>42</v>
      </c>
      <c r="AL69" s="971"/>
      <c r="AM69" s="971"/>
      <c r="AN69" s="971"/>
      <c r="AO69" s="971"/>
      <c r="AP69" s="971">
        <v>931</v>
      </c>
      <c r="AQ69" s="971"/>
      <c r="AR69" s="971"/>
      <c r="AS69" s="971"/>
      <c r="AT69" s="971"/>
      <c r="AU69" s="971">
        <v>409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554</v>
      </c>
      <c r="C70" s="975"/>
      <c r="D70" s="975"/>
      <c r="E70" s="975"/>
      <c r="F70" s="975"/>
      <c r="G70" s="975"/>
      <c r="H70" s="975"/>
      <c r="I70" s="975"/>
      <c r="J70" s="975"/>
      <c r="K70" s="975"/>
      <c r="L70" s="975"/>
      <c r="M70" s="975"/>
      <c r="N70" s="975"/>
      <c r="O70" s="975"/>
      <c r="P70" s="976"/>
      <c r="Q70" s="977">
        <v>63</v>
      </c>
      <c r="R70" s="971"/>
      <c r="S70" s="971"/>
      <c r="T70" s="971"/>
      <c r="U70" s="971"/>
      <c r="V70" s="971">
        <v>61</v>
      </c>
      <c r="W70" s="971"/>
      <c r="X70" s="971"/>
      <c r="Y70" s="971"/>
      <c r="Z70" s="971"/>
      <c r="AA70" s="971">
        <v>2</v>
      </c>
      <c r="AB70" s="971"/>
      <c r="AC70" s="971"/>
      <c r="AD70" s="971"/>
      <c r="AE70" s="971"/>
      <c r="AF70" s="971">
        <v>599</v>
      </c>
      <c r="AG70" s="971"/>
      <c r="AH70" s="971"/>
      <c r="AI70" s="971"/>
      <c r="AJ70" s="971"/>
      <c r="AK70" s="971">
        <v>58</v>
      </c>
      <c r="AL70" s="971"/>
      <c r="AM70" s="971"/>
      <c r="AN70" s="971"/>
      <c r="AO70" s="971"/>
      <c r="AP70" s="971" t="s">
        <v>561</v>
      </c>
      <c r="AQ70" s="971"/>
      <c r="AR70" s="971"/>
      <c r="AS70" s="971"/>
      <c r="AT70" s="971"/>
      <c r="AU70" s="971" t="s">
        <v>561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555</v>
      </c>
      <c r="C71" s="975"/>
      <c r="D71" s="975"/>
      <c r="E71" s="975"/>
      <c r="F71" s="975"/>
      <c r="G71" s="975"/>
      <c r="H71" s="975"/>
      <c r="I71" s="975"/>
      <c r="J71" s="975"/>
      <c r="K71" s="975"/>
      <c r="L71" s="975"/>
      <c r="M71" s="975"/>
      <c r="N71" s="975"/>
      <c r="O71" s="975"/>
      <c r="P71" s="976"/>
      <c r="Q71" s="977">
        <v>141</v>
      </c>
      <c r="R71" s="971"/>
      <c r="S71" s="971"/>
      <c r="T71" s="971"/>
      <c r="U71" s="971"/>
      <c r="V71" s="971">
        <v>131</v>
      </c>
      <c r="W71" s="971"/>
      <c r="X71" s="971"/>
      <c r="Y71" s="971"/>
      <c r="Z71" s="971"/>
      <c r="AA71" s="971">
        <v>10</v>
      </c>
      <c r="AB71" s="971"/>
      <c r="AC71" s="971"/>
      <c r="AD71" s="971"/>
      <c r="AE71" s="971"/>
      <c r="AF71" s="971">
        <v>10</v>
      </c>
      <c r="AG71" s="971"/>
      <c r="AH71" s="971"/>
      <c r="AI71" s="971"/>
      <c r="AJ71" s="971"/>
      <c r="AK71" s="971">
        <v>5</v>
      </c>
      <c r="AL71" s="971"/>
      <c r="AM71" s="971"/>
      <c r="AN71" s="971"/>
      <c r="AO71" s="971"/>
      <c r="AP71" s="971" t="s">
        <v>561</v>
      </c>
      <c r="AQ71" s="971"/>
      <c r="AR71" s="971"/>
      <c r="AS71" s="971"/>
      <c r="AT71" s="971"/>
      <c r="AU71" s="971" t="s">
        <v>561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556</v>
      </c>
      <c r="C72" s="975"/>
      <c r="D72" s="975"/>
      <c r="E72" s="975"/>
      <c r="F72" s="975"/>
      <c r="G72" s="975"/>
      <c r="H72" s="975"/>
      <c r="I72" s="975"/>
      <c r="J72" s="975"/>
      <c r="K72" s="975"/>
      <c r="L72" s="975"/>
      <c r="M72" s="975"/>
      <c r="N72" s="975"/>
      <c r="O72" s="975"/>
      <c r="P72" s="976"/>
      <c r="Q72" s="977">
        <v>265484</v>
      </c>
      <c r="R72" s="971"/>
      <c r="S72" s="971"/>
      <c r="T72" s="971"/>
      <c r="U72" s="971"/>
      <c r="V72" s="971">
        <v>260529</v>
      </c>
      <c r="W72" s="971"/>
      <c r="X72" s="971"/>
      <c r="Y72" s="971"/>
      <c r="Z72" s="971"/>
      <c r="AA72" s="971">
        <v>4955</v>
      </c>
      <c r="AB72" s="971"/>
      <c r="AC72" s="971"/>
      <c r="AD72" s="971"/>
      <c r="AE72" s="971"/>
      <c r="AF72" s="971">
        <v>4502</v>
      </c>
      <c r="AG72" s="971"/>
      <c r="AH72" s="971"/>
      <c r="AI72" s="971"/>
      <c r="AJ72" s="971"/>
      <c r="AK72" s="971">
        <v>2205</v>
      </c>
      <c r="AL72" s="971"/>
      <c r="AM72" s="971"/>
      <c r="AN72" s="971"/>
      <c r="AO72" s="971"/>
      <c r="AP72" s="971" t="s">
        <v>561</v>
      </c>
      <c r="AQ72" s="971"/>
      <c r="AR72" s="971"/>
      <c r="AS72" s="971"/>
      <c r="AT72" s="971"/>
      <c r="AU72" s="971" t="s">
        <v>561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557</v>
      </c>
      <c r="C73" s="975"/>
      <c r="D73" s="975"/>
      <c r="E73" s="975"/>
      <c r="F73" s="975"/>
      <c r="G73" s="975"/>
      <c r="H73" s="975"/>
      <c r="I73" s="975"/>
      <c r="J73" s="975"/>
      <c r="K73" s="975"/>
      <c r="L73" s="975"/>
      <c r="M73" s="975"/>
      <c r="N73" s="975"/>
      <c r="O73" s="975"/>
      <c r="P73" s="976"/>
      <c r="Q73" s="977">
        <v>4231</v>
      </c>
      <c r="R73" s="971"/>
      <c r="S73" s="971"/>
      <c r="T73" s="971"/>
      <c r="U73" s="971"/>
      <c r="V73" s="971">
        <v>3817</v>
      </c>
      <c r="W73" s="971"/>
      <c r="X73" s="971"/>
      <c r="Y73" s="971"/>
      <c r="Z73" s="971"/>
      <c r="AA73" s="971">
        <v>414</v>
      </c>
      <c r="AB73" s="971"/>
      <c r="AC73" s="971"/>
      <c r="AD73" s="971"/>
      <c r="AE73" s="971"/>
      <c r="AF73" s="971">
        <v>414</v>
      </c>
      <c r="AG73" s="971"/>
      <c r="AH73" s="971"/>
      <c r="AI73" s="971"/>
      <c r="AJ73" s="971"/>
      <c r="AK73" s="971">
        <v>5</v>
      </c>
      <c r="AL73" s="971"/>
      <c r="AM73" s="971"/>
      <c r="AN73" s="971"/>
      <c r="AO73" s="971"/>
      <c r="AP73" s="971" t="s">
        <v>561</v>
      </c>
      <c r="AQ73" s="971"/>
      <c r="AR73" s="971"/>
      <c r="AS73" s="971"/>
      <c r="AT73" s="971"/>
      <c r="AU73" s="971" t="s">
        <v>561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558</v>
      </c>
      <c r="C74" s="975"/>
      <c r="D74" s="975"/>
      <c r="E74" s="975"/>
      <c r="F74" s="975"/>
      <c r="G74" s="975"/>
      <c r="H74" s="975"/>
      <c r="I74" s="975"/>
      <c r="J74" s="975"/>
      <c r="K74" s="975"/>
      <c r="L74" s="975"/>
      <c r="M74" s="975"/>
      <c r="N74" s="975"/>
      <c r="O74" s="975"/>
      <c r="P74" s="976"/>
      <c r="Q74" s="977">
        <v>176</v>
      </c>
      <c r="R74" s="971"/>
      <c r="S74" s="971"/>
      <c r="T74" s="971"/>
      <c r="U74" s="971"/>
      <c r="V74" s="971">
        <v>142</v>
      </c>
      <c r="W74" s="971"/>
      <c r="X74" s="971"/>
      <c r="Y74" s="971"/>
      <c r="Z74" s="971"/>
      <c r="AA74" s="971">
        <v>34</v>
      </c>
      <c r="AB74" s="971"/>
      <c r="AC74" s="971"/>
      <c r="AD74" s="971"/>
      <c r="AE74" s="971"/>
      <c r="AF74" s="971">
        <v>34</v>
      </c>
      <c r="AG74" s="971"/>
      <c r="AH74" s="971"/>
      <c r="AI74" s="971"/>
      <c r="AJ74" s="971"/>
      <c r="AK74" s="971">
        <v>19</v>
      </c>
      <c r="AL74" s="971"/>
      <c r="AM74" s="971"/>
      <c r="AN74" s="971"/>
      <c r="AO74" s="971"/>
      <c r="AP74" s="971" t="s">
        <v>561</v>
      </c>
      <c r="AQ74" s="971"/>
      <c r="AR74" s="971"/>
      <c r="AS74" s="971"/>
      <c r="AT74" s="971"/>
      <c r="AU74" s="971" t="s">
        <v>561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559</v>
      </c>
      <c r="C75" s="975"/>
      <c r="D75" s="975"/>
      <c r="E75" s="975"/>
      <c r="F75" s="975"/>
      <c r="G75" s="975"/>
      <c r="H75" s="975"/>
      <c r="I75" s="975"/>
      <c r="J75" s="975"/>
      <c r="K75" s="975"/>
      <c r="L75" s="975"/>
      <c r="M75" s="975"/>
      <c r="N75" s="975"/>
      <c r="O75" s="975"/>
      <c r="P75" s="976"/>
      <c r="Q75" s="978">
        <v>1</v>
      </c>
      <c r="R75" s="979"/>
      <c r="S75" s="979"/>
      <c r="T75" s="979"/>
      <c r="U75" s="980"/>
      <c r="V75" s="981">
        <v>1</v>
      </c>
      <c r="W75" s="979"/>
      <c r="X75" s="979"/>
      <c r="Y75" s="979"/>
      <c r="Z75" s="980"/>
      <c r="AA75" s="981">
        <v>0</v>
      </c>
      <c r="AB75" s="979"/>
      <c r="AC75" s="979"/>
      <c r="AD75" s="979"/>
      <c r="AE75" s="980"/>
      <c r="AF75" s="981">
        <v>0</v>
      </c>
      <c r="AG75" s="979"/>
      <c r="AH75" s="979"/>
      <c r="AI75" s="979"/>
      <c r="AJ75" s="980"/>
      <c r="AK75" s="981" t="s">
        <v>562</v>
      </c>
      <c r="AL75" s="979"/>
      <c r="AM75" s="979"/>
      <c r="AN75" s="979"/>
      <c r="AO75" s="980"/>
      <c r="AP75" s="981" t="s">
        <v>561</v>
      </c>
      <c r="AQ75" s="979"/>
      <c r="AR75" s="979"/>
      <c r="AS75" s="979"/>
      <c r="AT75" s="980"/>
      <c r="AU75" s="981" t="s">
        <v>561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560</v>
      </c>
      <c r="C76" s="975"/>
      <c r="D76" s="975"/>
      <c r="E76" s="975"/>
      <c r="F76" s="975"/>
      <c r="G76" s="975"/>
      <c r="H76" s="975"/>
      <c r="I76" s="975"/>
      <c r="J76" s="975"/>
      <c r="K76" s="975"/>
      <c r="L76" s="975"/>
      <c r="M76" s="975"/>
      <c r="N76" s="975"/>
      <c r="O76" s="975"/>
      <c r="P76" s="976"/>
      <c r="Q76" s="978">
        <v>156</v>
      </c>
      <c r="R76" s="979"/>
      <c r="S76" s="979"/>
      <c r="T76" s="979"/>
      <c r="U76" s="980"/>
      <c r="V76" s="981">
        <v>37</v>
      </c>
      <c r="W76" s="979"/>
      <c r="X76" s="979"/>
      <c r="Y76" s="979"/>
      <c r="Z76" s="980"/>
      <c r="AA76" s="981">
        <v>119</v>
      </c>
      <c r="AB76" s="979"/>
      <c r="AC76" s="979"/>
      <c r="AD76" s="979"/>
      <c r="AE76" s="980"/>
      <c r="AF76" s="981">
        <v>4</v>
      </c>
      <c r="AG76" s="979"/>
      <c r="AH76" s="979"/>
      <c r="AI76" s="979"/>
      <c r="AJ76" s="980"/>
      <c r="AK76" s="981" t="s">
        <v>562</v>
      </c>
      <c r="AL76" s="979"/>
      <c r="AM76" s="979"/>
      <c r="AN76" s="979"/>
      <c r="AO76" s="980"/>
      <c r="AP76" s="981" t="s">
        <v>561</v>
      </c>
      <c r="AQ76" s="979"/>
      <c r="AR76" s="979"/>
      <c r="AS76" s="979"/>
      <c r="AT76" s="980"/>
      <c r="AU76" s="981" t="s">
        <v>561</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5527</v>
      </c>
      <c r="AG88" s="959"/>
      <c r="AH88" s="959"/>
      <c r="AI88" s="959"/>
      <c r="AJ88" s="959"/>
      <c r="AK88" s="963"/>
      <c r="AL88" s="963"/>
      <c r="AM88" s="963"/>
      <c r="AN88" s="963"/>
      <c r="AO88" s="963"/>
      <c r="AP88" s="959">
        <v>931</v>
      </c>
      <c r="AQ88" s="959"/>
      <c r="AR88" s="959"/>
      <c r="AS88" s="959"/>
      <c r="AT88" s="959"/>
      <c r="AU88" s="959">
        <v>409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2">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1204996</v>
      </c>
      <c r="AB110" s="889"/>
      <c r="AC110" s="889"/>
      <c r="AD110" s="889"/>
      <c r="AE110" s="890"/>
      <c r="AF110" s="891">
        <v>1214448</v>
      </c>
      <c r="AG110" s="889"/>
      <c r="AH110" s="889"/>
      <c r="AI110" s="889"/>
      <c r="AJ110" s="890"/>
      <c r="AK110" s="891">
        <v>1209959</v>
      </c>
      <c r="AL110" s="889"/>
      <c r="AM110" s="889"/>
      <c r="AN110" s="889"/>
      <c r="AO110" s="890"/>
      <c r="AP110" s="892">
        <v>24.8</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11292777</v>
      </c>
      <c r="BR110" s="842"/>
      <c r="BS110" s="842"/>
      <c r="BT110" s="842"/>
      <c r="BU110" s="842"/>
      <c r="BV110" s="842">
        <v>10658034</v>
      </c>
      <c r="BW110" s="842"/>
      <c r="BX110" s="842"/>
      <c r="BY110" s="842"/>
      <c r="BZ110" s="842"/>
      <c r="CA110" s="842">
        <v>10059646</v>
      </c>
      <c r="CB110" s="842"/>
      <c r="CC110" s="842"/>
      <c r="CD110" s="842"/>
      <c r="CE110" s="842"/>
      <c r="CF110" s="866">
        <v>205.8</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2324751</v>
      </c>
      <c r="BR112" s="817"/>
      <c r="BS112" s="817"/>
      <c r="BT112" s="817"/>
      <c r="BU112" s="817"/>
      <c r="BV112" s="817">
        <v>2251501</v>
      </c>
      <c r="BW112" s="817"/>
      <c r="BX112" s="817"/>
      <c r="BY112" s="817"/>
      <c r="BZ112" s="817"/>
      <c r="CA112" s="817">
        <v>2184449</v>
      </c>
      <c r="CB112" s="817"/>
      <c r="CC112" s="817"/>
      <c r="CD112" s="817"/>
      <c r="CE112" s="817"/>
      <c r="CF112" s="875">
        <v>44.7</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200029</v>
      </c>
      <c r="AB113" s="919"/>
      <c r="AC113" s="919"/>
      <c r="AD113" s="919"/>
      <c r="AE113" s="920"/>
      <c r="AF113" s="921">
        <v>190941</v>
      </c>
      <c r="AG113" s="919"/>
      <c r="AH113" s="919"/>
      <c r="AI113" s="919"/>
      <c r="AJ113" s="920"/>
      <c r="AK113" s="921">
        <v>201987</v>
      </c>
      <c r="AL113" s="919"/>
      <c r="AM113" s="919"/>
      <c r="AN113" s="919"/>
      <c r="AO113" s="920"/>
      <c r="AP113" s="922">
        <v>4.0999999999999996</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521206</v>
      </c>
      <c r="BR113" s="817"/>
      <c r="BS113" s="817"/>
      <c r="BT113" s="817"/>
      <c r="BU113" s="817"/>
      <c r="BV113" s="817">
        <v>456892</v>
      </c>
      <c r="BW113" s="817"/>
      <c r="BX113" s="817"/>
      <c r="BY113" s="817"/>
      <c r="BZ113" s="817"/>
      <c r="CA113" s="817">
        <v>408671</v>
      </c>
      <c r="CB113" s="817"/>
      <c r="CC113" s="817"/>
      <c r="CD113" s="817"/>
      <c r="CE113" s="817"/>
      <c r="CF113" s="875">
        <v>8.4</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69308</v>
      </c>
      <c r="AB114" s="780"/>
      <c r="AC114" s="780"/>
      <c r="AD114" s="780"/>
      <c r="AE114" s="781"/>
      <c r="AF114" s="782">
        <v>63888</v>
      </c>
      <c r="AG114" s="780"/>
      <c r="AH114" s="780"/>
      <c r="AI114" s="780"/>
      <c r="AJ114" s="781"/>
      <c r="AK114" s="782">
        <v>52434</v>
      </c>
      <c r="AL114" s="780"/>
      <c r="AM114" s="780"/>
      <c r="AN114" s="780"/>
      <c r="AO114" s="781"/>
      <c r="AP114" s="824">
        <v>1.1000000000000001</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2045015</v>
      </c>
      <c r="BR114" s="817"/>
      <c r="BS114" s="817"/>
      <c r="BT114" s="817"/>
      <c r="BU114" s="817"/>
      <c r="BV114" s="817">
        <v>2018916</v>
      </c>
      <c r="BW114" s="817"/>
      <c r="BX114" s="817"/>
      <c r="BY114" s="817"/>
      <c r="BZ114" s="817"/>
      <c r="CA114" s="817">
        <v>1985380</v>
      </c>
      <c r="CB114" s="817"/>
      <c r="CC114" s="817"/>
      <c r="CD114" s="817"/>
      <c r="CE114" s="817"/>
      <c r="CF114" s="875">
        <v>40.6</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v>6332</v>
      </c>
      <c r="CB115" s="817"/>
      <c r="CC115" s="817"/>
      <c r="CD115" s="817"/>
      <c r="CE115" s="817"/>
      <c r="CF115" s="875">
        <v>0.1</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1474333</v>
      </c>
      <c r="AB117" s="903"/>
      <c r="AC117" s="903"/>
      <c r="AD117" s="903"/>
      <c r="AE117" s="904"/>
      <c r="AF117" s="905">
        <v>1469277</v>
      </c>
      <c r="AG117" s="903"/>
      <c r="AH117" s="903"/>
      <c r="AI117" s="903"/>
      <c r="AJ117" s="904"/>
      <c r="AK117" s="905">
        <v>1464380</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16183749</v>
      </c>
      <c r="BR119" s="845"/>
      <c r="BS119" s="845"/>
      <c r="BT119" s="845"/>
      <c r="BU119" s="845"/>
      <c r="BV119" s="845">
        <v>15385343</v>
      </c>
      <c r="BW119" s="845"/>
      <c r="BX119" s="845"/>
      <c r="BY119" s="845"/>
      <c r="BZ119" s="845"/>
      <c r="CA119" s="845">
        <v>14644478</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5153634</v>
      </c>
      <c r="BR120" s="842"/>
      <c r="BS120" s="842"/>
      <c r="BT120" s="842"/>
      <c r="BU120" s="842"/>
      <c r="BV120" s="842">
        <v>5227515</v>
      </c>
      <c r="BW120" s="842"/>
      <c r="BX120" s="842"/>
      <c r="BY120" s="842"/>
      <c r="BZ120" s="842"/>
      <c r="CA120" s="842">
        <v>5156844</v>
      </c>
      <c r="CB120" s="842"/>
      <c r="CC120" s="842"/>
      <c r="CD120" s="842"/>
      <c r="CE120" s="842"/>
      <c r="CF120" s="866">
        <v>105.5</v>
      </c>
      <c r="CG120" s="867"/>
      <c r="CH120" s="867"/>
      <c r="CI120" s="867"/>
      <c r="CJ120" s="867"/>
      <c r="CK120" s="868" t="s">
        <v>448</v>
      </c>
      <c r="CL120" s="852"/>
      <c r="CM120" s="852"/>
      <c r="CN120" s="852"/>
      <c r="CO120" s="853"/>
      <c r="CP120" s="872" t="s">
        <v>143</v>
      </c>
      <c r="CQ120" s="873"/>
      <c r="CR120" s="873"/>
      <c r="CS120" s="873"/>
      <c r="CT120" s="873"/>
      <c r="CU120" s="873"/>
      <c r="CV120" s="873"/>
      <c r="CW120" s="873"/>
      <c r="CX120" s="873"/>
      <c r="CY120" s="873"/>
      <c r="CZ120" s="873"/>
      <c r="DA120" s="873"/>
      <c r="DB120" s="873"/>
      <c r="DC120" s="873"/>
      <c r="DD120" s="873"/>
      <c r="DE120" s="873"/>
      <c r="DF120" s="874"/>
      <c r="DG120" s="861">
        <v>2153920</v>
      </c>
      <c r="DH120" s="842"/>
      <c r="DI120" s="842"/>
      <c r="DJ120" s="842"/>
      <c r="DK120" s="842"/>
      <c r="DL120" s="842">
        <v>2064829</v>
      </c>
      <c r="DM120" s="842"/>
      <c r="DN120" s="842"/>
      <c r="DO120" s="842"/>
      <c r="DP120" s="842"/>
      <c r="DQ120" s="842">
        <v>1927344</v>
      </c>
      <c r="DR120" s="842"/>
      <c r="DS120" s="842"/>
      <c r="DT120" s="842"/>
      <c r="DU120" s="842"/>
      <c r="DV120" s="843">
        <v>39.4</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27116</v>
      </c>
      <c r="BR121" s="817"/>
      <c r="BS121" s="817"/>
      <c r="BT121" s="817"/>
      <c r="BU121" s="817"/>
      <c r="BV121" s="817">
        <v>13402</v>
      </c>
      <c r="BW121" s="817"/>
      <c r="BX121" s="817"/>
      <c r="BY121" s="817"/>
      <c r="BZ121" s="817"/>
      <c r="CA121" s="817">
        <v>4245</v>
      </c>
      <c r="CB121" s="817"/>
      <c r="CC121" s="817"/>
      <c r="CD121" s="817"/>
      <c r="CE121" s="817"/>
      <c r="CF121" s="875">
        <v>0.1</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96261</v>
      </c>
      <c r="DH121" s="817"/>
      <c r="DI121" s="817"/>
      <c r="DJ121" s="817"/>
      <c r="DK121" s="817"/>
      <c r="DL121" s="817">
        <v>120453</v>
      </c>
      <c r="DM121" s="817"/>
      <c r="DN121" s="817"/>
      <c r="DO121" s="817"/>
      <c r="DP121" s="817"/>
      <c r="DQ121" s="817">
        <v>194204</v>
      </c>
      <c r="DR121" s="817"/>
      <c r="DS121" s="817"/>
      <c r="DT121" s="817"/>
      <c r="DU121" s="817"/>
      <c r="DV121" s="794">
        <v>4</v>
      </c>
      <c r="DW121" s="794"/>
      <c r="DX121" s="794"/>
      <c r="DY121" s="794"/>
      <c r="DZ121" s="795"/>
    </row>
    <row r="122" spans="1:130" s="230" customFormat="1" ht="26.25" customHeight="1" x14ac:dyDescent="0.2">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9633907</v>
      </c>
      <c r="BR122" s="845"/>
      <c r="BS122" s="845"/>
      <c r="BT122" s="845"/>
      <c r="BU122" s="845"/>
      <c r="BV122" s="845">
        <v>9181748</v>
      </c>
      <c r="BW122" s="845"/>
      <c r="BX122" s="845"/>
      <c r="BY122" s="845"/>
      <c r="BZ122" s="845"/>
      <c r="CA122" s="845">
        <v>8809350</v>
      </c>
      <c r="CB122" s="845"/>
      <c r="CC122" s="845"/>
      <c r="CD122" s="845"/>
      <c r="CE122" s="845"/>
      <c r="CF122" s="846">
        <v>180.2</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73970</v>
      </c>
      <c r="DH122" s="817"/>
      <c r="DI122" s="817"/>
      <c r="DJ122" s="817"/>
      <c r="DK122" s="817"/>
      <c r="DL122" s="817">
        <v>66046</v>
      </c>
      <c r="DM122" s="817"/>
      <c r="DN122" s="817"/>
      <c r="DO122" s="817"/>
      <c r="DP122" s="817"/>
      <c r="DQ122" s="817">
        <v>62901</v>
      </c>
      <c r="DR122" s="817"/>
      <c r="DS122" s="817"/>
      <c r="DT122" s="817"/>
      <c r="DU122" s="817"/>
      <c r="DV122" s="794">
        <v>1.3</v>
      </c>
      <c r="DW122" s="794"/>
      <c r="DX122" s="794"/>
      <c r="DY122" s="794"/>
      <c r="DZ122" s="795"/>
    </row>
    <row r="123" spans="1:130" s="230" customFormat="1" ht="26.25" customHeight="1" x14ac:dyDescent="0.2">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14814657</v>
      </c>
      <c r="BR123" s="833"/>
      <c r="BS123" s="833"/>
      <c r="BT123" s="833"/>
      <c r="BU123" s="833"/>
      <c r="BV123" s="833">
        <v>14422665</v>
      </c>
      <c r="BW123" s="833"/>
      <c r="BX123" s="833"/>
      <c r="BY123" s="833"/>
      <c r="BZ123" s="833"/>
      <c r="CA123" s="833">
        <v>13970439</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27.2</v>
      </c>
      <c r="BR124" s="831"/>
      <c r="BS124" s="831"/>
      <c r="BT124" s="831"/>
      <c r="BU124" s="831"/>
      <c r="BV124" s="831">
        <v>19.7</v>
      </c>
      <c r="BW124" s="831"/>
      <c r="BX124" s="831"/>
      <c r="BY124" s="831"/>
      <c r="BZ124" s="831"/>
      <c r="CA124" s="831">
        <v>13.7</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v>600</v>
      </c>
      <c r="DH124" s="764"/>
      <c r="DI124" s="764"/>
      <c r="DJ124" s="764"/>
      <c r="DK124" s="765"/>
      <c r="DL124" s="766">
        <v>173</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6980</v>
      </c>
      <c r="AB128" s="801"/>
      <c r="AC128" s="801"/>
      <c r="AD128" s="801"/>
      <c r="AE128" s="802"/>
      <c r="AF128" s="803">
        <v>2662</v>
      </c>
      <c r="AG128" s="801"/>
      <c r="AH128" s="801"/>
      <c r="AI128" s="801"/>
      <c r="AJ128" s="802"/>
      <c r="AK128" s="803">
        <v>2517</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14.55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v>6332</v>
      </c>
      <c r="DR128" s="791"/>
      <c r="DS128" s="791"/>
      <c r="DT128" s="791"/>
      <c r="DU128" s="791"/>
      <c r="DV128" s="792">
        <v>0.1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5917687</v>
      </c>
      <c r="AB129" s="780"/>
      <c r="AC129" s="780"/>
      <c r="AD129" s="780"/>
      <c r="AE129" s="781"/>
      <c r="AF129" s="782">
        <v>5754287</v>
      </c>
      <c r="AG129" s="780"/>
      <c r="AH129" s="780"/>
      <c r="AI129" s="780"/>
      <c r="AJ129" s="781"/>
      <c r="AK129" s="782">
        <v>5774053</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19.55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890542</v>
      </c>
      <c r="AB130" s="780"/>
      <c r="AC130" s="780"/>
      <c r="AD130" s="780"/>
      <c r="AE130" s="781"/>
      <c r="AF130" s="782">
        <v>888231</v>
      </c>
      <c r="AG130" s="780"/>
      <c r="AH130" s="780"/>
      <c r="AI130" s="780"/>
      <c r="AJ130" s="781"/>
      <c r="AK130" s="782">
        <v>886142</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11.7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5027145</v>
      </c>
      <c r="AB131" s="764"/>
      <c r="AC131" s="764"/>
      <c r="AD131" s="764"/>
      <c r="AE131" s="765"/>
      <c r="AF131" s="766">
        <v>4866056</v>
      </c>
      <c r="AG131" s="764"/>
      <c r="AH131" s="764"/>
      <c r="AI131" s="764"/>
      <c r="AJ131" s="765"/>
      <c r="AK131" s="766">
        <v>4887911</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13.7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11.473928040000001</v>
      </c>
      <c r="AB132" s="745"/>
      <c r="AC132" s="745"/>
      <c r="AD132" s="745"/>
      <c r="AE132" s="746"/>
      <c r="AF132" s="747">
        <v>11.8860942</v>
      </c>
      <c r="AG132" s="745"/>
      <c r="AH132" s="745"/>
      <c r="AI132" s="745"/>
      <c r="AJ132" s="746"/>
      <c r="AK132" s="747">
        <v>11.778467320000001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11.3</v>
      </c>
      <c r="AB133" s="724"/>
      <c r="AC133" s="724"/>
      <c r="AD133" s="724"/>
      <c r="AE133" s="725"/>
      <c r="AF133" s="723">
        <v>11.2</v>
      </c>
      <c r="AG133" s="724"/>
      <c r="AH133" s="724"/>
      <c r="AI133" s="724"/>
      <c r="AJ133" s="725"/>
      <c r="AK133" s="723">
        <v>11.7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jVNpFvXq9cKVRsPY4I8VjeRDvip44adnSsiAwsz8bJGVR5QrOTJysInnouugxMNtcX+uxBWEHLsG3joBIiSGw==" saltValue="k8D2ikWy53QOBKB7RdLPGA==" spinCount="100000" sheet="1" objects="1" scenarios="1" formatRows="0"/>
  <mergeCells count="2035">
    <mergeCell ref="B69:P69"/>
    <mergeCell ref="B71:P71"/>
    <mergeCell ref="B72:P72"/>
    <mergeCell ref="B74:P74"/>
    <mergeCell ref="B73:P73"/>
    <mergeCell ref="B75:P75"/>
    <mergeCell ref="B76:P7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B68:P68"/>
    <mergeCell ref="DL7:DP7"/>
    <mergeCell ref="DQ7:DU7"/>
    <mergeCell ref="DV7:DZ7"/>
    <mergeCell ref="B8:P8"/>
    <mergeCell ref="Q8:U8"/>
    <mergeCell ref="V8:Z8"/>
    <mergeCell ref="AA8:AE8"/>
    <mergeCell ref="AF8:AJ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pwaF+XMHBzojaMTMQ/OerZYz/BlHRdwDVE6BfcIJFv1wFNUqFEARzw8HLmcap56m/Z4xw6h/XAEby0BEnBrfeQ==" saltValue="+EYZvoCrzLaMt8VK9CBe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HfiWt95svb270vDv2f65O0hgZW84wHXebAtEVHYbhL0OvcDT3Pk7EC1vzmJWqsHrWmfEq3RF2jdsQZ2nJCwDvw==" saltValue="Cpc8ZDj/zqg8Mu/9oBMoy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1767276</v>
      </c>
      <c r="AP9" s="281">
        <v>143227</v>
      </c>
      <c r="AQ9" s="282">
        <v>109056</v>
      </c>
      <c r="AR9" s="283">
        <v>31.3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298614</v>
      </c>
      <c r="AP10" s="284">
        <v>24201</v>
      </c>
      <c r="AQ10" s="285">
        <v>18467</v>
      </c>
      <c r="AR10" s="286">
        <v>31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875</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t="s">
        <v>489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55885</v>
      </c>
      <c r="AP13" s="284">
        <v>4529</v>
      </c>
      <c r="AQ13" s="285">
        <v>4658</v>
      </c>
      <c r="AR13" s="286">
        <v>-2.8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31608</v>
      </c>
      <c r="AP14" s="284">
        <v>2562</v>
      </c>
      <c r="AQ14" s="285">
        <v>1950</v>
      </c>
      <c r="AR14" s="286">
        <v>31.4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-133388</v>
      </c>
      <c r="AP15" s="284">
        <v>-10810</v>
      </c>
      <c r="AQ15" s="285">
        <v>-7086</v>
      </c>
      <c r="AR15" s="286">
        <v>52.6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2019995</v>
      </c>
      <c r="AP16" s="284">
        <v>163708</v>
      </c>
      <c r="AQ16" s="285">
        <v>127919</v>
      </c>
      <c r="AR16" s="286">
        <v>28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13.7</v>
      </c>
      <c r="AP21" s="298">
        <v>10.82</v>
      </c>
      <c r="AQ21" s="299">
        <v>2.88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98.1</v>
      </c>
      <c r="AP22" s="303">
        <v>96.9</v>
      </c>
      <c r="AQ22" s="304">
        <v>1.2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1209959</v>
      </c>
      <c r="AP32" s="312">
        <v>98060</v>
      </c>
      <c r="AQ32" s="313">
        <v>61308</v>
      </c>
      <c r="AR32" s="314">
        <v>59.9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201987</v>
      </c>
      <c r="AP35" s="312">
        <v>16370</v>
      </c>
      <c r="AQ35" s="313">
        <v>22520</v>
      </c>
      <c r="AR35" s="314">
        <v>-27.3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52434</v>
      </c>
      <c r="AP36" s="312">
        <v>4249</v>
      </c>
      <c r="AQ36" s="313">
        <v>5045</v>
      </c>
      <c r="AR36" s="314">
        <v>-15.8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489</v>
      </c>
      <c r="AP37" s="312" t="s">
        <v>489</v>
      </c>
      <c r="AQ37" s="313">
        <v>526</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489</v>
      </c>
      <c r="AP38" s="315" t="s">
        <v>489</v>
      </c>
      <c r="AQ38" s="316">
        <v>11</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-2517</v>
      </c>
      <c r="AP39" s="312">
        <v>-204</v>
      </c>
      <c r="AQ39" s="313">
        <v>-1559</v>
      </c>
      <c r="AR39" s="314">
        <v>-86.9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-886142</v>
      </c>
      <c r="AP40" s="312">
        <v>-71816</v>
      </c>
      <c r="AQ40" s="313">
        <v>-58872</v>
      </c>
      <c r="AR40" s="314">
        <v>22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575721</v>
      </c>
      <c r="AP41" s="312">
        <v>46659</v>
      </c>
      <c r="AQ41" s="313">
        <v>28979</v>
      </c>
      <c r="AR41" s="314">
        <v>61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1900381</v>
      </c>
      <c r="AN51" s="334">
        <v>140187</v>
      </c>
      <c r="AO51" s="335">
        <v>-19</v>
      </c>
      <c r="AP51" s="336">
        <v>93492</v>
      </c>
      <c r="AQ51" s="337">
        <v>-13.6</v>
      </c>
      <c r="AR51" s="338">
        <v>-5.4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1632804</v>
      </c>
      <c r="AN52" s="342">
        <v>120449</v>
      </c>
      <c r="AO52" s="343">
        <v>-22.3</v>
      </c>
      <c r="AP52" s="344">
        <v>53316</v>
      </c>
      <c r="AQ52" s="345">
        <v>6</v>
      </c>
      <c r="AR52" s="346">
        <v>-28.3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1224542</v>
      </c>
      <c r="AN53" s="334">
        <v>92335</v>
      </c>
      <c r="AO53" s="335">
        <v>-34.1</v>
      </c>
      <c r="AP53" s="336">
        <v>94796</v>
      </c>
      <c r="AQ53" s="337">
        <v>1.4</v>
      </c>
      <c r="AR53" s="338">
        <v>-35.5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1030766</v>
      </c>
      <c r="AN54" s="342">
        <v>77723</v>
      </c>
      <c r="AO54" s="343">
        <v>-35.5</v>
      </c>
      <c r="AP54" s="344">
        <v>55781</v>
      </c>
      <c r="AQ54" s="345">
        <v>4.5999999999999996</v>
      </c>
      <c r="AR54" s="346">
        <v>-40.1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1235121</v>
      </c>
      <c r="AN55" s="334">
        <v>95332</v>
      </c>
      <c r="AO55" s="335">
        <v>3.2</v>
      </c>
      <c r="AP55" s="336">
        <v>85942</v>
      </c>
      <c r="AQ55" s="337">
        <v>-9.3000000000000007</v>
      </c>
      <c r="AR55" s="338">
        <v>12.5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831749</v>
      </c>
      <c r="AN56" s="342">
        <v>64198</v>
      </c>
      <c r="AO56" s="343">
        <v>-17.399999999999999</v>
      </c>
      <c r="AP56" s="344">
        <v>48630</v>
      </c>
      <c r="AQ56" s="345">
        <v>-12.8</v>
      </c>
      <c r="AR56" s="346">
        <v>-4.5999999999999996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959625</v>
      </c>
      <c r="AN57" s="334">
        <v>75794</v>
      </c>
      <c r="AO57" s="335">
        <v>-20.5</v>
      </c>
      <c r="AP57" s="336">
        <v>95007</v>
      </c>
      <c r="AQ57" s="337">
        <v>10.5</v>
      </c>
      <c r="AR57" s="338">
        <v>-31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791918</v>
      </c>
      <c r="AN58" s="342">
        <v>62548</v>
      </c>
      <c r="AO58" s="343">
        <v>-2.6</v>
      </c>
      <c r="AP58" s="344">
        <v>48509</v>
      </c>
      <c r="AQ58" s="345">
        <v>-0.2</v>
      </c>
      <c r="AR58" s="346">
        <v>-2.4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870649</v>
      </c>
      <c r="AN59" s="334">
        <v>70561</v>
      </c>
      <c r="AO59" s="335">
        <v>-6.9</v>
      </c>
      <c r="AP59" s="336">
        <v>98176</v>
      </c>
      <c r="AQ59" s="337">
        <v>3.3</v>
      </c>
      <c r="AR59" s="338">
        <v>-10.199999999999999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625497</v>
      </c>
      <c r="AN60" s="342">
        <v>50693</v>
      </c>
      <c r="AO60" s="343">
        <v>-19</v>
      </c>
      <c r="AP60" s="344">
        <v>58489</v>
      </c>
      <c r="AQ60" s="345">
        <v>20.6</v>
      </c>
      <c r="AR60" s="346">
        <v>-39.6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1238064</v>
      </c>
      <c r="AN61" s="349">
        <v>94842</v>
      </c>
      <c r="AO61" s="350">
        <v>-15.5</v>
      </c>
      <c r="AP61" s="351">
        <v>93483</v>
      </c>
      <c r="AQ61" s="352">
        <v>-1.5</v>
      </c>
      <c r="AR61" s="338">
        <v>-14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982547</v>
      </c>
      <c r="AN62" s="342">
        <v>75122</v>
      </c>
      <c r="AO62" s="343">
        <v>-19.399999999999999</v>
      </c>
      <c r="AP62" s="344">
        <v>52945</v>
      </c>
      <c r="AQ62" s="345">
        <v>3.6</v>
      </c>
      <c r="AR62" s="346">
        <v>-23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bR41Ga59nOEdPQ/6cc6oubMg1q5c8dMKmhyugR2fU4dYCaPDle5JzNY23lnIJWgLg/pIfu0w9huh8jRsCp/2Eg==" saltValue="b4BIS1TpblAT70yhNYJW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NPZkSD0GzCgSN1g7OkasaMxOGvgCiBaAdmbNop6aGY4+4VSITjFW9ZV5uALqMcJCTmTbb6KjDmY8+56fgtNegg==" saltValue="DuyOYcJvU0/G6rnyTnOOj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68AOQ3Yxj+njtmozOcqgL8sAUqJJn4mB+MFPPLpcVUuFuZ8xNG6M0tCzMipUMn7eKWCMDj9BElToH7CrRHvmww==" saltValue="F3BYtztvDj5AeWFgr5dWl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92D050"/>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53.77</v>
      </c>
      <c r="G47" s="12">
        <v>58.85</v>
      </c>
      <c r="H47" s="12">
        <v>63.7</v>
      </c>
      <c r="I47" s="12">
        <v>66.400000000000006</v>
      </c>
      <c r="J47" s="13">
        <v>64.09</v>
      </c>
    </row>
    <row r="48" spans="2:10" ht="57.75" customHeight="1" x14ac:dyDescent="0.2">
      <c r="B48" s="14"/>
      <c r="C48" s="1141" t="s">
        <v>4</v>
      </c>
      <c r="D48" s="1141"/>
      <c r="E48" s="1142"/>
      <c r="F48" s="15">
        <v>5.85</v>
      </c>
      <c r="G48" s="16">
        <v>3.46</v>
      </c>
      <c r="H48" s="16">
        <v>4.71</v>
      </c>
      <c r="I48" s="16">
        <v>4.88</v>
      </c>
      <c r="J48" s="17">
        <v>5.29</v>
      </c>
    </row>
    <row r="49" spans="2:10" ht="57.75" customHeight="1" thickBot="1" x14ac:dyDescent="0.25">
      <c r="B49" s="18"/>
      <c r="C49" s="1143" t="s">
        <v>5</v>
      </c>
      <c r="D49" s="1143"/>
      <c r="E49" s="1144"/>
      <c r="F49" s="19">
        <v>7.86</v>
      </c>
      <c r="G49" s="20">
        <v>5.94</v>
      </c>
      <c r="H49" s="20">
        <v>8.9499999999999993</v>
      </c>
      <c r="I49" s="20">
        <v>0.94</v>
      </c>
      <c r="J49" s="21" t="s">
        <v>533</v>
      </c>
    </row>
    <row r="50" spans="2:10" ht="13" x14ac:dyDescent="0.2"/>
  </sheetData>
  <sheetProtection algorithmName="SHA-512" hashValue="jovhH3Ydckj17d5O8hZQuLIYhmE96Mz/b/BVII3s9i55YF2977FOCE+ZS+4SRuEQSUsJxq1fjteewGhfWyigkg==" saltValue="detilp65Q7LNbrNyUtNi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92D050"/>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534</v>
      </c>
      <c r="D34" s="1151"/>
      <c r="E34" s="1152"/>
      <c r="F34" s="32">
        <v>0.33</v>
      </c>
      <c r="G34" s="33">
        <v>0.2</v>
      </c>
      <c r="H34" s="33">
        <v>0.04</v>
      </c>
      <c r="I34" s="33">
        <v>0.09</v>
      </c>
      <c r="J34" s="34" t="s">
        <v>535</v>
      </c>
      <c r="K34" s="22"/>
      <c r="L34" s="22"/>
      <c r="M34" s="22"/>
      <c r="N34" s="22"/>
      <c r="O34" s="22"/>
      <c r="P34" s="22"/>
    </row>
    <row r="35" spans="1:16" ht="39" customHeight="1" x14ac:dyDescent="0.2">
      <c r="A35" s="22"/>
      <c r="B35" s="35"/>
      <c r="C35" s="1145" t="s">
        <v>536</v>
      </c>
      <c r="D35" s="1146"/>
      <c r="E35" s="1147"/>
      <c r="F35" s="36">
        <v>0.02</v>
      </c>
      <c r="G35" s="37">
        <v>0</v>
      </c>
      <c r="H35" s="37" t="s">
        <v>537</v>
      </c>
      <c r="I35" s="37" t="s">
        <v>538</v>
      </c>
      <c r="J35" s="38" t="s">
        <v>538</v>
      </c>
      <c r="K35" s="22"/>
      <c r="L35" s="22"/>
      <c r="M35" s="22"/>
      <c r="N35" s="22"/>
      <c r="O35" s="22"/>
      <c r="P35" s="22"/>
    </row>
    <row r="36" spans="1:16" ht="39" customHeight="1" x14ac:dyDescent="0.2">
      <c r="A36" s="22"/>
      <c r="B36" s="35"/>
      <c r="C36" s="1145" t="s">
        <v>539</v>
      </c>
      <c r="D36" s="1146"/>
      <c r="E36" s="1147"/>
      <c r="F36" s="36">
        <v>5.79</v>
      </c>
      <c r="G36" s="37">
        <v>3.42</v>
      </c>
      <c r="H36" s="37">
        <v>4.72</v>
      </c>
      <c r="I36" s="37">
        <v>4.8600000000000003</v>
      </c>
      <c r="J36" s="38">
        <v>5.28</v>
      </c>
      <c r="K36" s="22"/>
      <c r="L36" s="22"/>
      <c r="M36" s="22"/>
      <c r="N36" s="22"/>
      <c r="O36" s="22"/>
      <c r="P36" s="22"/>
    </row>
    <row r="37" spans="1:16" ht="39" customHeight="1" x14ac:dyDescent="0.2">
      <c r="A37" s="22"/>
      <c r="B37" s="35"/>
      <c r="C37" s="1145" t="s">
        <v>540</v>
      </c>
      <c r="D37" s="1146"/>
      <c r="E37" s="1147"/>
      <c r="F37" s="36">
        <v>0.69</v>
      </c>
      <c r="G37" s="37">
        <v>0.8</v>
      </c>
      <c r="H37" s="37">
        <v>2.15</v>
      </c>
      <c r="I37" s="37">
        <v>2.2999999999999998</v>
      </c>
      <c r="J37" s="38">
        <v>1.73</v>
      </c>
      <c r="K37" s="22"/>
      <c r="L37" s="22"/>
      <c r="M37" s="22"/>
      <c r="N37" s="22"/>
      <c r="O37" s="22"/>
      <c r="P37" s="22"/>
    </row>
    <row r="38" spans="1:16" ht="39" customHeight="1" x14ac:dyDescent="0.2">
      <c r="A38" s="22"/>
      <c r="B38" s="35"/>
      <c r="C38" s="1145" t="s">
        <v>541</v>
      </c>
      <c r="D38" s="1146"/>
      <c r="E38" s="1147"/>
      <c r="F38" s="36">
        <v>0.09</v>
      </c>
      <c r="G38" s="37">
        <v>0.06</v>
      </c>
      <c r="H38" s="37">
        <v>7.0000000000000007E-2</v>
      </c>
      <c r="I38" s="37">
        <v>0.16</v>
      </c>
      <c r="J38" s="38">
        <v>0.21</v>
      </c>
      <c r="K38" s="22"/>
      <c r="L38" s="22"/>
      <c r="M38" s="22"/>
      <c r="N38" s="22"/>
      <c r="O38" s="22"/>
      <c r="P38" s="22"/>
    </row>
    <row r="39" spans="1:16" ht="39" customHeight="1" x14ac:dyDescent="0.2">
      <c r="A39" s="22"/>
      <c r="B39" s="35"/>
      <c r="C39" s="1145" t="s">
        <v>542</v>
      </c>
      <c r="D39" s="1146"/>
      <c r="E39" s="1147"/>
      <c r="F39" s="36">
        <v>1.26</v>
      </c>
      <c r="G39" s="37">
        <v>1.1200000000000001</v>
      </c>
      <c r="H39" s="37">
        <v>1.47</v>
      </c>
      <c r="I39" s="37">
        <v>1.04</v>
      </c>
      <c r="J39" s="38">
        <v>0.12</v>
      </c>
      <c r="K39" s="22"/>
      <c r="L39" s="22"/>
      <c r="M39" s="22"/>
      <c r="N39" s="22"/>
      <c r="O39" s="22"/>
      <c r="P39" s="22"/>
    </row>
    <row r="40" spans="1:16" ht="39" customHeight="1" x14ac:dyDescent="0.2">
      <c r="A40" s="22"/>
      <c r="B40" s="35"/>
      <c r="C40" s="1145" t="s">
        <v>543</v>
      </c>
      <c r="D40" s="1146"/>
      <c r="E40" s="1147"/>
      <c r="F40" s="36">
        <v>1.33</v>
      </c>
      <c r="G40" s="37">
        <v>0.62</v>
      </c>
      <c r="H40" s="37">
        <v>0.94</v>
      </c>
      <c r="I40" s="37">
        <v>0</v>
      </c>
      <c r="J40" s="38">
        <v>0.02</v>
      </c>
      <c r="K40" s="22"/>
      <c r="L40" s="22"/>
      <c r="M40" s="22"/>
      <c r="N40" s="22"/>
      <c r="O40" s="22"/>
      <c r="P40" s="22"/>
    </row>
    <row r="41" spans="1:16" ht="39" customHeight="1" x14ac:dyDescent="0.2">
      <c r="A41" s="22"/>
      <c r="B41" s="35"/>
      <c r="C41" s="1145" t="s">
        <v>544</v>
      </c>
      <c r="D41" s="1146"/>
      <c r="E41" s="1147"/>
      <c r="F41" s="36">
        <v>0.16</v>
      </c>
      <c r="G41" s="37">
        <v>7.0000000000000007E-2</v>
      </c>
      <c r="H41" s="37">
        <v>0.01</v>
      </c>
      <c r="I41" s="37">
        <v>0.15</v>
      </c>
      <c r="J41" s="38">
        <v>0.02</v>
      </c>
      <c r="K41" s="22"/>
      <c r="L41" s="22"/>
      <c r="M41" s="22"/>
      <c r="N41" s="22"/>
      <c r="O41" s="22"/>
      <c r="P41" s="22"/>
    </row>
    <row r="42" spans="1:16" ht="39" customHeight="1" x14ac:dyDescent="0.2">
      <c r="A42" s="22"/>
      <c r="B42" s="39"/>
      <c r="C42" s="1145" t="s">
        <v>545</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546</v>
      </c>
      <c r="D43" s="1149"/>
      <c r="E43" s="1150"/>
      <c r="F43" s="41">
        <v>0.01</v>
      </c>
      <c r="G43" s="42">
        <v>0</v>
      </c>
      <c r="H43" s="42">
        <v>0</v>
      </c>
      <c r="I43" s="42">
        <v>0.01</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Uc1aSLO1LzZ26hHNwKLDiNAJI8xj4Sg52mQoosLw6ELMRg/tC5iU5BSRGGsEP/5VPJIQNy6dmltLwDpT5aqrQ==" saltValue="nws5Zvf5MSa1CLLX2sKX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92D050"/>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1090</v>
      </c>
      <c r="L45" s="60">
        <v>1150</v>
      </c>
      <c r="M45" s="60">
        <v>1205</v>
      </c>
      <c r="N45" s="60">
        <v>1214</v>
      </c>
      <c r="O45" s="61">
        <v>1210</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v>216</v>
      </c>
      <c r="L48" s="64">
        <v>203</v>
      </c>
      <c r="M48" s="64">
        <v>200</v>
      </c>
      <c r="N48" s="64">
        <v>191</v>
      </c>
      <c r="O48" s="65">
        <v>202</v>
      </c>
      <c r="P48" s="48"/>
      <c r="Q48" s="48"/>
      <c r="R48" s="48"/>
      <c r="S48" s="48"/>
      <c r="T48" s="48"/>
      <c r="U48" s="48"/>
    </row>
    <row r="49" spans="1:21" ht="30.75" customHeight="1" x14ac:dyDescent="0.2">
      <c r="A49" s="48"/>
      <c r="B49" s="1178"/>
      <c r="C49" s="1179"/>
      <c r="D49" s="62"/>
      <c r="E49" s="1155" t="s">
        <v>14</v>
      </c>
      <c r="F49" s="1155"/>
      <c r="G49" s="1155"/>
      <c r="H49" s="1155"/>
      <c r="I49" s="1155"/>
      <c r="J49" s="1156"/>
      <c r="K49" s="63">
        <v>38</v>
      </c>
      <c r="L49" s="64">
        <v>38</v>
      </c>
      <c r="M49" s="64">
        <v>69</v>
      </c>
      <c r="N49" s="64">
        <v>64</v>
      </c>
      <c r="O49" s="65">
        <v>52</v>
      </c>
      <c r="P49" s="48"/>
      <c r="Q49" s="48"/>
      <c r="R49" s="48"/>
      <c r="S49" s="48"/>
      <c r="T49" s="48"/>
      <c r="U49" s="48"/>
    </row>
    <row r="50" spans="1:21" ht="30.75" customHeight="1" x14ac:dyDescent="0.2">
      <c r="A50" s="48"/>
      <c r="B50" s="1178"/>
      <c r="C50" s="1179"/>
      <c r="D50" s="62"/>
      <c r="E50" s="1155" t="s">
        <v>15</v>
      </c>
      <c r="F50" s="1155"/>
      <c r="G50" s="1155"/>
      <c r="H50" s="1155"/>
      <c r="I50" s="1155"/>
      <c r="J50" s="1156"/>
      <c r="K50" s="63">
        <v>52</v>
      </c>
      <c r="L50" s="64" t="s">
        <v>489</v>
      </c>
      <c r="M50" s="64" t="s">
        <v>489</v>
      </c>
      <c r="N50" s="64" t="s">
        <v>489</v>
      </c>
      <c r="O50" s="65" t="s">
        <v>489</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857</v>
      </c>
      <c r="L52" s="64">
        <v>889</v>
      </c>
      <c r="M52" s="64">
        <v>897</v>
      </c>
      <c r="N52" s="64">
        <v>891</v>
      </c>
      <c r="O52" s="65">
        <v>889</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539</v>
      </c>
      <c r="L53" s="69">
        <v>502</v>
      </c>
      <c r="M53" s="69">
        <v>577</v>
      </c>
      <c r="N53" s="69">
        <v>578</v>
      </c>
      <c r="O53" s="70">
        <v>575</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OVpM1ZqmzX9omw3b3UrrCtNDHHbMXRA8o9IGxHCnnPTBL4jA5NDUPSsdP5Z0eoLnLf9HMKujH9ibw922zaj4w==" saltValue="GP2VYI7OWkjOaFz1oK8TH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92D050"/>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6" t="s">
        <v>30</v>
      </c>
      <c r="C41" s="1197"/>
      <c r="D41" s="105"/>
      <c r="E41" s="1198" t="s">
        <v>31</v>
      </c>
      <c r="F41" s="1198"/>
      <c r="G41" s="1198"/>
      <c r="H41" s="1199"/>
      <c r="I41" s="355">
        <v>11563</v>
      </c>
      <c r="J41" s="356">
        <v>11358</v>
      </c>
      <c r="K41" s="356">
        <v>11293</v>
      </c>
      <c r="L41" s="356">
        <v>10658</v>
      </c>
      <c r="M41" s="357">
        <v>10060</v>
      </c>
    </row>
    <row r="42" spans="2:13" ht="27.75" customHeight="1" x14ac:dyDescent="0.2">
      <c r="B42" s="1186"/>
      <c r="C42" s="1187"/>
      <c r="D42" s="106"/>
      <c r="E42" s="1190" t="s">
        <v>32</v>
      </c>
      <c r="F42" s="1190"/>
      <c r="G42" s="1190"/>
      <c r="H42" s="1191"/>
      <c r="I42" s="358" t="s">
        <v>489</v>
      </c>
      <c r="J42" s="359" t="s">
        <v>489</v>
      </c>
      <c r="K42" s="359" t="s">
        <v>489</v>
      </c>
      <c r="L42" s="359" t="s">
        <v>489</v>
      </c>
      <c r="M42" s="360" t="s">
        <v>489</v>
      </c>
    </row>
    <row r="43" spans="2:13" ht="27.75" customHeight="1" x14ac:dyDescent="0.2">
      <c r="B43" s="1186"/>
      <c r="C43" s="1187"/>
      <c r="D43" s="106"/>
      <c r="E43" s="1190" t="s">
        <v>33</v>
      </c>
      <c r="F43" s="1190"/>
      <c r="G43" s="1190"/>
      <c r="H43" s="1191"/>
      <c r="I43" s="358">
        <v>2689</v>
      </c>
      <c r="J43" s="359">
        <v>2465</v>
      </c>
      <c r="K43" s="359">
        <v>2325</v>
      </c>
      <c r="L43" s="359">
        <v>2252</v>
      </c>
      <c r="M43" s="360">
        <v>2184</v>
      </c>
    </row>
    <row r="44" spans="2:13" ht="27.75" customHeight="1" x14ac:dyDescent="0.2">
      <c r="B44" s="1186"/>
      <c r="C44" s="1187"/>
      <c r="D44" s="106"/>
      <c r="E44" s="1190" t="s">
        <v>34</v>
      </c>
      <c r="F44" s="1190"/>
      <c r="G44" s="1190"/>
      <c r="H44" s="1191"/>
      <c r="I44" s="358">
        <v>383</v>
      </c>
      <c r="J44" s="359">
        <v>585</v>
      </c>
      <c r="K44" s="359">
        <v>521</v>
      </c>
      <c r="L44" s="359">
        <v>457</v>
      </c>
      <c r="M44" s="360">
        <v>409</v>
      </c>
    </row>
    <row r="45" spans="2:13" ht="27.75" customHeight="1" x14ac:dyDescent="0.2">
      <c r="B45" s="1186"/>
      <c r="C45" s="1187"/>
      <c r="D45" s="106"/>
      <c r="E45" s="1190" t="s">
        <v>35</v>
      </c>
      <c r="F45" s="1190"/>
      <c r="G45" s="1190"/>
      <c r="H45" s="1191"/>
      <c r="I45" s="358">
        <v>2091</v>
      </c>
      <c r="J45" s="359">
        <v>2078</v>
      </c>
      <c r="K45" s="359">
        <v>2045</v>
      </c>
      <c r="L45" s="359">
        <v>2019</v>
      </c>
      <c r="M45" s="360">
        <v>1985</v>
      </c>
    </row>
    <row r="46" spans="2:13" ht="27.75" customHeight="1" x14ac:dyDescent="0.2">
      <c r="B46" s="1186"/>
      <c r="C46" s="1187"/>
      <c r="D46" s="107"/>
      <c r="E46" s="1190" t="s">
        <v>36</v>
      </c>
      <c r="F46" s="1190"/>
      <c r="G46" s="1190"/>
      <c r="H46" s="1191"/>
      <c r="I46" s="358">
        <v>8</v>
      </c>
      <c r="J46" s="359" t="s">
        <v>489</v>
      </c>
      <c r="K46" s="359" t="s">
        <v>489</v>
      </c>
      <c r="L46" s="359" t="s">
        <v>489</v>
      </c>
      <c r="M46" s="360">
        <v>6</v>
      </c>
    </row>
    <row r="47" spans="2:13" ht="27.75" customHeight="1" x14ac:dyDescent="0.2">
      <c r="B47" s="1186"/>
      <c r="C47" s="1187"/>
      <c r="D47" s="108"/>
      <c r="E47" s="1200" t="s">
        <v>37</v>
      </c>
      <c r="F47" s="1201"/>
      <c r="G47" s="1201"/>
      <c r="H47" s="1202"/>
      <c r="I47" s="358" t="s">
        <v>489</v>
      </c>
      <c r="J47" s="359" t="s">
        <v>489</v>
      </c>
      <c r="K47" s="359" t="s">
        <v>489</v>
      </c>
      <c r="L47" s="359" t="s">
        <v>489</v>
      </c>
      <c r="M47" s="360" t="s">
        <v>489</v>
      </c>
    </row>
    <row r="48" spans="2:13" ht="27.75" customHeight="1" x14ac:dyDescent="0.2">
      <c r="B48" s="1186"/>
      <c r="C48" s="1187"/>
      <c r="D48" s="106"/>
      <c r="E48" s="1190" t="s">
        <v>38</v>
      </c>
      <c r="F48" s="1190"/>
      <c r="G48" s="1190"/>
      <c r="H48" s="1191"/>
      <c r="I48" s="358" t="s">
        <v>489</v>
      </c>
      <c r="J48" s="359" t="s">
        <v>489</v>
      </c>
      <c r="K48" s="359" t="s">
        <v>489</v>
      </c>
      <c r="L48" s="359" t="s">
        <v>489</v>
      </c>
      <c r="M48" s="360" t="s">
        <v>489</v>
      </c>
    </row>
    <row r="49" spans="2:13" ht="27.75" customHeight="1" x14ac:dyDescent="0.2">
      <c r="B49" s="1188"/>
      <c r="C49" s="1189"/>
      <c r="D49" s="106"/>
      <c r="E49" s="1190" t="s">
        <v>39</v>
      </c>
      <c r="F49" s="1190"/>
      <c r="G49" s="1190"/>
      <c r="H49" s="1191"/>
      <c r="I49" s="358" t="s">
        <v>489</v>
      </c>
      <c r="J49" s="359" t="s">
        <v>489</v>
      </c>
      <c r="K49" s="359" t="s">
        <v>489</v>
      </c>
      <c r="L49" s="359" t="s">
        <v>489</v>
      </c>
      <c r="M49" s="360" t="s">
        <v>489</v>
      </c>
    </row>
    <row r="50" spans="2:13" ht="27.75" customHeight="1" x14ac:dyDescent="0.2">
      <c r="B50" s="1184" t="s">
        <v>40</v>
      </c>
      <c r="C50" s="1185"/>
      <c r="D50" s="109"/>
      <c r="E50" s="1190" t="s">
        <v>41</v>
      </c>
      <c r="F50" s="1190"/>
      <c r="G50" s="1190"/>
      <c r="H50" s="1191"/>
      <c r="I50" s="358">
        <v>4361</v>
      </c>
      <c r="J50" s="359">
        <v>4688</v>
      </c>
      <c r="K50" s="359">
        <v>5154</v>
      </c>
      <c r="L50" s="359">
        <v>5228</v>
      </c>
      <c r="M50" s="360">
        <v>5157</v>
      </c>
    </row>
    <row r="51" spans="2:13" ht="27.75" customHeight="1" x14ac:dyDescent="0.2">
      <c r="B51" s="1186"/>
      <c r="C51" s="1187"/>
      <c r="D51" s="106"/>
      <c r="E51" s="1190" t="s">
        <v>42</v>
      </c>
      <c r="F51" s="1190"/>
      <c r="G51" s="1190"/>
      <c r="H51" s="1191"/>
      <c r="I51" s="358">
        <v>45</v>
      </c>
      <c r="J51" s="359">
        <v>39</v>
      </c>
      <c r="K51" s="359">
        <v>27</v>
      </c>
      <c r="L51" s="359">
        <v>13</v>
      </c>
      <c r="M51" s="360">
        <v>4</v>
      </c>
    </row>
    <row r="52" spans="2:13" ht="27.75" customHeight="1" x14ac:dyDescent="0.2">
      <c r="B52" s="1188"/>
      <c r="C52" s="1189"/>
      <c r="D52" s="106"/>
      <c r="E52" s="1190" t="s">
        <v>43</v>
      </c>
      <c r="F52" s="1190"/>
      <c r="G52" s="1190"/>
      <c r="H52" s="1191"/>
      <c r="I52" s="358">
        <v>9746</v>
      </c>
      <c r="J52" s="359">
        <v>9640</v>
      </c>
      <c r="K52" s="359">
        <v>9634</v>
      </c>
      <c r="L52" s="359">
        <v>9182</v>
      </c>
      <c r="M52" s="360">
        <v>8809</v>
      </c>
    </row>
    <row r="53" spans="2:13" ht="27.75" customHeight="1" thickBot="1" x14ac:dyDescent="0.25">
      <c r="B53" s="1192" t="s">
        <v>19</v>
      </c>
      <c r="C53" s="1193"/>
      <c r="D53" s="110"/>
      <c r="E53" s="1194" t="s">
        <v>44</v>
      </c>
      <c r="F53" s="1194"/>
      <c r="G53" s="1194"/>
      <c r="H53" s="1195"/>
      <c r="I53" s="361">
        <v>2581</v>
      </c>
      <c r="J53" s="362">
        <v>2119</v>
      </c>
      <c r="K53" s="362">
        <v>1369</v>
      </c>
      <c r="L53" s="362">
        <v>963</v>
      </c>
      <c r="M53" s="363">
        <v>674</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ZqHYr+MZOLOv3ISQLB7g4Kl4DkaQBukbVoxjs9g6C9qc/EUo4bxsN/qgftza8BjE8vDx7pNVi/02NQmMkQHLzQ==" saltValue="J6gtq0Ck53YDg8PquYDM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1:W75"/>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11" t="s">
        <v>46</v>
      </c>
      <c r="D55" s="1211"/>
      <c r="E55" s="1212"/>
      <c r="F55" s="122">
        <v>3769</v>
      </c>
      <c r="G55" s="122">
        <v>3821</v>
      </c>
      <c r="H55" s="123">
        <v>3700</v>
      </c>
    </row>
    <row r="56" spans="2:8" ht="52.5" customHeight="1" x14ac:dyDescent="0.2">
      <c r="B56" s="124"/>
      <c r="C56" s="1213" t="s">
        <v>47</v>
      </c>
      <c r="D56" s="1213"/>
      <c r="E56" s="1214"/>
      <c r="F56" s="125">
        <v>397</v>
      </c>
      <c r="G56" s="125">
        <v>378</v>
      </c>
      <c r="H56" s="126">
        <v>384</v>
      </c>
    </row>
    <row r="57" spans="2:8" ht="53.25" customHeight="1" x14ac:dyDescent="0.2">
      <c r="B57" s="124"/>
      <c r="C57" s="1215" t="s">
        <v>48</v>
      </c>
      <c r="D57" s="1215"/>
      <c r="E57" s="1216"/>
      <c r="F57" s="127">
        <v>1236</v>
      </c>
      <c r="G57" s="127">
        <v>1124</v>
      </c>
      <c r="H57" s="128">
        <v>1093</v>
      </c>
    </row>
    <row r="58" spans="2:8" ht="45.75" customHeight="1" x14ac:dyDescent="0.2">
      <c r="B58" s="129"/>
      <c r="C58" s="1203" t="s">
        <v>563</v>
      </c>
      <c r="D58" s="1204"/>
      <c r="E58" s="1205"/>
      <c r="F58" s="130">
        <v>665</v>
      </c>
      <c r="G58" s="130">
        <v>606</v>
      </c>
      <c r="H58" s="131">
        <v>546</v>
      </c>
    </row>
    <row r="59" spans="2:8" ht="45.75" customHeight="1" x14ac:dyDescent="0.2">
      <c r="B59" s="129"/>
      <c r="C59" s="1203" t="s">
        <v>564</v>
      </c>
      <c r="D59" s="1204"/>
      <c r="E59" s="1205"/>
      <c r="F59" s="130">
        <v>193</v>
      </c>
      <c r="G59" s="130">
        <v>185</v>
      </c>
      <c r="H59" s="131">
        <v>175</v>
      </c>
    </row>
    <row r="60" spans="2:8" ht="45.75" customHeight="1" x14ac:dyDescent="0.2">
      <c r="B60" s="129"/>
      <c r="C60" s="1203" t="s">
        <v>565</v>
      </c>
      <c r="D60" s="1204"/>
      <c r="E60" s="1205"/>
      <c r="F60" s="130">
        <v>112</v>
      </c>
      <c r="G60" s="130">
        <v>112</v>
      </c>
      <c r="H60" s="131">
        <v>112</v>
      </c>
    </row>
    <row r="61" spans="2:8" ht="45.75" customHeight="1" x14ac:dyDescent="0.2">
      <c r="B61" s="129"/>
      <c r="C61" s="1203" t="s">
        <v>567</v>
      </c>
      <c r="D61" s="1204"/>
      <c r="E61" s="1205"/>
      <c r="F61" s="130">
        <v>0</v>
      </c>
      <c r="G61" s="130">
        <v>0</v>
      </c>
      <c r="H61" s="131">
        <v>50</v>
      </c>
    </row>
    <row r="62" spans="2:8" ht="45.75" customHeight="1" thickBot="1" x14ac:dyDescent="0.25">
      <c r="B62" s="132"/>
      <c r="C62" s="1206" t="s">
        <v>566</v>
      </c>
      <c r="D62" s="1207"/>
      <c r="E62" s="1208"/>
      <c r="F62" s="133">
        <v>31</v>
      </c>
      <c r="G62" s="133">
        <v>40</v>
      </c>
      <c r="H62" s="134">
        <v>49</v>
      </c>
    </row>
    <row r="63" spans="2:8" ht="52.5" customHeight="1" thickBot="1" x14ac:dyDescent="0.25">
      <c r="B63" s="135"/>
      <c r="C63" s="1209" t="s">
        <v>49</v>
      </c>
      <c r="D63" s="1209"/>
      <c r="E63" s="1210"/>
      <c r="F63" s="136">
        <v>5403</v>
      </c>
      <c r="G63" s="136">
        <v>5322</v>
      </c>
      <c r="H63" s="137">
        <v>5178</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sheetData>
  <sheetProtection algorithmName="SHA-512" hashValue="qBfmrggjifmF162iBon4QMZOK64ewwnRrDmAYkYvHT7DFowz4gKJWsJylyrrH+Zst5khIN8ywAZGZAbzvK3SOQ==" saltValue="aj42bIW7leYWaF1yKMs9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140187</v>
      </c>
      <c r="E3" s="156"/>
      <c r="F3" s="157">
        <v>93492</v>
      </c>
      <c r="G3" s="158"/>
      <c r="H3" s="159"/>
    </row>
    <row r="4" spans="1:8" x14ac:dyDescent="0.2">
      <c r="A4" s="160"/>
      <c r="B4" s="161"/>
      <c r="C4" s="162"/>
      <c r="D4" s="163">
        <v>120449</v>
      </c>
      <c r="E4" s="164"/>
      <c r="F4" s="165">
        <v>53316</v>
      </c>
      <c r="G4" s="166"/>
      <c r="H4" s="167"/>
    </row>
    <row r="5" spans="1:8" x14ac:dyDescent="0.2">
      <c r="A5" s="148" t="s">
        <v>522</v>
      </c>
      <c r="B5" s="153"/>
      <c r="C5" s="154"/>
      <c r="D5" s="155">
        <v>92335</v>
      </c>
      <c r="E5" s="156"/>
      <c r="F5" s="157">
        <v>94796</v>
      </c>
      <c r="G5" s="158"/>
      <c r="H5" s="159"/>
    </row>
    <row r="6" spans="1:8" x14ac:dyDescent="0.2">
      <c r="A6" s="160"/>
      <c r="B6" s="161"/>
      <c r="C6" s="162"/>
      <c r="D6" s="163">
        <v>77723</v>
      </c>
      <c r="E6" s="164"/>
      <c r="F6" s="165">
        <v>55781</v>
      </c>
      <c r="G6" s="166"/>
      <c r="H6" s="167"/>
    </row>
    <row r="7" spans="1:8" x14ac:dyDescent="0.2">
      <c r="A7" s="148" t="s">
        <v>523</v>
      </c>
      <c r="B7" s="153"/>
      <c r="C7" s="154"/>
      <c r="D7" s="155">
        <v>95332</v>
      </c>
      <c r="E7" s="156"/>
      <c r="F7" s="157">
        <v>85942</v>
      </c>
      <c r="G7" s="158"/>
      <c r="H7" s="159"/>
    </row>
    <row r="8" spans="1:8" x14ac:dyDescent="0.2">
      <c r="A8" s="160"/>
      <c r="B8" s="161"/>
      <c r="C8" s="162"/>
      <c r="D8" s="163">
        <v>64198</v>
      </c>
      <c r="E8" s="164"/>
      <c r="F8" s="165">
        <v>48630</v>
      </c>
      <c r="G8" s="166"/>
      <c r="H8" s="167"/>
    </row>
    <row r="9" spans="1:8" x14ac:dyDescent="0.2">
      <c r="A9" s="148" t="s">
        <v>524</v>
      </c>
      <c r="B9" s="153"/>
      <c r="C9" s="154"/>
      <c r="D9" s="155">
        <v>75794</v>
      </c>
      <c r="E9" s="156"/>
      <c r="F9" s="157">
        <v>95007</v>
      </c>
      <c r="G9" s="158"/>
      <c r="H9" s="159"/>
    </row>
    <row r="10" spans="1:8" x14ac:dyDescent="0.2">
      <c r="A10" s="160"/>
      <c r="B10" s="161"/>
      <c r="C10" s="162"/>
      <c r="D10" s="163">
        <v>62548</v>
      </c>
      <c r="E10" s="164"/>
      <c r="F10" s="165">
        <v>48509</v>
      </c>
      <c r="G10" s="166"/>
      <c r="H10" s="167"/>
    </row>
    <row r="11" spans="1:8" x14ac:dyDescent="0.2">
      <c r="A11" s="148" t="s">
        <v>525</v>
      </c>
      <c r="B11" s="153"/>
      <c r="C11" s="154"/>
      <c r="D11" s="155">
        <v>70561</v>
      </c>
      <c r="E11" s="156"/>
      <c r="F11" s="157">
        <v>98176</v>
      </c>
      <c r="G11" s="158"/>
      <c r="H11" s="159"/>
    </row>
    <row r="12" spans="1:8" x14ac:dyDescent="0.2">
      <c r="A12" s="160"/>
      <c r="B12" s="161"/>
      <c r="C12" s="168"/>
      <c r="D12" s="163">
        <v>50693</v>
      </c>
      <c r="E12" s="164"/>
      <c r="F12" s="165">
        <v>58489</v>
      </c>
      <c r="G12" s="166"/>
      <c r="H12" s="167"/>
    </row>
    <row r="13" spans="1:8" x14ac:dyDescent="0.2">
      <c r="A13" s="148"/>
      <c r="B13" s="153"/>
      <c r="C13" s="169"/>
      <c r="D13" s="170">
        <v>94842</v>
      </c>
      <c r="E13" s="171"/>
      <c r="F13" s="172">
        <v>93483</v>
      </c>
      <c r="G13" s="173"/>
      <c r="H13" s="159"/>
    </row>
    <row r="14" spans="1:8" x14ac:dyDescent="0.2">
      <c r="A14" s="160"/>
      <c r="B14" s="161"/>
      <c r="C14" s="162"/>
      <c r="D14" s="163">
        <v>75122</v>
      </c>
      <c r="E14" s="164"/>
      <c r="F14" s="165">
        <v>52945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5.85</v>
      </c>
      <c r="C19" s="174">
        <f>ROUND(VALUE(SUBSTITUTE(実質収支比率等に係る経年分析!G$48,"▲","-")),2)</f>
        <v>3.46</v>
      </c>
      <c r="D19" s="174">
        <f>ROUND(VALUE(SUBSTITUTE(実質収支比率等に係る経年分析!H$48,"▲","-")),2)</f>
        <v>4.71</v>
      </c>
      <c r="E19" s="174">
        <f>ROUND(VALUE(SUBSTITUTE(実質収支比率等に係る経年分析!I$48,"▲","-")),2)</f>
        <v>4.88</v>
      </c>
      <c r="F19" s="174">
        <f>ROUND(VALUE(SUBSTITUTE(実質収支比率等に係る経年分析!J$48,"▲","-")),2)</f>
        <v>5.29</v>
      </c>
    </row>
    <row r="20" spans="1:11" x14ac:dyDescent="0.2">
      <c r="A20" s="174" t="s">
        <v>53</v>
      </c>
      <c r="B20" s="174">
        <f>ROUND(VALUE(SUBSTITUTE(実質収支比率等に係る経年分析!F$47,"▲","-")),2)</f>
        <v>53.77</v>
      </c>
      <c r="C20" s="174">
        <f>ROUND(VALUE(SUBSTITUTE(実質収支比率等に係る経年分析!G$47,"▲","-")),2)</f>
        <v>58.85</v>
      </c>
      <c r="D20" s="174">
        <f>ROUND(VALUE(SUBSTITUTE(実質収支比率等に係る経年分析!H$47,"▲","-")),2)</f>
        <v>63.7</v>
      </c>
      <c r="E20" s="174">
        <f>ROUND(VALUE(SUBSTITUTE(実質収支比率等に係る経年分析!I$47,"▲","-")),2)</f>
        <v>66.400000000000006</v>
      </c>
      <c r="F20" s="174">
        <f>ROUND(VALUE(SUBSTITUTE(実質収支比率等に係る経年分析!J$47,"▲","-")),2)</f>
        <v>64.09</v>
      </c>
    </row>
    <row r="21" spans="1:11" x14ac:dyDescent="0.2">
      <c r="A21" s="174" t="s">
        <v>54</v>
      </c>
      <c r="B21" s="174">
        <f>IF(ISNUMBER(VALUE(SUBSTITUTE(実質収支比率等に係る経年分析!F$49,"▲","-"))),ROUND(VALUE(SUBSTITUTE(実質収支比率等に係る経年分析!F$49,"▲","-")),2),NA())</f>
        <v>7.86</v>
      </c>
      <c r="C21" s="174">
        <f>IF(ISNUMBER(VALUE(SUBSTITUTE(実質収支比率等に係る経年分析!G$49,"▲","-"))),ROUND(VALUE(SUBSTITUTE(実質収支比率等に係る経年分析!G$49,"▲","-")),2),NA())</f>
        <v>5.94</v>
      </c>
      <c r="D21" s="174">
        <f>IF(ISNUMBER(VALUE(SUBSTITUTE(実質収支比率等に係る経年分析!H$49,"▲","-"))),ROUND(VALUE(SUBSTITUTE(実質収支比率等に係る経年分析!H$49,"▲","-")),2),NA())</f>
        <v>8.9499999999999993</v>
      </c>
      <c r="E21" s="174">
        <f>IF(ISNUMBER(VALUE(SUBSTITUTE(実質収支比率等に係る経年分析!I$49,"▲","-"))),ROUND(VALUE(SUBSTITUTE(実質収支比率等に係る経年分析!I$49,"▲","-")),2),NA())</f>
        <v>0.94</v>
      </c>
      <c r="F21" s="174">
        <f>IF(ISNUMBER(VALUE(SUBSTITUTE(実質収支比率等に係る経年分析!J$49,"▲","-"))),ROUND(VALUE(SUBSTITUTE(実質収支比率等に係る経年分析!J$49,"▲","-")),2),NA())</f>
        <v>-1.66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簡易水道特別会計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国民健康保険特別会計（事業勘定）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1.33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0.62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0.94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1.1200000000000001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1.47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2">
      <c r="A32" s="175" t="str">
        <f>IF(連結実質赤字比率に係る赤字・黒字の構成分析!C$38="",NA(),連結実質赤字比率に係る赤字・黒字の構成分析!C$38)</f>
        <v>国民健康保険特別会計（施設勘定）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2.2999999999999998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1.73</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3.42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4.72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4.8600000000000003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5.28</v>
      </c>
    </row>
    <row r="35" spans="1:16" x14ac:dyDescent="0.2">
      <c r="A35" s="175" t="str">
        <f>IF(連結実質赤字比率に係る赤字・黒字の構成分析!C$35="",NA(),連結実質赤字比率に係る赤字・黒字の構成分析!C$35)</f>
        <v>後期高齢者医療特別会計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f>IF(ROUND(VALUE(SUBSTITUTE(連結実質赤字比率に係る赤字・黒字の構成分析!H$35,"▲", "-")), 2) &lt; 0, ABS(ROUND(VALUE(SUBSTITUTE(連結実質赤字比率に係る赤字・黒字の構成分析!H$35,"▲", "-")), 2)), NA())</f>
        <v>0.01</v>
      </c>
      <c r="G35" s="175" t="e">
        <f>IF(ROUND(VALUE(SUBSTITUTE(連結実質赤字比率に係る赤字・黒字の構成分析!H$35,"▲", "-")), 2) &gt;= 0, ABS(ROUND(VALUE(SUBSTITUTE(連結実質赤字比率に係る赤字・黒字の構成分析!H$35,"▲", "-")), 2)), NA())</f>
        <v>#N/A</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v>
      </c>
    </row>
    <row r="36" spans="1:16" x14ac:dyDescent="0.2">
      <c r="A36" s="175" t="str">
        <f>IF(連結実質赤字比率に係る赤字・黒字の構成分析!C$34="",NA(),連結実質赤字比率に係る赤字・黒字の構成分析!C$34)</f>
        <v>下水道事業特別会計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0.09</v>
      </c>
      <c r="J36" s="175">
        <f>IF(ROUND(VALUE(SUBSTITUTE(連結実質赤字比率に係る赤字・黒字の構成分析!J$34,"▲", "-")), 2) &lt; 0, ABS(ROUND(VALUE(SUBSTITUTE(連結実質赤字比率に係る赤字・黒字の構成分析!J$34,"▲", "-")), 2)), NA())</f>
        <v>0.19</v>
      </c>
      <c r="K36" s="175" t="e">
        <f>IF(ROUND(VALUE(SUBSTITUTE(連結実質赤字比率に係る赤字・黒字の構成分析!J$34,"▲", "-")), 2) &gt;= 0, ABS(ROUND(VALUE(SUBSTITUTE(連結実質赤字比率に係る赤字・黒字の構成分析!J$34,"▲", "-")), 2)), NA())</f>
        <v>#N/A</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857</v>
      </c>
      <c r="E42" s="176"/>
      <c r="F42" s="176"/>
      <c r="G42" s="176">
        <f>'実質公債費比率（分子）の構造'!L$52</f>
        <v>889</v>
      </c>
      <c r="H42" s="176"/>
      <c r="I42" s="176"/>
      <c r="J42" s="176">
        <f>'実質公債費比率（分子）の構造'!M$52</f>
        <v>897</v>
      </c>
      <c r="K42" s="176"/>
      <c r="L42" s="176"/>
      <c r="M42" s="176">
        <f>'実質公債費比率（分子）の構造'!N$52</f>
        <v>891</v>
      </c>
      <c r="N42" s="176"/>
      <c r="O42" s="176"/>
      <c r="P42" s="176">
        <f>'実質公債費比率（分子）の構造'!O$52</f>
        <v>889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52</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38</v>
      </c>
      <c r="C45" s="176"/>
      <c r="D45" s="176"/>
      <c r="E45" s="176">
        <f>'実質公債費比率（分子）の構造'!L$49</f>
        <v>38</v>
      </c>
      <c r="F45" s="176"/>
      <c r="G45" s="176"/>
      <c r="H45" s="176">
        <f>'実質公債費比率（分子）の構造'!M$49</f>
        <v>69</v>
      </c>
      <c r="I45" s="176"/>
      <c r="J45" s="176"/>
      <c r="K45" s="176">
        <f>'実質公債費比率（分子）の構造'!N$49</f>
        <v>64</v>
      </c>
      <c r="L45" s="176"/>
      <c r="M45" s="176"/>
      <c r="N45" s="176">
        <f>'実質公債費比率（分子）の構造'!O$49</f>
        <v>52</v>
      </c>
      <c r="O45" s="176"/>
      <c r="P45" s="176"/>
    </row>
    <row r="46" spans="1:16" x14ac:dyDescent="0.2">
      <c r="A46" s="176" t="s">
        <v>64</v>
      </c>
      <c r="B46" s="176">
        <f>'実質公債費比率（分子）の構造'!K$48</f>
        <v>216</v>
      </c>
      <c r="C46" s="176"/>
      <c r="D46" s="176"/>
      <c r="E46" s="176">
        <f>'実質公債費比率（分子）の構造'!L$48</f>
        <v>203</v>
      </c>
      <c r="F46" s="176"/>
      <c r="G46" s="176"/>
      <c r="H46" s="176">
        <f>'実質公債費比率（分子）の構造'!M$48</f>
        <v>200</v>
      </c>
      <c r="I46" s="176"/>
      <c r="J46" s="176"/>
      <c r="K46" s="176">
        <f>'実質公債費比率（分子）の構造'!N$48</f>
        <v>191</v>
      </c>
      <c r="L46" s="176"/>
      <c r="M46" s="176"/>
      <c r="N46" s="176">
        <f>'実質公債費比率（分子）の構造'!O$48</f>
        <v>202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1090</v>
      </c>
      <c r="C49" s="176"/>
      <c r="D49" s="176"/>
      <c r="E49" s="176">
        <f>'実質公債費比率（分子）の構造'!L$45</f>
        <v>1150</v>
      </c>
      <c r="F49" s="176"/>
      <c r="G49" s="176"/>
      <c r="H49" s="176">
        <f>'実質公債費比率（分子）の構造'!M$45</f>
        <v>1205</v>
      </c>
      <c r="I49" s="176"/>
      <c r="J49" s="176"/>
      <c r="K49" s="176">
        <f>'実質公債費比率（分子）の構造'!N$45</f>
        <v>1214</v>
      </c>
      <c r="L49" s="176"/>
      <c r="M49" s="176"/>
      <c r="N49" s="176">
        <f>'実質公債費比率（分子）の構造'!O$45</f>
        <v>1210</v>
      </c>
      <c r="O49" s="176"/>
      <c r="P49" s="176"/>
    </row>
    <row r="50" spans="1:16" x14ac:dyDescent="0.2">
      <c r="A50" s="176" t="s">
        <v>67</v>
      </c>
      <c r="B50" s="176" t="e">
        <f>NA()</f>
        <v>#N/A</v>
      </c>
      <c r="C50" s="176">
        <f>IF(ISNUMBER('実質公債費比率（分子）の構造'!K$53),'実質公債費比率（分子）の構造'!K$53,NA())</f>
        <v>539</v>
      </c>
      <c r="D50" s="176" t="e">
        <f>NA()</f>
        <v>#N/A</v>
      </c>
      <c r="E50" s="176" t="e">
        <f>NA()</f>
        <v>#N/A</v>
      </c>
      <c r="F50" s="176">
        <f>IF(ISNUMBER('実質公債費比率（分子）の構造'!L$53),'実質公債費比率（分子）の構造'!L$53,NA())</f>
        <v>502</v>
      </c>
      <c r="G50" s="176" t="e">
        <f>NA()</f>
        <v>#N/A</v>
      </c>
      <c r="H50" s="176" t="e">
        <f>NA()</f>
        <v>#N/A</v>
      </c>
      <c r="I50" s="176">
        <f>IF(ISNUMBER('実質公債費比率（分子）の構造'!M$53),'実質公債費比率（分子）の構造'!M$53,NA())</f>
        <v>577</v>
      </c>
      <c r="J50" s="176" t="e">
        <f>NA()</f>
        <v>#N/A</v>
      </c>
      <c r="K50" s="176" t="e">
        <f>NA()</f>
        <v>#N/A</v>
      </c>
      <c r="L50" s="176">
        <f>IF(ISNUMBER('実質公債費比率（分子）の構造'!N$53),'実質公債費比率（分子）の構造'!N$53,NA())</f>
        <v>578</v>
      </c>
      <c r="M50" s="176" t="e">
        <f>NA()</f>
        <v>#N/A</v>
      </c>
      <c r="N50" s="176" t="e">
        <f>NA()</f>
        <v>#N/A</v>
      </c>
      <c r="O50" s="176">
        <f>IF(ISNUMBER('実質公債費比率（分子）の構造'!O$53),'実質公債費比率（分子）の構造'!O$53,NA())</f>
        <v>575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9746</v>
      </c>
      <c r="E56" s="175"/>
      <c r="F56" s="175"/>
      <c r="G56" s="175">
        <f>'将来負担比率（分子）の構造'!J$52</f>
        <v>9640</v>
      </c>
      <c r="H56" s="175"/>
      <c r="I56" s="175"/>
      <c r="J56" s="175">
        <f>'将来負担比率（分子）の構造'!K$52</f>
        <v>9634</v>
      </c>
      <c r="K56" s="175"/>
      <c r="L56" s="175"/>
      <c r="M56" s="175">
        <f>'将来負担比率（分子）の構造'!L$52</f>
        <v>9182</v>
      </c>
      <c r="N56" s="175"/>
      <c r="O56" s="175"/>
      <c r="P56" s="175">
        <f>'将来負担比率（分子）の構造'!M$52</f>
        <v>8809</v>
      </c>
    </row>
    <row r="57" spans="1:16" x14ac:dyDescent="0.2">
      <c r="A57" s="175" t="s">
        <v>42</v>
      </c>
      <c r="B57" s="175"/>
      <c r="C57" s="175"/>
      <c r="D57" s="175">
        <f>'将来負担比率（分子）の構造'!I$51</f>
        <v>45</v>
      </c>
      <c r="E57" s="175"/>
      <c r="F57" s="175"/>
      <c r="G57" s="175">
        <f>'将来負担比率（分子）の構造'!J$51</f>
        <v>39</v>
      </c>
      <c r="H57" s="175"/>
      <c r="I57" s="175"/>
      <c r="J57" s="175">
        <f>'将来負担比率（分子）の構造'!K$51</f>
        <v>27</v>
      </c>
      <c r="K57" s="175"/>
      <c r="L57" s="175"/>
      <c r="M57" s="175">
        <f>'将来負担比率（分子）の構造'!L$51</f>
        <v>13</v>
      </c>
      <c r="N57" s="175"/>
      <c r="O57" s="175"/>
      <c r="P57" s="175">
        <f>'将来負担比率（分子）の構造'!M$51</f>
        <v>4</v>
      </c>
    </row>
    <row r="58" spans="1:16" x14ac:dyDescent="0.2">
      <c r="A58" s="175" t="s">
        <v>41</v>
      </c>
      <c r="B58" s="175"/>
      <c r="C58" s="175"/>
      <c r="D58" s="175">
        <f>'将来負担比率（分子）の構造'!I$50</f>
        <v>4361</v>
      </c>
      <c r="E58" s="175"/>
      <c r="F58" s="175"/>
      <c r="G58" s="175">
        <f>'将来負担比率（分子）の構造'!J$50</f>
        <v>4688</v>
      </c>
      <c r="H58" s="175"/>
      <c r="I58" s="175"/>
      <c r="J58" s="175">
        <f>'将来負担比率（分子）の構造'!K$50</f>
        <v>5154</v>
      </c>
      <c r="K58" s="175"/>
      <c r="L58" s="175"/>
      <c r="M58" s="175">
        <f>'将来負担比率（分子）の構造'!L$50</f>
        <v>5228</v>
      </c>
      <c r="N58" s="175"/>
      <c r="O58" s="175"/>
      <c r="P58" s="175">
        <f>'将来負担比率（分子）の構造'!M$50</f>
        <v>5157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8</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6</v>
      </c>
      <c r="O61" s="175"/>
      <c r="P61" s="175"/>
    </row>
    <row r="62" spans="1:16" x14ac:dyDescent="0.2">
      <c r="A62" s="175" t="s">
        <v>35</v>
      </c>
      <c r="B62" s="175">
        <f>'将来負担比率（分子）の構造'!I$45</f>
        <v>2091</v>
      </c>
      <c r="C62" s="175"/>
      <c r="D62" s="175"/>
      <c r="E62" s="175">
        <f>'将来負担比率（分子）の構造'!J$45</f>
        <v>2078</v>
      </c>
      <c r="F62" s="175"/>
      <c r="G62" s="175"/>
      <c r="H62" s="175">
        <f>'将来負担比率（分子）の構造'!K$45</f>
        <v>2045</v>
      </c>
      <c r="I62" s="175"/>
      <c r="J62" s="175"/>
      <c r="K62" s="175">
        <f>'将来負担比率（分子）の構造'!L$45</f>
        <v>2019</v>
      </c>
      <c r="L62" s="175"/>
      <c r="M62" s="175"/>
      <c r="N62" s="175">
        <f>'将来負担比率（分子）の構造'!M$45</f>
        <v>1985</v>
      </c>
      <c r="O62" s="175"/>
      <c r="P62" s="175"/>
    </row>
    <row r="63" spans="1:16" x14ac:dyDescent="0.2">
      <c r="A63" s="175" t="s">
        <v>34</v>
      </c>
      <c r="B63" s="175">
        <f>'将来負担比率（分子）の構造'!I$44</f>
        <v>383</v>
      </c>
      <c r="C63" s="175"/>
      <c r="D63" s="175"/>
      <c r="E63" s="175">
        <f>'将来負担比率（分子）の構造'!J$44</f>
        <v>585</v>
      </c>
      <c r="F63" s="175"/>
      <c r="G63" s="175"/>
      <c r="H63" s="175">
        <f>'将来負担比率（分子）の構造'!K$44</f>
        <v>521</v>
      </c>
      <c r="I63" s="175"/>
      <c r="J63" s="175"/>
      <c r="K63" s="175">
        <f>'将来負担比率（分子）の構造'!L$44</f>
        <v>457</v>
      </c>
      <c r="L63" s="175"/>
      <c r="M63" s="175"/>
      <c r="N63" s="175">
        <f>'将来負担比率（分子）の構造'!M$44</f>
        <v>409</v>
      </c>
      <c r="O63" s="175"/>
      <c r="P63" s="175"/>
    </row>
    <row r="64" spans="1:16" x14ac:dyDescent="0.2">
      <c r="A64" s="175" t="s">
        <v>33</v>
      </c>
      <c r="B64" s="175">
        <f>'将来負担比率（分子）の構造'!I$43</f>
        <v>2689</v>
      </c>
      <c r="C64" s="175"/>
      <c r="D64" s="175"/>
      <c r="E64" s="175">
        <f>'将来負担比率（分子）の構造'!J$43</f>
        <v>2465</v>
      </c>
      <c r="F64" s="175"/>
      <c r="G64" s="175"/>
      <c r="H64" s="175">
        <f>'将来負担比率（分子）の構造'!K$43</f>
        <v>2325</v>
      </c>
      <c r="I64" s="175"/>
      <c r="J64" s="175"/>
      <c r="K64" s="175">
        <f>'将来負担比率（分子）の構造'!L$43</f>
        <v>2252</v>
      </c>
      <c r="L64" s="175"/>
      <c r="M64" s="175"/>
      <c r="N64" s="175">
        <f>'将来負担比率（分子）の構造'!M$43</f>
        <v>2184</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11563</v>
      </c>
      <c r="C66" s="175"/>
      <c r="D66" s="175"/>
      <c r="E66" s="175">
        <f>'将来負担比率（分子）の構造'!J$41</f>
        <v>11358</v>
      </c>
      <c r="F66" s="175"/>
      <c r="G66" s="175"/>
      <c r="H66" s="175">
        <f>'将来負担比率（分子）の構造'!K$41</f>
        <v>11293</v>
      </c>
      <c r="I66" s="175"/>
      <c r="J66" s="175"/>
      <c r="K66" s="175">
        <f>'将来負担比率（分子）の構造'!L$41</f>
        <v>10658</v>
      </c>
      <c r="L66" s="175"/>
      <c r="M66" s="175"/>
      <c r="N66" s="175">
        <f>'将来負担比率（分子）の構造'!M$41</f>
        <v>10060</v>
      </c>
      <c r="O66" s="175"/>
      <c r="P66" s="175"/>
    </row>
    <row r="67" spans="1:16" x14ac:dyDescent="0.2">
      <c r="A67" s="175" t="s">
        <v>71</v>
      </c>
      <c r="B67" s="175" t="e">
        <f>NA()</f>
        <v>#N/A</v>
      </c>
      <c r="C67" s="175">
        <f>IF(ISNUMBER('将来負担比率（分子）の構造'!I$53), IF('将来負担比率（分子）の構造'!I$53 &lt; 0, 0, '将来負担比率（分子）の構造'!I$53), NA())</f>
        <v>2581</v>
      </c>
      <c r="D67" s="175" t="e">
        <f>NA()</f>
        <v>#N/A</v>
      </c>
      <c r="E67" s="175" t="e">
        <f>NA()</f>
        <v>#N/A</v>
      </c>
      <c r="F67" s="175">
        <f>IF(ISNUMBER('将来負担比率（分子）の構造'!J$53), IF('将来負担比率（分子）の構造'!J$53 &lt; 0, 0, '将来負担比率（分子）の構造'!J$53), NA())</f>
        <v>2119</v>
      </c>
      <c r="G67" s="175" t="e">
        <f>NA()</f>
        <v>#N/A</v>
      </c>
      <c r="H67" s="175" t="e">
        <f>NA()</f>
        <v>#N/A</v>
      </c>
      <c r="I67" s="175">
        <f>IF(ISNUMBER('将来負担比率（分子）の構造'!K$53), IF('将来負担比率（分子）の構造'!K$53 &lt; 0, 0, '将来負担比率（分子）の構造'!K$53), NA())</f>
        <v>1369</v>
      </c>
      <c r="J67" s="175" t="e">
        <f>NA()</f>
        <v>#N/A</v>
      </c>
      <c r="K67" s="175" t="e">
        <f>NA()</f>
        <v>#N/A</v>
      </c>
      <c r="L67" s="175">
        <f>IF(ISNUMBER('将来負担比率（分子）の構造'!L$53), IF('将来負担比率（分子）の構造'!L$53 &lt; 0, 0, '将来負担比率（分子）の構造'!L$53), NA())</f>
        <v>963</v>
      </c>
      <c r="M67" s="175" t="e">
        <f>NA()</f>
        <v>#N/A</v>
      </c>
      <c r="N67" s="175" t="e">
        <f>NA()</f>
        <v>#N/A</v>
      </c>
      <c r="O67" s="175">
        <f>IF(ISNUMBER('将来負担比率（分子）の構造'!M$53), IF('将来負担比率（分子）の構造'!M$53 &lt; 0, 0, '将来負担比率（分子）の構造'!M$53), NA())</f>
        <v>674</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3769</v>
      </c>
      <c r="C72" s="179">
        <f>基金残高に係る経年分析!G55</f>
        <v>3821</v>
      </c>
      <c r="D72" s="179">
        <f>基金残高に係る経年分析!H55</f>
        <v>3700</v>
      </c>
    </row>
    <row r="73" spans="1:16" x14ac:dyDescent="0.2">
      <c r="A73" s="178" t="s">
        <v>74</v>
      </c>
      <c r="B73" s="179">
        <f>基金残高に係る経年分析!F56</f>
        <v>397</v>
      </c>
      <c r="C73" s="179">
        <f>基金残高に係る経年分析!G56</f>
        <v>378</v>
      </c>
      <c r="D73" s="179">
        <f>基金残高に係る経年分析!H56</f>
        <v>384</v>
      </c>
    </row>
    <row r="74" spans="1:16" x14ac:dyDescent="0.2">
      <c r="A74" s="178" t="s">
        <v>75</v>
      </c>
      <c r="B74" s="179">
        <f>基金残高に係る経年分析!F57</f>
        <v>1236</v>
      </c>
      <c r="C74" s="179">
        <f>基金残高に係る経年分析!G57</f>
        <v>1124</v>
      </c>
      <c r="D74" s="179">
        <f>基金残高に係る経年分析!H57</f>
        <v>1093</v>
      </c>
    </row>
  </sheetData>
  <sheetProtection algorithmName="SHA-512" hashValue="tLmn2eL5/q+02Zu/cRce16N/1drwgT71OU+t/y6g2AV5KYcpoTI48w+/8lpqUylRfuhCmRTmu3MIJrPujL1hBQ==" saltValue="um+ZL8mIdmzCcSn2Rhv8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9521630-F7D5-474D-A1F3-7323AECA2E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903251-2200-4729-8F56-81D564F15CB3}">
  <ds:schemaRefs>
    <ds:schemaRef ds:uri="http://schemas.microsoft.com/sharepoint/v3/contenttype/forms"/>
  </ds:schemaRefs>
</ds:datastoreItem>
</file>

<file path=customXml/itemProps3.xml><?xml version="1.0" encoding="utf-8"?>
<ds:datastoreItem xmlns:ds="http://schemas.openxmlformats.org/officeDocument/2006/customXml" ds:itemID="{737B4990-0075-4919-BE7B-6EA59EC28921}">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2025-03-17T08:51:47Z</cp:lastPrinted>
  <dcterms:created xsi:type="dcterms:W3CDTF">2025-02-19T01:22:23Z</dcterms:created>
  <dcterms:modified xsi:type="dcterms:W3CDTF">2025-03-20T23:55:48Z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