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omaru-ta\Desktop\R7.3.4_【群馬県市町村課】令和5年度財政状況資料集の作成及び提出について （依頼）【3_17〆】\"/>
    </mc:Choice>
  </mc:AlternateContent>
  <xr:revisionPtr revIDLastSave="0" documentId="13_ncr:1_{E885BB84-3E03-4E1B-AA9E-EEA71BA66AE2}" xr6:coauthVersionLast="47" xr6:coauthVersionMax="47" xr10:uidLastSave="{00000000-0000-0000-0000-000000000000}"/>
  <bookViews>
    <workbookView xWindow="-120" yWindow="-120" windowWidth="29040" windowHeight="15840" firstSheet="4"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l="1"/>
</calcChain>
</file>

<file path=xl/sharedStrings.xml><?xml version="1.0" encoding="utf-8"?>
<sst xmlns="http://schemas.openxmlformats.org/spreadsheetml/2006/main" count="1101" uniqueCount="559">
  <si>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</si>
  <si>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</si>
  <si>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</si>
  <si>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</si>
  <si>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</si>
  <si>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</si>
  <si>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</si>
  <si>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</si>
  <si>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</si>
  <si>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</si>
  <si>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</si>
  <si>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</si>
  <si>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</si>
  <si>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</si>
  <si>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</si>
  <si>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</si>
  <si>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</si>
  <si>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</si>
  <si>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</si>
  <si>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</si>
  <si>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</si>
  <si>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</si>
  <si>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</si>
  <si>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</si>
  <si>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</si>
  <si>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</si>
  <si>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</si>
  <si>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</si>
  <si>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</si>
  <si>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</si>
  <si>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</si>
  <si>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</si>
  <si>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</si>
  <si>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</si>
  <si>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</si>
  <si>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</si>
  <si>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</si>
  <si>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</si>
  <si>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</si>
  <si>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</si>
  <si>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</si>
  <si>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</si>
  <si>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</si>
  <si>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</si>
  <si>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</si>
  <si>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</si>
  <si>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</si>
  <si>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</si>
  <si>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</si>
  <si>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</si>
  <si>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</si>
  <si>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</si>
  <si>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</si>
  <si>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</si>
  <si>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</si>
  <si>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</si>
  <si>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</si>
  <si>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</si>
  <si>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</si>
  <si>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</si>
  <si>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</si>
  <si>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</si>
  <si>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</si>
  <si>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</si>
  <si>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</si>
  <si>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</si>
  <si>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</si>
  <si>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</si>
  <si>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</si>
  <si>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</si>
  <si>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</si>
  <si>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</si>
  <si>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</si>
  <si>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</si>
  <si>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</si>
  <si>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</si>
  <si>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</si>
  <si>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</si>
  <si>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</si>
  <si>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</si>
  <si>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</si>
  <si>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</si>
  <si>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</si>
  <si>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</si>
  <si>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</si>
  <si>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</si>
  <si>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</si>
  <si>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</si>
  <si>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</si>
  <si>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</si>
  <si>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</si>
  <si>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</si>
  <si>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</si>
  <si>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</si>
  <si>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</si>
  <si>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</si>
  <si>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</si>
  <si>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</si>
  <si>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</si>
  <si>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</si>
  <si>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</si>
  <si>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</si>
  <si>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</si>
  <si>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</si>
  <si>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</si>
  <si>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</si>
  <si>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</si>
  <si>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</si>
  <si>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</si>
  <si>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</si>
  <si>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</si>
  <si>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</si>
  <si>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</si>
  <si>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</si>
  <si>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</si>
  <si>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</si>
  <si>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</si>
  <si>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</si>
  <si>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</si>
  <si>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</si>
  <si>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</si>
  <si>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</si>
  <si>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</si>
  <si>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</si>
  <si>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</si>
  <si>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</si>
  <si>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</si>
  <si>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</si>
  <si>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</si>
  <si>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</si>
  <si>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</si>
  <si>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</si>
  <si>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</si>
  <si>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</si>
  <si>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</si>
  <si>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</si>
  <si>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</si>
  <si>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</si>
  <si>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</si>
  <si>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</si>
  <si>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</si>
  <si>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</si>
  <si>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</si>
  <si>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</si>
  <si>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</si>
  <si>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</si>
  <si>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</si>
  <si>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</si>
  <si>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</si>
  <si>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</si>
  <si>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</si>
  <si>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</si>
  <si>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</si>
  <si>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</si>
  <si>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</si>
  <si>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</si>
  <si>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</si>
  <si>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</si>
  <si>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</si>
  <si>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</si>
  <si>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</si>
  <si>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</si>
  <si>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</si>
  <si>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</si>
  <si>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</si>
  <si>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</si>
  <si>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</si>
  <si>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</si>
  <si>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</si>
  <si>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</si>
  <si>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</si>
  <si>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</si>
  <si>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</si>
  <si>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</si>
  <si>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</si>
  <si>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</si>
  <si>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</si>
  <si>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</si>
  <si>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</si>
  <si>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</si>
  <si>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</si>
  <si>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</si>
  <si>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</si>
  <si>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</si>
  <si>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</si>
  <si>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</si>
  <si>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</si>
  <si>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</si>
  <si>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</si>
  <si>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</si>
  <si>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</si>
  <si>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</si>
  <si>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</si>
  <si>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</si>
  <si>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</si>
  <si>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</si>
  <si>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</si>
  <si>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</si>
  <si>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</si>
  <si>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</si>
  <si>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</si>
  <si>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</si>
  <si>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</si>
  <si>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</si>
  <si>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群馬県片品村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</si>
  <si>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</si>
  <si>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</si>
  <si>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</si>
  <si>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</si>
  <si>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</si>
  <si>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</si>
  <si>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</si>
  <si>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</si>
  <si>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</si>
  <si>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</si>
  <si>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</si>
  <si>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</si>
  <si>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</si>
  <si>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</si>
  <si>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</si>
  <si>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</si>
  <si>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</si>
  <si>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</si>
  <si>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</si>
  <si>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</si>
  <si>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</si>
  <si>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</si>
  <si>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</si>
  <si>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</si>
  <si>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</si>
  <si>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</si>
  <si>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</si>
  <si>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</si>
  <si>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</si>
  <si>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</si>
  <si>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</si>
  <si>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</si>
  <si>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</si>
  <si>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</si>
  <si>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</si>
  <si>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</si>
  <si>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</si>
  <si>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</si>
  <si>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</si>
  <si>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</si>
  <si>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</si>
  <si>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</si>
  <si>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</si>
  <si>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</si>
  <si>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</si>
  <si>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</si>
  <si>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</si>
  <si>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</si>
  <si>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</si>
  <si>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</si>
  <si>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</si>
  <si>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</si>
  <si>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</si>
  <si>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</si>
  <si>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</si>
  <si>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</si>
  <si>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</si>
  <si>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</si>
  <si>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</si>
  <si>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</si>
  <si>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</si>
  <si>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</si>
  <si>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</si>
  <si>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</si>
  <si>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</si>
  <si>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</si>
  <si>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</si>
  <si>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</si>
  <si>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</si>
  <si>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</si>
  <si>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</si>
  <si>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</si>
  <si>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</si>
  <si>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</si>
  <si>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</si>
  <si>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</si>
  <si>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</si>
  <si>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</si>
  <si>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</si>
  <si>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</si>
  <si>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</si>
  <si>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</si>
  <si>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</si>
  <si>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</si>
  <si>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</si>
  <si>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</si>
  <si>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</si>
  <si>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</si>
  <si>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</si>
  <si>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</si>
  <si>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</si>
  <si>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</si>
  <si>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</si>
  <si>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</si>
  <si>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</si>
  <si>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</si>
  <si>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</si>
  <si>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</si>
  <si>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</si>
  <si>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</si>
  <si>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</si>
  <si>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</si>
  <si>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</si>
  <si>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</si>
  <si>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</si>
  <si>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</si>
  <si>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</si>
  <si>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</si>
  <si>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</si>
  <si>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</si>
  <si>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</si>
  <si>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</si>
  <si>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</si>
  <si>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</si>
  <si>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</si>
  <si>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</si>
  <si>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</si>
  <si>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</si>
  <si>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</si>
  <si>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</si>
  <si>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</si>
  <si>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</si>
  <si>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</si>
  <si>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</si>
  <si>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</si>
  <si>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</si>
  <si>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</si>
  <si>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</si>
  <si>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</si>
  <si>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</si>
  <si>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</si>
  <si>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</si>
  <si>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</si>
  <si>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</si>
  <si>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</si>
  <si>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</si>
  <si>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</si>
  <si>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</si>
  <si>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</si>
  <si>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</si>
  <si>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</si>
  <si>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</si>
  <si>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</si>
  <si>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</si>
  <si>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</si>
  <si>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</si>
  <si>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</si>
  <si>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</si>
  <si>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</si>
  <si>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</si>
  <si>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群馬県片品村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</si>
  <si>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</si>
  <si>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</si>
  <si>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</si>
  <si>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</si>
  <si>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</si>
  <si>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</si>
  <si>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</si>
  <si>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</si>
  <si>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</si>
  <si>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</si>
  <si>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</si>
  <si>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</si>
  <si>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</si>
  <si>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</si>
  <si>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</si>
  <si>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</si>
  <si>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</si>
  <si>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</si>
  <si>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</si>
  <si>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</si>
  <si>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</si>
  <si>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</si>
  <si>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</si>
  <si>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</si>
  <si>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</si>
  <si>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</si>
  <si>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</si>
  <si>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</si>
  <si>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</si>
  <si>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</si>
  <si>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</si>
  <si>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</si>
  <si>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</si>
  <si>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</si>
  <si>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</si>
  <si>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</si>
  <si>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</si>
  <si>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</si>
  <si>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</si>
  <si>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</si>
  <si>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</si>
  <si>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</si>
  <si>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</si>
  <si>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</si>
  <si>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</si>
  <si>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</si>
  <si>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</si>
  <si>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</si>
  <si>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</si>
  <si>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</si>
  <si>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</si>
  <si>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</si>
  <si>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</si>
  <si>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</si>
  <si>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</si>
  <si>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</si>
  <si>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</si>
  <si>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</si>
  <si>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</si>
  <si>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</si>
  <si>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</si>
  <si>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</si>
  <si>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</si>
  <si>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</si>
  <si>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</si>
  <si>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</si>
  <si>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</si>
  <si>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</si>
  <si>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</si>
  <si>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</si>
  <si>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</si>
  <si>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</si>
  <si>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</si>
  <si>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</si>
  <si>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</si>
  <si>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</si>
  <si>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</si>
  <si>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</si>
  <si>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</si>
  <si>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</si>
  <si>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</si>
  <si>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</si>
  <si>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</si>
  <si>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</si>
  <si>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</si>
  <si>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</si>
  <si>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</si>
  <si>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</si>
  <si>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</si>
  <si>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</si>
  <si>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</si>
  <si>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</si>
  <si>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</si>
  <si>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</si>
  <si>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</si>
  <si>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</si>
  <si>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</si>
  <si>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</si>
  <si>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</si>
  <si>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</si>
  <si>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</si>
  <si>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</si>
  <si>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</si>
  <si>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</si>
  <si>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</si>
  <si>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</si>
  <si>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</si>
  <si>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</si>
  <si>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</si>
  <si>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</si>
  <si>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</si>
  <si>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</si>
  <si>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</si>
  <si>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</si>
  <si>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</si>
  <si>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</si>
  <si>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</si>
  <si>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</si>
  <si>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</si>
  <si>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</si>
  <si>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</si>
  <si>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</si>
  <si>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</si>
  <si>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</si>
  <si>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</si>
  <si>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</si>
  <si>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</si>
  <si>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</si>
  <si>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</si>
  <si>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</si>
  <si>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</si>
  <si>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</si>
  <si>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</si>
  <si>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</si>
  <si>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</si>
  <si>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</si>
  <si>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</si>
  <si>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</si>
  <si>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</si>
  <si>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</si>
  <si>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</si>
  <si>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</si>
  <si>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</si>
  <si>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</si>
  <si>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</si>
  <si>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</si>
  <si>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</si>
  <si>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</si>
  <si>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</si>
  <si>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</si>
  <si>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</si>
  <si>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</si>
  <si>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</si>
  <si>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</si>
  <si>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</si>
  <si>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</si>
  <si>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</si>
  <si>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</si>
  <si>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</si>
  <si>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</si>
  <si>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</si>
  <si>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</si>
  <si>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</si>
  <si>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</si>
  <si>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</si>
  <si>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</si>
  <si>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</si>
  <si>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</si>
  <si>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</si>
  <si>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</si>
  <si>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</si>
  <si>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</si>
  <si>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</si>
  <si>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</si>
  <si>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0.49</t>
  </si>
  <si>
    <t>一般会計</t>
  </si>
  <si>
    <t>国民健康保険特別会計</t>
  </si>
  <si>
    <t>介護保険特別会計</t>
  </si>
  <si>
    <t>下水道事業等特別会計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</si>
  <si>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</si>
  <si>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</si>
  <si>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</si>
  <si>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</si>
  <si>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</si>
  <si>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</si>
  <si>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</si>
  <si>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</si>
  <si>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</si>
  <si>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片品村振興公社</t>
  </si>
  <si>
    <t>-</t>
    <phoneticPr fontId="2"/>
  </si>
  <si>
    <t>利根東部衛生施設組合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</si>
  <si>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</si>
  <si>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</si>
  <si>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</si>
  <si>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</si>
  <si>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</si>
  <si>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</si>
  <si>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</si>
  <si>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(片品村尾瀬の郷づくり基金)</t>
    <rPh sb="1" eb="4">
      <t>カタシナムラ</t>
    </rPh>
    <rPh sb="4" eb="6">
      <t>オゼ</t>
    </rPh>
    <rPh sb="7" eb="8">
      <t>ゴウ</t>
    </rPh>
    <rPh sb="11" eb="13">
      <t>キキン</t>
    </rPh>
    <phoneticPr fontId="5"/>
  </si>
  <si>
    <t>(庁舎建設基金)</t>
    <rPh sb="1" eb="3">
      <t>チョウシャ</t>
    </rPh>
    <rPh sb="3" eb="7">
      <t>ケンセツキキン</t>
    </rPh>
    <phoneticPr fontId="2"/>
  </si>
  <si>
    <t>(片品村高齢者福祉基金)</t>
    <rPh sb="1" eb="4">
      <t>カタシナムラ</t>
    </rPh>
    <rPh sb="4" eb="7">
      <t>コウレイシャ</t>
    </rPh>
    <rPh sb="7" eb="9">
      <t>フクシ</t>
    </rPh>
    <rPh sb="9" eb="11">
      <t>キキン</t>
    </rPh>
    <phoneticPr fontId="2"/>
  </si>
  <si>
    <t>(地域づくり特別事業基金)</t>
    <rPh sb="1" eb="3">
      <t>チイキ</t>
    </rPh>
    <rPh sb="6" eb="10">
      <t>トクベツジギョウ</t>
    </rPh>
    <rPh sb="10" eb="12">
      <t>キキン</t>
    </rPh>
    <phoneticPr fontId="2"/>
  </si>
  <si>
    <t>(給食センター建設基金)</t>
    <rPh sb="1" eb="3">
      <t>キュウショク</t>
    </rPh>
    <rPh sb="7" eb="9">
      <t>ケンセツ</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</si>
</sst>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B1E6-435A-908A-9B555EB0F7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124177</c:v>
                </c:pt>
                <c:pt idx="1">
                  <c:v>114755</c:v>
                </c:pt>
                <c:pt idx="2">
                  <c:v>75958</c:v>
                </c:pt>
                <c:pt idx="3">
                  <c:v>90577</c:v>
                </c:pt>
                <c:pt idx="4">
                  <c:v>133635</c:v>
                </c:pt>
              </c:numCache>
            </c:numRef>
          </c:val>
          <c:smooth val="0"/>
          <c:extLst>
            <c:ext xmlns:c16="http://schemas.microsoft.com/office/drawing/2014/chart" uri="{C3380CC4-5D6E-409C-BE32-E72D297353CC}">
              <c16:uniqueId val="{00000001-B1E6-435A-908A-9B555EB0F7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8.98</c:v>
                </c:pt>
                <c:pt idx="1">
                  <c:v>10.15</c:v>
                </c:pt>
                <c:pt idx="2">
                  <c:v>16.91</c:v>
                </c:pt>
                <c:pt idx="3">
                  <c:v>11.34</c:v>
                </c:pt>
                <c:pt idx="4">
                  <c:v>13.94</c:v>
                </c:pt>
              </c:numCache>
            </c:numRef>
          </c:val>
          <c:extLst>
            <c:ext xmlns:c16="http://schemas.microsoft.com/office/drawing/2014/chart" uri="{C3380CC4-5D6E-409C-BE32-E72D297353CC}">
              <c16:uniqueId val="{00000000-7B5E-43C6-8BC1-038D233FD9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49.33</c:v>
                </c:pt>
                <c:pt idx="1">
                  <c:v>56.51</c:v>
                </c:pt>
                <c:pt idx="2">
                  <c:v>64.069999999999993</c:v>
                </c:pt>
                <c:pt idx="3">
                  <c:v>76.849999999999994</c:v>
                </c:pt>
                <c:pt idx="4">
                  <c:v>82.19</c:v>
                </c:pt>
              </c:numCache>
            </c:numRef>
          </c:val>
          <c:extLst>
            <c:ext xmlns:c16="http://schemas.microsoft.com/office/drawing/2014/chart" uri="{C3380CC4-5D6E-409C-BE32-E72D297353CC}">
              <c16:uniqueId val="{00000001-7B5E-43C6-8BC1-038D233FD9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6.01</c:v>
                </c:pt>
                <c:pt idx="1">
                  <c:v>7.06</c:v>
                </c:pt>
                <c:pt idx="2">
                  <c:v>14.69</c:v>
                </c:pt>
                <c:pt idx="3">
                  <c:v>-0.49</c:v>
                </c:pt>
                <c:pt idx="4">
                  <c:v>1.57</c:v>
                </c:pt>
              </c:numCache>
            </c:numRef>
          </c:val>
          <c:smooth val="0"/>
          <c:extLst>
            <c:ext xmlns:c16="http://schemas.microsoft.com/office/drawing/2014/chart" uri="{C3380CC4-5D6E-409C-BE32-E72D297353CC}">
              <c16:uniqueId val="{00000002-7B5E-43C6-8BC1-038D233FD9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5A-46BB-B9A7-DB5E15EED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5A-46BB-B9A7-DB5E15EED2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5A-46BB-B9A7-DB5E15EED2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5A-46BB-B9A7-DB5E15EED2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4-CC5A-46BB-B9A7-DB5E15EED2B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0.28999999999999998</c:v>
                </c:pt>
                <c:pt idx="4">
                  <c:v>#N/A</c:v>
                </c:pt>
                <c:pt idx="5">
                  <c:v>0.21</c:v>
                </c:pt>
                <c:pt idx="6">
                  <c:v>#N/A</c:v>
                </c:pt>
                <c:pt idx="7">
                  <c:v>0.33</c:v>
                </c:pt>
                <c:pt idx="8">
                  <c:v>#N/A</c:v>
                </c:pt>
                <c:pt idx="9">
                  <c:v>0.04</c:v>
                </c:pt>
              </c:numCache>
            </c:numRef>
          </c:val>
          <c:extLst>
            <c:ext xmlns:c16="http://schemas.microsoft.com/office/drawing/2014/chart" uri="{C3380CC4-5D6E-409C-BE32-E72D297353CC}">
              <c16:uniqueId val="{00000005-CC5A-46BB-B9A7-DB5E15EED2BF}"/>
            </c:ext>
          </c:extLst>
        </c:ser>
        <c:ser>
          <c:idx val="6"/>
          <c:order val="6"/>
          <c:tx>
            <c:strRef>
              <c:f>データシート!$A$33</c:f>
              <c:strCache>
                <c:ptCount val="1"/>
                <c:pt idx="0">
                  <c:v>下水道事業等特別会計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0.23</c:v>
                </c:pt>
                <c:pt idx="4">
                  <c:v>#N/A</c:v>
                </c:pt>
                <c:pt idx="5">
                  <c:v>0.33</c:v>
                </c:pt>
                <c:pt idx="6">
                  <c:v>#N/A</c:v>
                </c:pt>
                <c:pt idx="7">
                  <c:v>1.38</c:v>
                </c:pt>
                <c:pt idx="8">
                  <c:v>#N/A</c:v>
                </c:pt>
                <c:pt idx="9">
                  <c:v>0.56999999999999995</c:v>
                </c:pt>
              </c:numCache>
            </c:numRef>
          </c:val>
          <c:extLst>
            <c:ext xmlns:c16="http://schemas.microsoft.com/office/drawing/2014/chart" uri="{C3380CC4-5D6E-409C-BE32-E72D297353CC}">
              <c16:uniqueId val="{00000006-CC5A-46BB-B9A7-DB5E15EED2B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0.84</c:v>
                </c:pt>
                <c:pt idx="4">
                  <c:v>#N/A</c:v>
                </c:pt>
                <c:pt idx="5">
                  <c:v>0.94</c:v>
                </c:pt>
                <c:pt idx="6">
                  <c:v>#N/A</c:v>
                </c:pt>
                <c:pt idx="7">
                  <c:v>0.94</c:v>
                </c:pt>
                <c:pt idx="8">
                  <c:v>#N/A</c:v>
                </c:pt>
                <c:pt idx="9">
                  <c:v>0.99</c:v>
                </c:pt>
              </c:numCache>
            </c:numRef>
          </c:val>
          <c:extLst>
            <c:ext xmlns:c16="http://schemas.microsoft.com/office/drawing/2014/chart" uri="{C3380CC4-5D6E-409C-BE32-E72D297353CC}">
              <c16:uniqueId val="{00000007-CC5A-46BB-B9A7-DB5E15EED2B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0.62</c:v>
                </c:pt>
                <c:pt idx="2">
                  <c:v>#N/A</c:v>
                </c:pt>
                <c:pt idx="3">
                  <c:v>0.21</c:v>
                </c:pt>
                <c:pt idx="4">
                  <c:v>#N/A</c:v>
                </c:pt>
                <c:pt idx="5">
                  <c:v>0.72</c:v>
                </c:pt>
                <c:pt idx="6">
                  <c:v>#N/A</c:v>
                </c:pt>
                <c:pt idx="7">
                  <c:v>0.47</c:v>
                </c:pt>
                <c:pt idx="8">
                  <c:v>#N/A</c:v>
                </c:pt>
                <c:pt idx="9">
                  <c:v>1.38</c:v>
                </c:pt>
              </c:numCache>
            </c:numRef>
          </c:val>
          <c:extLst>
            <c:ext xmlns:c16="http://schemas.microsoft.com/office/drawing/2014/chart" uri="{C3380CC4-5D6E-409C-BE32-E72D297353CC}">
              <c16:uniqueId val="{00000008-CC5A-46BB-B9A7-DB5E15EED2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8.9700000000000006</c:v>
                </c:pt>
                <c:pt idx="2">
                  <c:v>#N/A</c:v>
                </c:pt>
                <c:pt idx="3">
                  <c:v>10.15</c:v>
                </c:pt>
                <c:pt idx="4">
                  <c:v>#N/A</c:v>
                </c:pt>
                <c:pt idx="5">
                  <c:v>16.899999999999999</c:v>
                </c:pt>
                <c:pt idx="6">
                  <c:v>#N/A</c:v>
                </c:pt>
                <c:pt idx="7">
                  <c:v>11.33</c:v>
                </c:pt>
                <c:pt idx="8">
                  <c:v>#N/A</c:v>
                </c:pt>
                <c:pt idx="9">
                  <c:v>13.94</c:v>
                </c:pt>
              </c:numCache>
            </c:numRef>
          </c:val>
          <c:extLst>
            <c:ext xmlns:c16="http://schemas.microsoft.com/office/drawing/2014/chart" uri="{C3380CC4-5D6E-409C-BE32-E72D297353CC}">
              <c16:uniqueId val="{00000009-CC5A-46BB-B9A7-DB5E15EED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353</c:v>
                </c:pt>
                <c:pt idx="5">
                  <c:v>387</c:v>
                </c:pt>
                <c:pt idx="8">
                  <c:v>393</c:v>
                </c:pt>
                <c:pt idx="11">
                  <c:v>460</c:v>
                </c:pt>
                <c:pt idx="14">
                  <c:v>457</c:v>
                </c:pt>
              </c:numCache>
            </c:numRef>
          </c:val>
          <c:extLst>
            <c:ext xmlns:c16="http://schemas.microsoft.com/office/drawing/2014/chart" uri="{C3380CC4-5D6E-409C-BE32-E72D297353CC}">
              <c16:uniqueId val="{00000000-0A96-4D03-8243-90DC6D1AAF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96-4D03-8243-90DC6D1AAF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2-0A96-4D03-8243-90DC6D1AAF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18</c:v>
                </c:pt>
                <c:pt idx="6">
                  <c:v>20</c:v>
                </c:pt>
                <c:pt idx="9">
                  <c:v>20</c:v>
                </c:pt>
                <c:pt idx="12">
                  <c:v>20</c:v>
                </c:pt>
              </c:numCache>
            </c:numRef>
          </c:val>
          <c:extLst>
            <c:ext xmlns:c16="http://schemas.microsoft.com/office/drawing/2014/chart" uri="{C3380CC4-5D6E-409C-BE32-E72D297353CC}">
              <c16:uniqueId val="{00000003-0A96-4D03-8243-90DC6D1AAF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c:v>
                </c:pt>
                <c:pt idx="3">
                  <c:v>43</c:v>
                </c:pt>
                <c:pt idx="6">
                  <c:v>39</c:v>
                </c:pt>
                <c:pt idx="9">
                  <c:v>42</c:v>
                </c:pt>
                <c:pt idx="12">
                  <c:v>43</c:v>
                </c:pt>
              </c:numCache>
            </c:numRef>
          </c:val>
          <c:extLst>
            <c:ext xmlns:c16="http://schemas.microsoft.com/office/drawing/2014/chart" uri="{C3380CC4-5D6E-409C-BE32-E72D297353CC}">
              <c16:uniqueId val="{00000004-0A96-4D03-8243-90DC6D1AAF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96-4D03-8243-90DC6D1AAF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96-4D03-8243-90DC6D1AAF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401</c:v>
                </c:pt>
                <c:pt idx="3">
                  <c:v>454</c:v>
                </c:pt>
                <c:pt idx="6">
                  <c:v>466</c:v>
                </c:pt>
                <c:pt idx="9">
                  <c:v>564</c:v>
                </c:pt>
                <c:pt idx="12">
                  <c:v>546</c:v>
                </c:pt>
              </c:numCache>
            </c:numRef>
          </c:val>
          <c:extLst>
            <c:ext xmlns:c16="http://schemas.microsoft.com/office/drawing/2014/chart" uri="{C3380CC4-5D6E-409C-BE32-E72D297353CC}">
              <c16:uniqueId val="{00000007-0A96-4D03-8243-90DC6D1AAF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105</c:v>
                </c:pt>
                <c:pt idx="2">
                  <c:v>#N/A</c:v>
                </c:pt>
                <c:pt idx="3">
                  <c:v>#N/A</c:v>
                </c:pt>
                <c:pt idx="4">
                  <c:v>128</c:v>
                </c:pt>
                <c:pt idx="5">
                  <c:v>#N/A</c:v>
                </c:pt>
                <c:pt idx="6">
                  <c:v>#N/A</c:v>
                </c:pt>
                <c:pt idx="7">
                  <c:v>132</c:v>
                </c:pt>
                <c:pt idx="8">
                  <c:v>#N/A</c:v>
                </c:pt>
                <c:pt idx="9">
                  <c:v>#N/A</c:v>
                </c:pt>
                <c:pt idx="10">
                  <c:v>166</c:v>
                </c:pt>
                <c:pt idx="11">
                  <c:v>#N/A</c:v>
                </c:pt>
                <c:pt idx="12">
                  <c:v>#N/A</c:v>
                </c:pt>
                <c:pt idx="13">
                  <c:v>154</c:v>
                </c:pt>
                <c:pt idx="14">
                  <c:v>#N/A</c:v>
                </c:pt>
              </c:numCache>
            </c:numRef>
          </c:val>
          <c:smooth val="0"/>
          <c:extLst>
            <c:ext xmlns:c16="http://schemas.microsoft.com/office/drawing/2014/chart" uri="{C3380CC4-5D6E-409C-BE32-E72D297353CC}">
              <c16:uniqueId val="{00000008-0A96-4D03-8243-90DC6D1AAF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4251</c:v>
                </c:pt>
                <c:pt idx="5">
                  <c:v>4114</c:v>
                </c:pt>
                <c:pt idx="8">
                  <c:v>3996</c:v>
                </c:pt>
                <c:pt idx="11">
                  <c:v>3944</c:v>
                </c:pt>
                <c:pt idx="14">
                  <c:v>3695</c:v>
                </c:pt>
              </c:numCache>
            </c:numRef>
          </c:val>
          <c:extLst>
            <c:ext xmlns:c16="http://schemas.microsoft.com/office/drawing/2014/chart" uri="{C3380CC4-5D6E-409C-BE32-E72D297353CC}">
              <c16:uniqueId val="{00000000-2F51-43E0-9631-E0247E63D6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51-43E0-9631-E0247E63D6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1826</c:v>
                </c:pt>
                <c:pt idx="5">
                  <c:v>2143</c:v>
                </c:pt>
                <c:pt idx="8">
                  <c:v>2534</c:v>
                </c:pt>
                <c:pt idx="11">
                  <c:v>3201</c:v>
                </c:pt>
                <c:pt idx="14">
                  <c:v>3492</c:v>
                </c:pt>
              </c:numCache>
            </c:numRef>
          </c:val>
          <c:extLst>
            <c:ext xmlns:c16="http://schemas.microsoft.com/office/drawing/2014/chart" uri="{C3380CC4-5D6E-409C-BE32-E72D297353CC}">
              <c16:uniqueId val="{00000002-2F51-43E0-9631-E0247E63D6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51-43E0-9631-E0247E63D6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51-43E0-9631-E0247E63D6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4</c:v>
                </c:pt>
                <c:pt idx="9">
                  <c:v>0</c:v>
                </c:pt>
                <c:pt idx="12">
                  <c:v>0</c:v>
                </c:pt>
              </c:numCache>
            </c:numRef>
          </c:val>
          <c:extLst>
            <c:ext xmlns:c16="http://schemas.microsoft.com/office/drawing/2014/chart" uri="{C3380CC4-5D6E-409C-BE32-E72D297353CC}">
              <c16:uniqueId val="{00000005-2F51-43E0-9631-E0247E63D6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597</c:v>
                </c:pt>
                <c:pt idx="3">
                  <c:v>584</c:v>
                </c:pt>
                <c:pt idx="6">
                  <c:v>663</c:v>
                </c:pt>
                <c:pt idx="9">
                  <c:v>659</c:v>
                </c:pt>
                <c:pt idx="12">
                  <c:v>549</c:v>
                </c:pt>
              </c:numCache>
            </c:numRef>
          </c:val>
          <c:extLst>
            <c:ext xmlns:c16="http://schemas.microsoft.com/office/drawing/2014/chart" uri="{C3380CC4-5D6E-409C-BE32-E72D297353CC}">
              <c16:uniqueId val="{00000006-2F51-43E0-9631-E0247E63D6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c:v>
                </c:pt>
                <c:pt idx="3">
                  <c:v>81</c:v>
                </c:pt>
                <c:pt idx="6">
                  <c:v>72</c:v>
                </c:pt>
                <c:pt idx="9">
                  <c:v>68</c:v>
                </c:pt>
                <c:pt idx="12">
                  <c:v>59</c:v>
                </c:pt>
              </c:numCache>
            </c:numRef>
          </c:val>
          <c:extLst>
            <c:ext xmlns:c16="http://schemas.microsoft.com/office/drawing/2014/chart" uri="{C3380CC4-5D6E-409C-BE32-E72D297353CC}">
              <c16:uniqueId val="{00000007-2F51-43E0-9631-E0247E63D6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c:v>
                </c:pt>
                <c:pt idx="3">
                  <c:v>345</c:v>
                </c:pt>
                <c:pt idx="6">
                  <c:v>408</c:v>
                </c:pt>
                <c:pt idx="9">
                  <c:v>586</c:v>
                </c:pt>
                <c:pt idx="12">
                  <c:v>615</c:v>
                </c:pt>
              </c:numCache>
            </c:numRef>
          </c:val>
          <c:extLst>
            <c:ext xmlns:c16="http://schemas.microsoft.com/office/drawing/2014/chart" uri="{C3380CC4-5D6E-409C-BE32-E72D297353CC}">
              <c16:uniqueId val="{00000008-2F51-43E0-9631-E0247E63D6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6</c:v>
                </c:pt>
                <c:pt idx="6">
                  <c:v>4</c:v>
                </c:pt>
                <c:pt idx="9">
                  <c:v>3</c:v>
                </c:pt>
                <c:pt idx="12">
                  <c:v>8</c:v>
                </c:pt>
              </c:numCache>
            </c:numRef>
          </c:val>
          <c:extLst>
            <c:ext xmlns:c16="http://schemas.microsoft.com/office/drawing/2014/chart" uri="{C3380CC4-5D6E-409C-BE32-E72D297353CC}">
              <c16:uniqueId val="{00000009-2F51-43E0-9631-E0247E63D6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5043</c:v>
                </c:pt>
                <c:pt idx="3">
                  <c:v>4954</c:v>
                </c:pt>
                <c:pt idx="6">
                  <c:v>4784</c:v>
                </c:pt>
                <c:pt idx="9">
                  <c:v>4481</c:v>
                </c:pt>
                <c:pt idx="12">
                  <c:v>4218</c:v>
                </c:pt>
              </c:numCache>
            </c:numRef>
          </c:val>
          <c:extLst>
            <c:ext xmlns:c16="http://schemas.microsoft.com/office/drawing/2014/chart" uri="{C3380CC4-5D6E-409C-BE32-E72D297353CC}">
              <c16:uniqueId val="{0000000A-2F51-43E0-9631-E0247E63D6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51-43E0-9631-E0247E63D6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1947</c:v>
                </c:pt>
                <c:pt idx="1">
                  <c:v>2358</c:v>
                </c:pt>
                <c:pt idx="2">
                  <c:v>2508</c:v>
                </c:pt>
              </c:numCache>
            </c:numRef>
          </c:val>
          <c:extLst>
            <c:ext xmlns:c16="http://schemas.microsoft.com/office/drawing/2014/chart" uri="{C3380CC4-5D6E-409C-BE32-E72D297353CC}">
              <c16:uniqueId val="{00000000-BE59-4374-A97F-E84385D98D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E59-4374-A97F-E84385D98D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243</c:v>
                </c:pt>
                <c:pt idx="1">
                  <c:v>464</c:v>
                </c:pt>
                <c:pt idx="2">
                  <c:v>595</c:v>
                </c:pt>
              </c:numCache>
            </c:numRef>
          </c:val>
          <c:extLst>
            <c:ext xmlns:c16="http://schemas.microsoft.com/office/drawing/2014/chart" uri="{C3380CC4-5D6E-409C-BE32-E72D297353CC}">
              <c16:uniqueId val="{00000002-BE59-4374-A97F-E84385D98D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3,999
3,903
391.76
4,704,556
4,255,335
425,434
3,051,641
4,217,834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類似団体の平均を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新型コロナウイルス感染症も</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類に移行し、個人・法人住民税については経済活動再開による上昇が見込めるので、その他の税も含め税収の確保に努め、自主財源として個人からのふるさと納税や企業版ふるさと納税についても積極的に推進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年度のみ普通交付税を中心とした見込み以上の経常一般財源を確保し、経常経費の削減に努めた結果、類似団体と比較し比率が向上したが、令和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年度より再び類似団体とほぼ同程度となった。今後も引き続き人件費、消耗品、光熱水費及び委託料などの経常経費の削減に努め、あわせて歳入財源の確保に努めていく。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63</xdr:row>
      <xdr:rowOff>78105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336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78105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8587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63</xdr:row>
      <xdr:rowOff>110279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85873"/>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1629"/>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59479</xdr:rowOff>
    </xdr:from>
    <xdr:to>
      <xdr:col>11</xdr:col>
      <xdr:colOff>82550</xdr:colOff>
      <xdr:row>63</xdr:row>
      <xdr:rowOff>161079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171256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[388,872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及び物件費等の合計額の人口一人あたりの金額が類似団体平均を下回っている要因として、ゴミ処理業務や消防業務を一部事務組合で行っていることが挙げられる。一部事務組合の人件費や物件費等に充てる負担金や公営企業会計への繰出金などの費用を合計した場合、人口一人当たりの金額は大幅に増加することになる。本村自体を見てみると、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年度以後は横ばいであったが、令和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年度から増加傾向にある。人件費については減少傾向にあるので今後も引き続き、物件費等の経費の抑制に努めていく。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50772</xdr:rowOff>
    </xdr:from>
    <xdr:to>
      <xdr:col>23</xdr:col>
      <xdr:colOff>133350</xdr:colOff>
      <xdr:row>82</xdr:row>
      <xdr:rowOff>54549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9672"/>
          <a:ext cx="8382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31114</xdr:rowOff>
    </xdr:from>
    <xdr:to>
      <xdr:col>19</xdr:col>
      <xdr:colOff>133350</xdr:colOff>
      <xdr:row>82</xdr:row>
      <xdr:rowOff>50772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0014"/>
          <a:ext cx="889000" cy="1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13861</xdr:rowOff>
    </xdr:from>
    <xdr:to>
      <xdr:col>15</xdr:col>
      <xdr:colOff>82550</xdr:colOff>
      <xdr:row>82</xdr:row>
      <xdr:rowOff>31114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2761"/>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166765</xdr:rowOff>
    </xdr:from>
    <xdr:to>
      <xdr:col>11</xdr:col>
      <xdr:colOff>31750</xdr:colOff>
      <xdr:row>82</xdr:row>
      <xdr:rowOff>13861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4215"/>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3749</xdr:rowOff>
    </xdr:from>
    <xdr:to>
      <xdr:col>23</xdr:col>
      <xdr:colOff>184150</xdr:colOff>
      <xdr:row>82</xdr:row>
      <xdr:rowOff>105349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96476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171422</xdr:rowOff>
    </xdr:from>
    <xdr:to>
      <xdr:col>19</xdr:col>
      <xdr:colOff>184150</xdr:colOff>
      <xdr:row>82</xdr:row>
      <xdr:rowOff>101572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111749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151764</xdr:rowOff>
    </xdr:from>
    <xdr:to>
      <xdr:col>15</xdr:col>
      <xdr:colOff>133350</xdr:colOff>
      <xdr:row>82</xdr:row>
      <xdr:rowOff>81914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92091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134511</xdr:rowOff>
    </xdr:from>
    <xdr:to>
      <xdr:col>11</xdr:col>
      <xdr:colOff>82550</xdr:colOff>
      <xdr:row>82</xdr:row>
      <xdr:rowOff>64661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74838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115965</xdr:rowOff>
    </xdr:from>
    <xdr:to>
      <xdr:col>7</xdr:col>
      <xdr:colOff>31750</xdr:colOff>
      <xdr:row>82</xdr:row>
      <xdr:rowOff>46115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143827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7043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38736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70430"/>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38736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4282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26670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4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15875</xdr:rowOff>
    </xdr:from>
    <xdr:to>
      <xdr:col>81</xdr:col>
      <xdr:colOff>44450</xdr:colOff>
      <xdr:row>59</xdr:row>
      <xdr:rowOff>18891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31425"/>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6223</xdr:rowOff>
    </xdr:from>
    <xdr:to>
      <xdr:col>77</xdr:col>
      <xdr:colOff>44450</xdr:colOff>
      <xdr:row>59</xdr:row>
      <xdr:rowOff>18891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2177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166212</xdr:rowOff>
    </xdr:from>
    <xdr:to>
      <xdr:col>72</xdr:col>
      <xdr:colOff>203200</xdr:colOff>
      <xdr:row>59</xdr:row>
      <xdr:rowOff>6223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10312"/>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166212</xdr:rowOff>
    </xdr:from>
    <xdr:to>
      <xdr:col>68</xdr:col>
      <xdr:colOff>152400</xdr:colOff>
      <xdr:row>58</xdr:row>
      <xdr:rowOff>168926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10312"/>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136525</xdr:rowOff>
    </xdr:from>
    <xdr:to>
      <xdr:col>81</xdr:col>
      <xdr:colOff>95250</xdr:colOff>
      <xdr:row>59</xdr:row>
      <xdr:rowOff>66675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153052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139541</xdr:rowOff>
    </xdr:from>
    <xdr:to>
      <xdr:col>77</xdr:col>
      <xdr:colOff>95250</xdr:colOff>
      <xdr:row>59</xdr:row>
      <xdr:rowOff>69691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79868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126873</xdr:rowOff>
    </xdr:from>
    <xdr:to>
      <xdr:col>73</xdr:col>
      <xdr:colOff>44450</xdr:colOff>
      <xdr:row>59</xdr:row>
      <xdr:rowOff>57023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67200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115412</xdr:rowOff>
    </xdr:from>
    <xdr:to>
      <xdr:col>68</xdr:col>
      <xdr:colOff>203200</xdr:colOff>
      <xdr:row>59</xdr:row>
      <xdr:rowOff>45562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55739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118126</xdr:rowOff>
    </xdr:from>
    <xdr:to>
      <xdr:col>64</xdr:col>
      <xdr:colOff>152400</xdr:colOff>
      <xdr:row>59</xdr:row>
      <xdr:rowOff>48276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58453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開始されたことにより、令和元年度から年々ポイントが上昇し、数年は引き続き上昇していくと思われるが、その後は徐々に減少し横ばいが続くと思われる。</a:t>
          </a:r>
        </a:p>
        <a:p>
          <a:r>
            <a:rPr kumimoji="1" lang="ja-JP" altLang="en-US" sz="1300">
              <a:latin typeface="ＭＳ Ｐゴシック" panose="020B0600070205080204" pitchFamily="50" charset="-128"/>
              <a:ea typeface="ＭＳ Ｐゴシック" panose="020B0600070205080204" pitchFamily="50" charset="-128"/>
            </a:rPr>
            <a:t>　財源としての臨時財政対策債や、過疎対策事業債などの活用を検討しつつ、比率の上昇については注視していく。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102870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723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将来負担比率については、充当可能な基金残高等が増加したため、令和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年度以降は算定されなくなった。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年度から実施してきた小・中学校の建設や道の駅の整備など大規模な事業が終了し、それに伴う起債の償還が始まったことで、地方債残高は横ばいから減少へ移行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、将来負担比率も算定されないことが見込まれるが、今後も引き続き、事業実施の適正化を図り、財政の健全化に努める。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39310</xdr:rowOff>
    </xdr:from>
    <xdr:to>
      <xdr:col>64</xdr:col>
      <xdr:colOff>152400</xdr:colOff>
      <xdr:row>13</xdr:row>
      <xdr:rowOff>140910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125687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3,999
3,903
391.76
4,704,556
4,255,335
425,434
3,051,641
4,217,834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例年、類似団体平均と比較してもほぼ同水準で推移しているが、令和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　</a:t>
          </a:r>
        </a:p>
        <a:p>
          <a:r>
            <a:rPr kumimoji="1" lang="ja-JP" altLang="en-US" sz="1300">
              <a:latin typeface="ＭＳ Ｐゴシック" panose="020B0600070205080204" pitchFamily="50" charset="-128"/>
              <a:ea typeface="ＭＳ Ｐゴシック" panose="020B0600070205080204" pitchFamily="50" charset="-128"/>
            </a:rPr>
            <a:t>　従来より人件費の抑制に努めているが、今後も適正な職員配置や庁内横断的に事業を実施することで、引き続き事務の効率化を図っていく。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51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令和元年度から減少傾向で、昨年度は類似団体と比較し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平均値となった。寒冷地であるため電気や灯油、重油など燃料高騰の影響も多かったと思われるが、類似団体の平均を下回れるよう施設の維持管理に係る修繕等の物件費、事務機器の保守管理委託や施設等の管理委託に要する経費の節減を更に進め、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02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64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564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年度までは同水準で推移し、令和元年度から上昇傾向がみられたが令和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ポイントずつ減少している。</a:t>
          </a:r>
        </a:p>
        <a:p>
          <a:r>
            <a:rPr kumimoji="1" lang="ja-JP" altLang="en-US" sz="1300">
              <a:latin typeface="ＭＳ Ｐゴシック" panose="020B0600070205080204" pitchFamily="50" charset="-128"/>
              <a:ea typeface="ＭＳ Ｐゴシック" panose="020B0600070205080204" pitchFamily="50" charset="-128"/>
            </a:rPr>
            <a:t>　高齢者や子ども等への福祉政策については充実させつつもバランスを注視し、今後も適正な事業の執行に努める。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例年、類似団体の平均値を若干下回りつつ、平成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年度からは減少傾向がみられるが、令和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年度については、無駄な歳出を行わないよう努めているものの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ポイント上昇し、類似団体平均を上回ってしまった。今後も引き続き、経費の見極めを行い類似団体を下回れるよう努めていく。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144145</xdr:rowOff>
    </xdr:from>
    <xdr:to>
      <xdr:col>82</xdr:col>
      <xdr:colOff>107950</xdr:colOff>
      <xdr:row>57</xdr:row>
      <xdr:rowOff>161290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167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52705</xdr:rowOff>
    </xdr:from>
    <xdr:to>
      <xdr:col>78</xdr:col>
      <xdr:colOff>69850</xdr:colOff>
      <xdr:row>57</xdr:row>
      <xdr:rowOff>144145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253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52705</xdr:rowOff>
    </xdr:from>
    <xdr:to>
      <xdr:col>73</xdr:col>
      <xdr:colOff>180975</xdr:colOff>
      <xdr:row>57</xdr:row>
      <xdr:rowOff>104140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253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104140</xdr:rowOff>
    </xdr:from>
    <xdr:to>
      <xdr:col>69</xdr:col>
      <xdr:colOff>92075</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76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xdr:rowOff>
    </xdr:from>
    <xdr:to>
      <xdr:col>74</xdr:col>
      <xdr:colOff>31750</xdr:colOff>
      <xdr:row>57</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113682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53340</xdr:rowOff>
    </xdr:from>
    <xdr:to>
      <xdr:col>69</xdr:col>
      <xdr:colOff>142875</xdr:colOff>
      <xdr:row>57</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ポイント増加し、今年度も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ポイント増加したが類似団体の平均値には近づいている。　安易に補助費を支出することなく適正を見極め類似団体の平均を下回れるよう歳出の抑制に努めていく。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33274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322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149860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159004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小・中学校の建設や道の駅建設など大型の整備事業が集中し地方債現在高が増加した影響で、令和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年度は、地方債の元利償還金が膨らみ、類似団体を上回っていたが、令和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今後１０年間ほどは非常に厳しい財政運営となることが予想されるが、普通建設事業費などの必要な投資を行いつつ、比率については上昇しすぎないよう注視していく。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5080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83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77</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848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100330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84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100330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令和元年度からは減少傾向がみられ、令和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年度については類似団体を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年度については類似団体は下回ったもののポイントは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1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600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78</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6007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104157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10867</xdr:rowOff>
    </xdr:from>
    <xdr:to>
      <xdr:col>29</xdr:col>
      <xdr:colOff>127000</xdr:colOff>
      <xdr:row>18</xdr:row>
      <xdr:rowOff>19072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4592"/>
          <a:ext cx="647700" cy="8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13393</xdr:rowOff>
    </xdr:from>
    <xdr:to>
      <xdr:col>26</xdr:col>
      <xdr:colOff>50800</xdr:colOff>
      <xdr:row>18</xdr:row>
      <xdr:rowOff>19072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47118"/>
          <a:ext cx="698500" cy="5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13393</xdr:rowOff>
    </xdr:from>
    <xdr:to>
      <xdr:col>22</xdr:col>
      <xdr:colOff>114300</xdr:colOff>
      <xdr:row>18</xdr:row>
      <xdr:rowOff>31838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7118"/>
          <a:ext cx="698500" cy="1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12673</xdr:rowOff>
    </xdr:from>
    <xdr:to>
      <xdr:col>18</xdr:col>
      <xdr:colOff>177800</xdr:colOff>
      <xdr:row>18</xdr:row>
      <xdr:rowOff>31838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46398"/>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131517</xdr:rowOff>
    </xdr:from>
    <xdr:to>
      <xdr:col>29</xdr:col>
      <xdr:colOff>177800</xdr:colOff>
      <xdr:row>18</xdr:row>
      <xdr:rowOff>61667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103594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139722</xdr:rowOff>
    </xdr:from>
    <xdr:to>
      <xdr:col>26</xdr:col>
      <xdr:colOff>101600</xdr:colOff>
      <xdr:row>18</xdr:row>
      <xdr:rowOff>69872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54649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134043</xdr:rowOff>
    </xdr:from>
    <xdr:to>
      <xdr:col>22</xdr:col>
      <xdr:colOff>165100</xdr:colOff>
      <xdr:row>18</xdr:row>
      <xdr:rowOff>64193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48970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152488</xdr:rowOff>
    </xdr:from>
    <xdr:to>
      <xdr:col>19</xdr:col>
      <xdr:colOff>38100</xdr:colOff>
      <xdr:row>18</xdr:row>
      <xdr:rowOff>82638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67415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133323</xdr:rowOff>
    </xdr:from>
    <xdr:to>
      <xdr:col>15</xdr:col>
      <xdr:colOff>101600</xdr:colOff>
      <xdr:row>18</xdr:row>
      <xdr:rowOff>63473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48250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228101</xdr:rowOff>
    </xdr:from>
    <xdr:to>
      <xdr:col>29</xdr:col>
      <xdr:colOff>127000</xdr:colOff>
      <xdr:row>35</xdr:row>
      <xdr:rowOff>237034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38451"/>
          <a:ext cx="647700" cy="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228101</xdr:rowOff>
    </xdr:from>
    <xdr:to>
      <xdr:col>26</xdr:col>
      <xdr:colOff>50800</xdr:colOff>
      <xdr:row>35</xdr:row>
      <xdr:rowOff>267914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38451"/>
          <a:ext cx="698500" cy="3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267914</xdr:rowOff>
    </xdr:from>
    <xdr:to>
      <xdr:col>22</xdr:col>
      <xdr:colOff>114300</xdr:colOff>
      <xdr:row>35</xdr:row>
      <xdr:rowOff>275348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78264"/>
          <a:ext cx="6985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275348</xdr:rowOff>
    </xdr:from>
    <xdr:to>
      <xdr:col>18</xdr:col>
      <xdr:colOff>177800</xdr:colOff>
      <xdr:row>35</xdr:row>
      <xdr:rowOff>303657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5698"/>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186234</xdr:rowOff>
    </xdr:from>
    <xdr:to>
      <xdr:col>29</xdr:col>
      <xdr:colOff>177800</xdr:colOff>
      <xdr:row>35</xdr:row>
      <xdr:rowOff>287834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158311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177301</xdr:rowOff>
    </xdr:from>
    <xdr:to>
      <xdr:col>26</xdr:col>
      <xdr:colOff>101600</xdr:colOff>
      <xdr:row>35</xdr:row>
      <xdr:rowOff>278901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8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263678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7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217114</xdr:rowOff>
    </xdr:from>
    <xdr:to>
      <xdr:col>22</xdr:col>
      <xdr:colOff>165100</xdr:colOff>
      <xdr:row>35</xdr:row>
      <xdr:rowOff>318714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224548</xdr:rowOff>
    </xdr:from>
    <xdr:to>
      <xdr:col>19</xdr:col>
      <xdr:colOff>38100</xdr:colOff>
      <xdr:row>35</xdr:row>
      <xdr:rowOff>326148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310925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252857</xdr:rowOff>
    </xdr:from>
    <xdr:to>
      <xdr:col>15</xdr:col>
      <xdr:colOff>101600</xdr:colOff>
      <xdr:row>36</xdr:row>
      <xdr:rowOff>11557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339234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3,999
3,903
391.76
4,704,556
4,255,335
425,434
3,051,641
4,217,834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63601</xdr:rowOff>
    </xdr:from>
    <xdr:to>
      <xdr:col>24</xdr:col>
      <xdr:colOff>63500</xdr:colOff>
      <xdr:row>37</xdr:row>
      <xdr:rowOff>71356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07251"/>
          <a:ext cx="8382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51070</xdr:rowOff>
    </xdr:from>
    <xdr:to>
      <xdr:col>19</xdr:col>
      <xdr:colOff>177800</xdr:colOff>
      <xdr:row>37</xdr:row>
      <xdr:rowOff>63601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94720"/>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51070</xdr:rowOff>
    </xdr:from>
    <xdr:to>
      <xdr:col>15</xdr:col>
      <xdr:colOff>50800</xdr:colOff>
      <xdr:row>37</xdr:row>
      <xdr:rowOff>69824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4720"/>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69824</xdr:rowOff>
    </xdr:from>
    <xdr:to>
      <xdr:col>10</xdr:col>
      <xdr:colOff>114300</xdr:colOff>
      <xdr:row>37</xdr:row>
      <xdr:rowOff>80706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3474"/>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20556</xdr:rowOff>
    </xdr:from>
    <xdr:to>
      <xdr:col>24</xdr:col>
      <xdr:colOff>114300</xdr:colOff>
      <xdr:row>37</xdr:row>
      <xdr:rowOff>122156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106933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12801</xdr:rowOff>
    </xdr:from>
    <xdr:to>
      <xdr:col>20</xdr:col>
      <xdr:colOff>38100</xdr:colOff>
      <xdr:row>37</xdr:row>
      <xdr:rowOff>114401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105528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xdr:rowOff>
    </xdr:from>
    <xdr:to>
      <xdr:col>15</xdr:col>
      <xdr:colOff>101600</xdr:colOff>
      <xdr:row>37</xdr:row>
      <xdr:rowOff>101870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92997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19024</xdr:rowOff>
    </xdr:from>
    <xdr:to>
      <xdr:col>10</xdr:col>
      <xdr:colOff>165100</xdr:colOff>
      <xdr:row>37</xdr:row>
      <xdr:rowOff>120624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111751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29906</xdr:rowOff>
    </xdr:from>
    <xdr:to>
      <xdr:col>6</xdr:col>
      <xdr:colOff>38100</xdr:colOff>
      <xdr:row>37</xdr:row>
      <xdr:rowOff>131506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122633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143100</xdr:rowOff>
    </xdr:from>
    <xdr:to>
      <xdr:col>24</xdr:col>
      <xdr:colOff>63500</xdr:colOff>
      <xdr:row>57</xdr:row>
      <xdr:rowOff>157396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15750"/>
          <a:ext cx="838200" cy="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143100</xdr:rowOff>
    </xdr:from>
    <xdr:to>
      <xdr:col>19</xdr:col>
      <xdr:colOff>177800</xdr:colOff>
      <xdr:row>57</xdr:row>
      <xdr:rowOff>149382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5750"/>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149382</xdr:rowOff>
    </xdr:from>
    <xdr:to>
      <xdr:col>15</xdr:col>
      <xdr:colOff>50800</xdr:colOff>
      <xdr:row>58</xdr:row>
      <xdr:rowOff>3240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2032"/>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3240</xdr:rowOff>
    </xdr:from>
    <xdr:to>
      <xdr:col>10</xdr:col>
      <xdr:colOff>114300</xdr:colOff>
      <xdr:row>58</xdr:row>
      <xdr:rowOff>20000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7340"/>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106596</xdr:rowOff>
    </xdr:from>
    <xdr:to>
      <xdr:col>24</xdr:col>
      <xdr:colOff>114300</xdr:colOff>
      <xdr:row>58</xdr:row>
      <xdr:rowOff>36746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21523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92300</xdr:rowOff>
    </xdr:from>
    <xdr:to>
      <xdr:col>20</xdr:col>
      <xdr:colOff>38100</xdr:colOff>
      <xdr:row>58</xdr:row>
      <xdr:rowOff>22450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13577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98582</xdr:rowOff>
    </xdr:from>
    <xdr:to>
      <xdr:col>15</xdr:col>
      <xdr:colOff>101600</xdr:colOff>
      <xdr:row>58</xdr:row>
      <xdr:rowOff>28732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19859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6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123890</xdr:rowOff>
    </xdr:from>
    <xdr:to>
      <xdr:col>10</xdr:col>
      <xdr:colOff>165100</xdr:colOff>
      <xdr:row>58</xdr:row>
      <xdr:rowOff>54040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45167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140650</xdr:rowOff>
    </xdr:from>
    <xdr:to>
      <xdr:col>6</xdr:col>
      <xdr:colOff>38100</xdr:colOff>
      <xdr:row>58</xdr:row>
      <xdr:rowOff>70800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61927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89815</xdr:rowOff>
    </xdr:from>
    <xdr:to>
      <xdr:col>24</xdr:col>
      <xdr:colOff>63500</xdr:colOff>
      <xdr:row>77</xdr:row>
      <xdr:rowOff>164036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1465"/>
          <a:ext cx="838200" cy="7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164036</xdr:rowOff>
    </xdr:from>
    <xdr:to>
      <xdr:col>19</xdr:col>
      <xdr:colOff>177800</xdr:colOff>
      <xdr:row>78</xdr:row>
      <xdr:rowOff>98118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5686"/>
          <a:ext cx="889000" cy="10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77347</xdr:rowOff>
    </xdr:from>
    <xdr:to>
      <xdr:col>15</xdr:col>
      <xdr:colOff>50800</xdr:colOff>
      <xdr:row>78</xdr:row>
      <xdr:rowOff>98118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0447"/>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77347</xdr:rowOff>
    </xdr:from>
    <xdr:to>
      <xdr:col>10</xdr:col>
      <xdr:colOff>114300</xdr:colOff>
      <xdr:row>78</xdr:row>
      <xdr:rowOff>88581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0447"/>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39015</xdr:rowOff>
    </xdr:from>
    <xdr:to>
      <xdr:col>24</xdr:col>
      <xdr:colOff>114300</xdr:colOff>
      <xdr:row>77</xdr:row>
      <xdr:rowOff>140615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61892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113236</xdr:rowOff>
    </xdr:from>
    <xdr:to>
      <xdr:col>20</xdr:col>
      <xdr:colOff>38100</xdr:colOff>
      <xdr:row>78</xdr:row>
      <xdr:rowOff>43386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34513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0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47318</xdr:rowOff>
    </xdr:from>
    <xdr:to>
      <xdr:col>15</xdr:col>
      <xdr:colOff>101600</xdr:colOff>
      <xdr:row>78</xdr:row>
      <xdr:rowOff>148918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140045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26547</xdr:rowOff>
    </xdr:from>
    <xdr:to>
      <xdr:col>10</xdr:col>
      <xdr:colOff>165100</xdr:colOff>
      <xdr:row>78</xdr:row>
      <xdr:rowOff>128147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119274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37781</xdr:rowOff>
    </xdr:from>
    <xdr:to>
      <xdr:col>6</xdr:col>
      <xdr:colOff>38100</xdr:colOff>
      <xdr:row>78</xdr:row>
      <xdr:rowOff>139381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130508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153927</xdr:rowOff>
    </xdr:from>
    <xdr:to>
      <xdr:col>24</xdr:col>
      <xdr:colOff>63500</xdr:colOff>
      <xdr:row>97</xdr:row>
      <xdr:rowOff>24783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13127"/>
          <a:ext cx="8382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75654</xdr:rowOff>
    </xdr:from>
    <xdr:to>
      <xdr:col>19</xdr:col>
      <xdr:colOff>177800</xdr:colOff>
      <xdr:row>96</xdr:row>
      <xdr:rowOff>153927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34854"/>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75654</xdr:rowOff>
    </xdr:from>
    <xdr:to>
      <xdr:col>15</xdr:col>
      <xdr:colOff>50800</xdr:colOff>
      <xdr:row>97</xdr:row>
      <xdr:rowOff>73848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34854"/>
          <a:ext cx="8890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73848</xdr:rowOff>
    </xdr:from>
    <xdr:to>
      <xdr:col>10</xdr:col>
      <xdr:colOff>114300</xdr:colOff>
      <xdr:row>97</xdr:row>
      <xdr:rowOff>94551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04498"/>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145433</xdr:rowOff>
    </xdr:from>
    <xdr:to>
      <xdr:col>24</xdr:col>
      <xdr:colOff>114300</xdr:colOff>
      <xdr:row>97</xdr:row>
      <xdr:rowOff>75583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60360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103127</xdr:rowOff>
    </xdr:from>
    <xdr:to>
      <xdr:col>20</xdr:col>
      <xdr:colOff>38100</xdr:colOff>
      <xdr:row>97</xdr:row>
      <xdr:rowOff>33277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24404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24854</xdr:rowOff>
    </xdr:from>
    <xdr:to>
      <xdr:col>15</xdr:col>
      <xdr:colOff>101600</xdr:colOff>
      <xdr:row>96</xdr:row>
      <xdr:rowOff>126454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23048</xdr:rowOff>
    </xdr:from>
    <xdr:to>
      <xdr:col>10</xdr:col>
      <xdr:colOff>165100</xdr:colOff>
      <xdr:row>97</xdr:row>
      <xdr:rowOff>124648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43751</xdr:rowOff>
    </xdr:from>
    <xdr:to>
      <xdr:col>6</xdr:col>
      <xdr:colOff>38100</xdr:colOff>
      <xdr:row>97</xdr:row>
      <xdr:rowOff>145351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32902</xdr:rowOff>
    </xdr:from>
    <xdr:to>
      <xdr:col>55</xdr:col>
      <xdr:colOff>0</xdr:colOff>
      <xdr:row>37</xdr:row>
      <xdr:rowOff>114156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6552"/>
          <a:ext cx="8382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114156</xdr:rowOff>
    </xdr:from>
    <xdr:to>
      <xdr:col>50</xdr:col>
      <xdr:colOff>114300</xdr:colOff>
      <xdr:row>37</xdr:row>
      <xdr:rowOff>120273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57806"/>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89345</xdr:rowOff>
    </xdr:from>
    <xdr:to>
      <xdr:col>45</xdr:col>
      <xdr:colOff>177800</xdr:colOff>
      <xdr:row>37</xdr:row>
      <xdr:rowOff>120273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61545"/>
          <a:ext cx="889000" cy="20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89345</xdr:rowOff>
    </xdr:from>
    <xdr:to>
      <xdr:col>41</xdr:col>
      <xdr:colOff>50800</xdr:colOff>
      <xdr:row>38</xdr:row>
      <xdr:rowOff>13884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61545"/>
          <a:ext cx="8890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153552</xdr:rowOff>
    </xdr:from>
    <xdr:to>
      <xdr:col>55</xdr:col>
      <xdr:colOff>50800</xdr:colOff>
      <xdr:row>37</xdr:row>
      <xdr:rowOff>83702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131979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63356</xdr:rowOff>
    </xdr:from>
    <xdr:to>
      <xdr:col>50</xdr:col>
      <xdr:colOff>165100</xdr:colOff>
      <xdr:row>37</xdr:row>
      <xdr:rowOff>164956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156083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69473</xdr:rowOff>
    </xdr:from>
    <xdr:to>
      <xdr:col>46</xdr:col>
      <xdr:colOff>38100</xdr:colOff>
      <xdr:row>37</xdr:row>
      <xdr:rowOff>171073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162200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38545</xdr:rowOff>
    </xdr:from>
    <xdr:to>
      <xdr:col>41</xdr:col>
      <xdr:colOff>101600</xdr:colOff>
      <xdr:row>36</xdr:row>
      <xdr:rowOff>140145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131272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134534</xdr:rowOff>
    </xdr:from>
    <xdr:to>
      <xdr:col>36</xdr:col>
      <xdr:colOff>165100</xdr:colOff>
      <xdr:row>38</xdr:row>
      <xdr:rowOff>64684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55811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114070</xdr:rowOff>
    </xdr:from>
    <xdr:to>
      <xdr:col>55</xdr:col>
      <xdr:colOff>0</xdr:colOff>
      <xdr:row>58</xdr:row>
      <xdr:rowOff>146880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8170"/>
          <a:ext cx="8382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146880</xdr:rowOff>
    </xdr:from>
    <xdr:to>
      <xdr:col>50</xdr:col>
      <xdr:colOff>114300</xdr:colOff>
      <xdr:row>58</xdr:row>
      <xdr:rowOff>158020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90980"/>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128457</xdr:rowOff>
    </xdr:from>
    <xdr:to>
      <xdr:col>45</xdr:col>
      <xdr:colOff>177800</xdr:colOff>
      <xdr:row>58</xdr:row>
      <xdr:rowOff>158020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72557"/>
          <a:ext cx="889000" cy="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121277</xdr:rowOff>
    </xdr:from>
    <xdr:to>
      <xdr:col>41</xdr:col>
      <xdr:colOff>50800</xdr:colOff>
      <xdr:row>58</xdr:row>
      <xdr:rowOff>128457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65377"/>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63270</xdr:rowOff>
    </xdr:from>
    <xdr:to>
      <xdr:col>55</xdr:col>
      <xdr:colOff>50800</xdr:colOff>
      <xdr:row>58</xdr:row>
      <xdr:rowOff>164870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149647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96080</xdr:rowOff>
    </xdr:from>
    <xdr:to>
      <xdr:col>50</xdr:col>
      <xdr:colOff>165100</xdr:colOff>
      <xdr:row>59</xdr:row>
      <xdr:rowOff>26230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17357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107220</xdr:rowOff>
    </xdr:from>
    <xdr:to>
      <xdr:col>46</xdr:col>
      <xdr:colOff>38100</xdr:colOff>
      <xdr:row>59</xdr:row>
      <xdr:rowOff>37370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28497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77657</xdr:rowOff>
    </xdr:from>
    <xdr:to>
      <xdr:col>41</xdr:col>
      <xdr:colOff>101600</xdr:colOff>
      <xdr:row>59</xdr:row>
      <xdr:rowOff>7807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170384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1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70477</xdr:rowOff>
    </xdr:from>
    <xdr:to>
      <xdr:col>36</xdr:col>
      <xdr:colOff>165100</xdr:colOff>
      <xdr:row>59</xdr:row>
      <xdr:rowOff>627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163204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77808</xdr:rowOff>
    </xdr:from>
    <xdr:to>
      <xdr:col>55</xdr:col>
      <xdr:colOff>0</xdr:colOff>
      <xdr:row>79</xdr:row>
      <xdr:rowOff>82624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2358"/>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59184</xdr:rowOff>
    </xdr:from>
    <xdr:to>
      <xdr:col>50</xdr:col>
      <xdr:colOff>114300</xdr:colOff>
      <xdr:row>79</xdr:row>
      <xdr:rowOff>77808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03734"/>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59184</xdr:rowOff>
    </xdr:from>
    <xdr:to>
      <xdr:col>45</xdr:col>
      <xdr:colOff>177800</xdr:colOff>
      <xdr:row>79</xdr:row>
      <xdr:rowOff>96675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0373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95450</xdr:rowOff>
    </xdr:from>
    <xdr:to>
      <xdr:col>41</xdr:col>
      <xdr:colOff>50800</xdr:colOff>
      <xdr:row>79</xdr:row>
      <xdr:rowOff>96675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0000"/>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31824</xdr:rowOff>
    </xdr:from>
    <xdr:to>
      <xdr:col>55</xdr:col>
      <xdr:colOff>50800</xdr:colOff>
      <xdr:row>79</xdr:row>
      <xdr:rowOff>133424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27008</xdr:rowOff>
    </xdr:from>
    <xdr:to>
      <xdr:col>50</xdr:col>
      <xdr:colOff>165100</xdr:colOff>
      <xdr:row>79</xdr:row>
      <xdr:rowOff>128608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119735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8384</xdr:rowOff>
    </xdr:from>
    <xdr:to>
      <xdr:col>46</xdr:col>
      <xdr:colOff>38100</xdr:colOff>
      <xdr:row>79</xdr:row>
      <xdr:rowOff>109984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101111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45875</xdr:rowOff>
    </xdr:from>
    <xdr:to>
      <xdr:col>41</xdr:col>
      <xdr:colOff>101600</xdr:colOff>
      <xdr:row>79</xdr:row>
      <xdr:rowOff>147475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138602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44650</xdr:rowOff>
    </xdr:from>
    <xdr:to>
      <xdr:col>36</xdr:col>
      <xdr:colOff>165100</xdr:colOff>
      <xdr:row>79</xdr:row>
      <xdr:rowOff>146250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137377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16611</xdr:rowOff>
    </xdr:from>
    <xdr:to>
      <xdr:col>55</xdr:col>
      <xdr:colOff>0</xdr:colOff>
      <xdr:row>99</xdr:row>
      <xdr:rowOff>29959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90161"/>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29959</xdr:rowOff>
    </xdr:from>
    <xdr:to>
      <xdr:col>50</xdr:col>
      <xdr:colOff>114300</xdr:colOff>
      <xdr:row>99</xdr:row>
      <xdr:rowOff>68934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03509"/>
          <a:ext cx="889000" cy="3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158328</xdr:rowOff>
    </xdr:from>
    <xdr:to>
      <xdr:col>45</xdr:col>
      <xdr:colOff>177800</xdr:colOff>
      <xdr:row>99</xdr:row>
      <xdr:rowOff>68934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60428"/>
          <a:ext cx="889000" cy="8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148099</xdr:rowOff>
    </xdr:from>
    <xdr:to>
      <xdr:col>41</xdr:col>
      <xdr:colOff>50800</xdr:colOff>
      <xdr:row>98</xdr:row>
      <xdr:rowOff>158328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50199"/>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137261</xdr:rowOff>
    </xdr:from>
    <xdr:to>
      <xdr:col>55</xdr:col>
      <xdr:colOff>50800</xdr:colOff>
      <xdr:row>99</xdr:row>
      <xdr:rowOff>67411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52188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150609</xdr:rowOff>
    </xdr:from>
    <xdr:to>
      <xdr:col>50</xdr:col>
      <xdr:colOff>165100</xdr:colOff>
      <xdr:row>99</xdr:row>
      <xdr:rowOff>80759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71886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18134</xdr:rowOff>
    </xdr:from>
    <xdr:to>
      <xdr:col>46</xdr:col>
      <xdr:colOff>38100</xdr:colOff>
      <xdr:row>99</xdr:row>
      <xdr:rowOff>119734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110861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107528</xdr:rowOff>
    </xdr:from>
    <xdr:to>
      <xdr:col>41</xdr:col>
      <xdr:colOff>101600</xdr:colOff>
      <xdr:row>99</xdr:row>
      <xdr:rowOff>37678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28805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700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97299</xdr:rowOff>
    </xdr:from>
    <xdr:to>
      <xdr:col>36</xdr:col>
      <xdr:colOff>165100</xdr:colOff>
      <xdr:row>99</xdr:row>
      <xdr:rowOff>27449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18576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9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124341</xdr:rowOff>
    </xdr:from>
    <xdr:to>
      <xdr:col>85</xdr:col>
      <xdr:colOff>127000</xdr:colOff>
      <xdr:row>77</xdr:row>
      <xdr:rowOff>127412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25991"/>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124341</xdr:rowOff>
    </xdr:from>
    <xdr:to>
      <xdr:col>81</xdr:col>
      <xdr:colOff>50800</xdr:colOff>
      <xdr:row>78</xdr:row>
      <xdr:rowOff>3984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5991"/>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3984</xdr:rowOff>
    </xdr:from>
    <xdr:to>
      <xdr:col>76</xdr:col>
      <xdr:colOff>114300</xdr:colOff>
      <xdr:row>78</xdr:row>
      <xdr:rowOff>13463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77084"/>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13463</xdr:rowOff>
    </xdr:from>
    <xdr:to>
      <xdr:col>71</xdr:col>
      <xdr:colOff>177800</xdr:colOff>
      <xdr:row>78</xdr:row>
      <xdr:rowOff>41343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86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76612</xdr:rowOff>
    </xdr:from>
    <xdr:to>
      <xdr:col>85</xdr:col>
      <xdr:colOff>177800</xdr:colOff>
      <xdr:row>78</xdr:row>
      <xdr:rowOff>6762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55039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5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73541</xdr:rowOff>
    </xdr:from>
    <xdr:to>
      <xdr:col>81</xdr:col>
      <xdr:colOff>101600</xdr:colOff>
      <xdr:row>78</xdr:row>
      <xdr:rowOff>3691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166268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124634</xdr:rowOff>
    </xdr:from>
    <xdr:to>
      <xdr:col>76</xdr:col>
      <xdr:colOff>165100</xdr:colOff>
      <xdr:row>78</xdr:row>
      <xdr:rowOff>54784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45911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134113</xdr:rowOff>
    </xdr:from>
    <xdr:to>
      <xdr:col>72</xdr:col>
      <xdr:colOff>38100</xdr:colOff>
      <xdr:row>78</xdr:row>
      <xdr:rowOff>64263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55390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161993</xdr:rowOff>
    </xdr:from>
    <xdr:to>
      <xdr:col>67</xdr:col>
      <xdr:colOff>101600</xdr:colOff>
      <xdr:row>78</xdr:row>
      <xdr:rowOff>92143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83270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80989</xdr:rowOff>
    </xdr:from>
    <xdr:to>
      <xdr:col>85</xdr:col>
      <xdr:colOff>127000</xdr:colOff>
      <xdr:row>98</xdr:row>
      <xdr:rowOff>138593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83089"/>
          <a:ext cx="838200" cy="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80989</xdr:rowOff>
    </xdr:from>
    <xdr:to>
      <xdr:col>81</xdr:col>
      <xdr:colOff>50800</xdr:colOff>
      <xdr:row>98</xdr:row>
      <xdr:rowOff>128896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83089"/>
          <a:ext cx="889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128896</xdr:rowOff>
    </xdr:from>
    <xdr:to>
      <xdr:col>76</xdr:col>
      <xdr:colOff>114300</xdr:colOff>
      <xdr:row>98</xdr:row>
      <xdr:rowOff>148481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0996"/>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148481</xdr:rowOff>
    </xdr:from>
    <xdr:to>
      <xdr:col>71</xdr:col>
      <xdr:colOff>177800</xdr:colOff>
      <xdr:row>98</xdr:row>
      <xdr:rowOff>167842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50581"/>
          <a:ext cx="889000" cy="1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87793</xdr:rowOff>
    </xdr:from>
    <xdr:to>
      <xdr:col>85</xdr:col>
      <xdr:colOff>177800</xdr:colOff>
      <xdr:row>99</xdr:row>
      <xdr:rowOff>17943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2720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30189</xdr:rowOff>
    </xdr:from>
    <xdr:to>
      <xdr:col>81</xdr:col>
      <xdr:colOff>101600</xdr:colOff>
      <xdr:row>98</xdr:row>
      <xdr:rowOff>131789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122916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92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78096</xdr:rowOff>
    </xdr:from>
    <xdr:to>
      <xdr:col>76</xdr:col>
      <xdr:colOff>165100</xdr:colOff>
      <xdr:row>99</xdr:row>
      <xdr:rowOff>8246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170823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97681</xdr:rowOff>
    </xdr:from>
    <xdr:to>
      <xdr:col>72</xdr:col>
      <xdr:colOff>38100</xdr:colOff>
      <xdr:row>99</xdr:row>
      <xdr:rowOff>27831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18958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117042</xdr:rowOff>
    </xdr:from>
    <xdr:to>
      <xdr:col>67</xdr:col>
      <xdr:colOff>101600</xdr:colOff>
      <xdr:row>99</xdr:row>
      <xdr:rowOff>47192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38319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120337</xdr:rowOff>
    </xdr:from>
    <xdr:to>
      <xdr:col>116</xdr:col>
      <xdr:colOff>63500</xdr:colOff>
      <xdr:row>76</xdr:row>
      <xdr:rowOff>161996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50537"/>
          <a:ext cx="8382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120337</xdr:rowOff>
    </xdr:from>
    <xdr:to>
      <xdr:col>111</xdr:col>
      <xdr:colOff>177800</xdr:colOff>
      <xdr:row>77</xdr:row>
      <xdr:rowOff>32189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0537"/>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32189</xdr:rowOff>
    </xdr:from>
    <xdr:to>
      <xdr:col>107</xdr:col>
      <xdr:colOff>50800</xdr:colOff>
      <xdr:row>77</xdr:row>
      <xdr:rowOff>33599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383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33599</xdr:rowOff>
    </xdr:from>
    <xdr:to>
      <xdr:col>102</xdr:col>
      <xdr:colOff>114300</xdr:colOff>
      <xdr:row>77</xdr:row>
      <xdr:rowOff>63111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35249"/>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111196</xdr:rowOff>
    </xdr:from>
    <xdr:to>
      <xdr:col>116</xdr:col>
      <xdr:colOff>114300</xdr:colOff>
      <xdr:row>77</xdr:row>
      <xdr:rowOff>41346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89623</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1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69537</xdr:rowOff>
    </xdr:from>
    <xdr:to>
      <xdr:col>112</xdr:col>
      <xdr:colOff>38100</xdr:colOff>
      <xdr:row>76</xdr:row>
      <xdr:rowOff>171137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162264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19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152839</xdr:rowOff>
    </xdr:from>
    <xdr:to>
      <xdr:col>107</xdr:col>
      <xdr:colOff>101600</xdr:colOff>
      <xdr:row>77</xdr:row>
      <xdr:rowOff>82989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74116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154249</xdr:rowOff>
    </xdr:from>
    <xdr:to>
      <xdr:col>102</xdr:col>
      <xdr:colOff>165100</xdr:colOff>
      <xdr:row>77</xdr:row>
      <xdr:rowOff>84399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75526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12311</xdr:rowOff>
    </xdr:from>
    <xdr:to>
      <xdr:col>98</xdr:col>
      <xdr:colOff>38100</xdr:colOff>
      <xdr:row>77</xdr:row>
      <xdr:rowOff>113911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105038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133,635</a:t>
          </a:r>
          <a:r>
            <a:rPr kumimoji="1" lang="ja-JP" altLang="en-US" sz="1300">
              <a:latin typeface="ＭＳ Ｐゴシック" panose="020B0600070205080204" pitchFamily="50" charset="-128"/>
              <a:ea typeface="ＭＳ Ｐゴシック" panose="020B0600070205080204" pitchFamily="50" charset="-128"/>
            </a:rPr>
            <a:t>円となっており、昨年からはやや増加したものの類似団体平均は大きく下回っている状況である。これは、近年の教育、観光施設等の大規模な整備事業が平成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一方、公債費については、これらの大規模事業により地方債現在高が増加した影響で、地方債の元利償還金が膨らみ始めていることによるものであり、今後さらに増加が見込まれ類似団体平均に徐々に近づいていくことが予想されてい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このため、公共施設等総合管理計画に基づき、事業の取捨選択を徹底していくことで、今後も引き続き、普通建設事業費を押さえることを目指している。</a:t>
          </a:r>
        </a:p>
        <a:p>
          <a:r>
            <a:rPr kumimoji="1" lang="ja-JP" altLang="en-US" sz="1300">
              <a:latin typeface="ＭＳ Ｐゴシック" panose="020B0600070205080204" pitchFamily="50" charset="-128"/>
              <a:ea typeface="ＭＳ Ｐゴシック" panose="020B0600070205080204" pitchFamily="50" charset="-128"/>
            </a:rPr>
            <a:t>なお、補助費等については、国の新型コロナウイルス対策により令和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年度のみ突出している。令和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年度を含めいずれの年度においても類似団体を下回っている。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3,999
3,903
391.76
4,704,556
4,255,335
425,434
3,051,641
4,217,834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63157</xdr:rowOff>
    </xdr:from>
    <xdr:to>
      <xdr:col>24</xdr:col>
      <xdr:colOff>63500</xdr:colOff>
      <xdr:row>37</xdr:row>
      <xdr:rowOff>79445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06807"/>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63157</xdr:rowOff>
    </xdr:from>
    <xdr:to>
      <xdr:col>19</xdr:col>
      <xdr:colOff>177800</xdr:colOff>
      <xdr:row>37</xdr:row>
      <xdr:rowOff>71425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06807"/>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71425</xdr:rowOff>
    </xdr:from>
    <xdr:to>
      <xdr:col>15</xdr:col>
      <xdr:colOff>50800</xdr:colOff>
      <xdr:row>37</xdr:row>
      <xdr:rowOff>87103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15075"/>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66091</xdr:rowOff>
    </xdr:from>
    <xdr:to>
      <xdr:col>10</xdr:col>
      <xdr:colOff>114300</xdr:colOff>
      <xdr:row>37</xdr:row>
      <xdr:rowOff>87103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09741"/>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28645</xdr:rowOff>
    </xdr:from>
    <xdr:to>
      <xdr:col>24</xdr:col>
      <xdr:colOff>114300</xdr:colOff>
      <xdr:row>37</xdr:row>
      <xdr:rowOff>130245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12357</xdr:rowOff>
    </xdr:from>
    <xdr:to>
      <xdr:col>20</xdr:col>
      <xdr:colOff>38100</xdr:colOff>
      <xdr:row>37</xdr:row>
      <xdr:rowOff>113957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105084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20625</xdr:rowOff>
    </xdr:from>
    <xdr:to>
      <xdr:col>15</xdr:col>
      <xdr:colOff>101600</xdr:colOff>
      <xdr:row>37</xdr:row>
      <xdr:rowOff>122225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113352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36303</xdr:rowOff>
    </xdr:from>
    <xdr:to>
      <xdr:col>10</xdr:col>
      <xdr:colOff>165100</xdr:colOff>
      <xdr:row>37</xdr:row>
      <xdr:rowOff>137903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129030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15291</xdr:rowOff>
    </xdr:from>
    <xdr:to>
      <xdr:col>6</xdr:col>
      <xdr:colOff>38100</xdr:colOff>
      <xdr:row>37</xdr:row>
      <xdr:rowOff>116891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108018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36957</xdr:rowOff>
    </xdr:from>
    <xdr:to>
      <xdr:col>24</xdr:col>
      <xdr:colOff>63500</xdr:colOff>
      <xdr:row>57</xdr:row>
      <xdr:rowOff>48119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09607"/>
          <a:ext cx="8382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48119</xdr:rowOff>
    </xdr:from>
    <xdr:to>
      <xdr:col>19</xdr:col>
      <xdr:colOff>177800</xdr:colOff>
      <xdr:row>57</xdr:row>
      <xdr:rowOff>76016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20769"/>
          <a:ext cx="889000" cy="2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164071</xdr:rowOff>
    </xdr:from>
    <xdr:to>
      <xdr:col>15</xdr:col>
      <xdr:colOff>50800</xdr:colOff>
      <xdr:row>57</xdr:row>
      <xdr:rowOff>76016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65271"/>
          <a:ext cx="889000" cy="8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164071</xdr:rowOff>
    </xdr:from>
    <xdr:to>
      <xdr:col>10</xdr:col>
      <xdr:colOff>114300</xdr:colOff>
      <xdr:row>57</xdr:row>
      <xdr:rowOff>82379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65271"/>
          <a:ext cx="889000" cy="8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157607</xdr:rowOff>
    </xdr:from>
    <xdr:to>
      <xdr:col>24</xdr:col>
      <xdr:colOff>114300</xdr:colOff>
      <xdr:row>57</xdr:row>
      <xdr:rowOff>87757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168769</xdr:rowOff>
    </xdr:from>
    <xdr:to>
      <xdr:col>20</xdr:col>
      <xdr:colOff>38100</xdr:colOff>
      <xdr:row>57</xdr:row>
      <xdr:rowOff>98919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90046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25216</xdr:rowOff>
    </xdr:from>
    <xdr:to>
      <xdr:col>15</xdr:col>
      <xdr:colOff>101600</xdr:colOff>
      <xdr:row>57</xdr:row>
      <xdr:rowOff>126816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117943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9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113271</xdr:rowOff>
    </xdr:from>
    <xdr:to>
      <xdr:col>10</xdr:col>
      <xdr:colOff>165100</xdr:colOff>
      <xdr:row>57</xdr:row>
      <xdr:rowOff>43421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34548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0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31579</xdr:rowOff>
    </xdr:from>
    <xdr:to>
      <xdr:col>6</xdr:col>
      <xdr:colOff>38100</xdr:colOff>
      <xdr:row>57</xdr:row>
      <xdr:rowOff>133179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124306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24312</xdr:rowOff>
    </xdr:from>
    <xdr:to>
      <xdr:col>24</xdr:col>
      <xdr:colOff>63500</xdr:colOff>
      <xdr:row>77</xdr:row>
      <xdr:rowOff>48795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225962"/>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24312</xdr:rowOff>
    </xdr:from>
    <xdr:to>
      <xdr:col>19</xdr:col>
      <xdr:colOff>177800</xdr:colOff>
      <xdr:row>77</xdr:row>
      <xdr:rowOff>24552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225962"/>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24552</xdr:rowOff>
    </xdr:from>
    <xdr:to>
      <xdr:col>15</xdr:col>
      <xdr:colOff>50800</xdr:colOff>
      <xdr:row>77</xdr:row>
      <xdr:rowOff>70791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26202"/>
          <a:ext cx="889000" cy="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70791</xdr:rowOff>
    </xdr:from>
    <xdr:to>
      <xdr:col>10</xdr:col>
      <xdr:colOff>114300</xdr:colOff>
      <xdr:row>77</xdr:row>
      <xdr:rowOff>82905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72441"/>
          <a:ext cx="8890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169445</xdr:rowOff>
    </xdr:from>
    <xdr:to>
      <xdr:col>24</xdr:col>
      <xdr:colOff>114300</xdr:colOff>
      <xdr:row>77</xdr:row>
      <xdr:rowOff>99595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84372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1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144962</xdr:rowOff>
    </xdr:from>
    <xdr:to>
      <xdr:col>20</xdr:col>
      <xdr:colOff>38100</xdr:colOff>
      <xdr:row>77</xdr:row>
      <xdr:rowOff>75112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66239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145202</xdr:rowOff>
    </xdr:from>
    <xdr:to>
      <xdr:col>15</xdr:col>
      <xdr:colOff>101600</xdr:colOff>
      <xdr:row>77</xdr:row>
      <xdr:rowOff>75352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66479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19991</xdr:rowOff>
    </xdr:from>
    <xdr:to>
      <xdr:col>10</xdr:col>
      <xdr:colOff>165100</xdr:colOff>
      <xdr:row>77</xdr:row>
      <xdr:rowOff>121591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112718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1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32105</xdr:rowOff>
    </xdr:from>
    <xdr:to>
      <xdr:col>6</xdr:col>
      <xdr:colOff>38100</xdr:colOff>
      <xdr:row>77</xdr:row>
      <xdr:rowOff>133705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124832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88630</xdr:rowOff>
    </xdr:from>
    <xdr:to>
      <xdr:col>24</xdr:col>
      <xdr:colOff>63500</xdr:colOff>
      <xdr:row>98</xdr:row>
      <xdr:rowOff>90258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90730"/>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88187</xdr:rowOff>
    </xdr:from>
    <xdr:to>
      <xdr:col>19</xdr:col>
      <xdr:colOff>177800</xdr:colOff>
      <xdr:row>98</xdr:row>
      <xdr:rowOff>88630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90287"/>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88187</xdr:rowOff>
    </xdr:from>
    <xdr:to>
      <xdr:col>15</xdr:col>
      <xdr:colOff>50800</xdr:colOff>
      <xdr:row>98</xdr:row>
      <xdr:rowOff>91466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90287"/>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91466</xdr:rowOff>
    </xdr:from>
    <xdr:to>
      <xdr:col>10</xdr:col>
      <xdr:colOff>114300</xdr:colOff>
      <xdr:row>98</xdr:row>
      <xdr:rowOff>95890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93566"/>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39458</xdr:rowOff>
    </xdr:from>
    <xdr:to>
      <xdr:col>24</xdr:col>
      <xdr:colOff>114300</xdr:colOff>
      <xdr:row>98</xdr:row>
      <xdr:rowOff>141058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125835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37830</xdr:rowOff>
    </xdr:from>
    <xdr:to>
      <xdr:col>20</xdr:col>
      <xdr:colOff>38100</xdr:colOff>
      <xdr:row>98</xdr:row>
      <xdr:rowOff>139430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130557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37387</xdr:rowOff>
    </xdr:from>
    <xdr:to>
      <xdr:col>15</xdr:col>
      <xdr:colOff>101600</xdr:colOff>
      <xdr:row>98</xdr:row>
      <xdr:rowOff>138987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130114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40666</xdr:rowOff>
    </xdr:from>
    <xdr:to>
      <xdr:col>10</xdr:col>
      <xdr:colOff>165100</xdr:colOff>
      <xdr:row>98</xdr:row>
      <xdr:rowOff>142266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45090</xdr:rowOff>
    </xdr:from>
    <xdr:to>
      <xdr:col>6</xdr:col>
      <xdr:colOff>38100</xdr:colOff>
      <xdr:row>98</xdr:row>
      <xdr:rowOff>146690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137817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97681</xdr:rowOff>
    </xdr:from>
    <xdr:to>
      <xdr:col>55</xdr:col>
      <xdr:colOff>0</xdr:colOff>
      <xdr:row>39</xdr:row>
      <xdr:rowOff>97681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42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97681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412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97681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8412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97681</xdr:rowOff>
    </xdr:from>
    <xdr:to>
      <xdr:col>41</xdr:col>
      <xdr:colOff>50800</xdr:colOff>
      <xdr:row>39</xdr:row>
      <xdr:rowOff>97681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4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46881</xdr:rowOff>
    </xdr:from>
    <xdr:to>
      <xdr:col>55</xdr:col>
      <xdr:colOff>50800</xdr:colOff>
      <xdr:row>39</xdr:row>
      <xdr:rowOff>148481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133258</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83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46881</xdr:rowOff>
    </xdr:from>
    <xdr:to>
      <xdr:col>50</xdr:col>
      <xdr:colOff>165100</xdr:colOff>
      <xdr:row>39</xdr:row>
      <xdr:rowOff>148481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139608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139499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46881</xdr:rowOff>
    </xdr:from>
    <xdr:to>
      <xdr:col>41</xdr:col>
      <xdr:colOff>101600</xdr:colOff>
      <xdr:row>39</xdr:row>
      <xdr:rowOff>148481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139608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46881</xdr:rowOff>
    </xdr:from>
    <xdr:to>
      <xdr:col>36</xdr:col>
      <xdr:colOff>165100</xdr:colOff>
      <xdr:row>39</xdr:row>
      <xdr:rowOff>148481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139608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140954</xdr:rowOff>
    </xdr:from>
    <xdr:to>
      <xdr:col>55</xdr:col>
      <xdr:colOff>0</xdr:colOff>
      <xdr:row>57</xdr:row>
      <xdr:rowOff>142970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3604"/>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140954</xdr:rowOff>
    </xdr:from>
    <xdr:to>
      <xdr:col>50</xdr:col>
      <xdr:colOff>114300</xdr:colOff>
      <xdr:row>57</xdr:row>
      <xdr:rowOff>154311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3604"/>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154311</xdr:rowOff>
    </xdr:from>
    <xdr:to>
      <xdr:col>45</xdr:col>
      <xdr:colOff>177800</xdr:colOff>
      <xdr:row>57</xdr:row>
      <xdr:rowOff>155809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6961"/>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155809</xdr:rowOff>
    </xdr:from>
    <xdr:to>
      <xdr:col>41</xdr:col>
      <xdr:colOff>50800</xdr:colOff>
      <xdr:row>57</xdr:row>
      <xdr:rowOff>158526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8459"/>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92170</xdr:rowOff>
    </xdr:from>
    <xdr:to>
      <xdr:col>55</xdr:col>
      <xdr:colOff>50800</xdr:colOff>
      <xdr:row>58</xdr:row>
      <xdr:rowOff>22320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90154</xdr:rowOff>
    </xdr:from>
    <xdr:to>
      <xdr:col>50</xdr:col>
      <xdr:colOff>165100</xdr:colOff>
      <xdr:row>58</xdr:row>
      <xdr:rowOff>20304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11431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103511</xdr:rowOff>
    </xdr:from>
    <xdr:to>
      <xdr:col>46</xdr:col>
      <xdr:colOff>38100</xdr:colOff>
      <xdr:row>58</xdr:row>
      <xdr:rowOff>33661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24788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105009</xdr:rowOff>
    </xdr:from>
    <xdr:to>
      <xdr:col>41</xdr:col>
      <xdr:colOff>101600</xdr:colOff>
      <xdr:row>58</xdr:row>
      <xdr:rowOff>35159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26286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107726</xdr:rowOff>
    </xdr:from>
    <xdr:to>
      <xdr:col>36</xdr:col>
      <xdr:colOff>165100</xdr:colOff>
      <xdr:row>58</xdr:row>
      <xdr:rowOff>37876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29003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58102</xdr:rowOff>
    </xdr:from>
    <xdr:to>
      <xdr:col>55</xdr:col>
      <xdr:colOff>0</xdr:colOff>
      <xdr:row>77</xdr:row>
      <xdr:rowOff>86447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59752"/>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58102</xdr:rowOff>
    </xdr:from>
    <xdr:to>
      <xdr:col>50</xdr:col>
      <xdr:colOff>114300</xdr:colOff>
      <xdr:row>77</xdr:row>
      <xdr:rowOff>85598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59752"/>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85598</xdr:rowOff>
    </xdr:from>
    <xdr:to>
      <xdr:col>45</xdr:col>
      <xdr:colOff>177800</xdr:colOff>
      <xdr:row>78</xdr:row>
      <xdr:rowOff>13886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87248"/>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13886</xdr:rowOff>
    </xdr:from>
    <xdr:to>
      <xdr:col>41</xdr:col>
      <xdr:colOff>50800</xdr:colOff>
      <xdr:row>78</xdr:row>
      <xdr:rowOff>59927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86986"/>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35647</xdr:rowOff>
    </xdr:from>
    <xdr:to>
      <xdr:col>55</xdr:col>
      <xdr:colOff>50800</xdr:colOff>
      <xdr:row>77</xdr:row>
      <xdr:rowOff>137247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58524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8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7302</xdr:rowOff>
    </xdr:from>
    <xdr:to>
      <xdr:col>50</xdr:col>
      <xdr:colOff>165100</xdr:colOff>
      <xdr:row>77</xdr:row>
      <xdr:rowOff>108902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125429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34798</xdr:rowOff>
    </xdr:from>
    <xdr:to>
      <xdr:col>46</xdr:col>
      <xdr:colOff>38100</xdr:colOff>
      <xdr:row>77</xdr:row>
      <xdr:rowOff>136398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152925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134536</xdr:rowOff>
    </xdr:from>
    <xdr:to>
      <xdr:col>41</xdr:col>
      <xdr:colOff>101600</xdr:colOff>
      <xdr:row>78</xdr:row>
      <xdr:rowOff>64686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55813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9127</xdr:rowOff>
    </xdr:from>
    <xdr:to>
      <xdr:col>36</xdr:col>
      <xdr:colOff>165100</xdr:colOff>
      <xdr:row>78</xdr:row>
      <xdr:rowOff>110727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101854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138250</xdr:rowOff>
    </xdr:from>
    <xdr:to>
      <xdr:col>55</xdr:col>
      <xdr:colOff>0</xdr:colOff>
      <xdr:row>98</xdr:row>
      <xdr:rowOff>168042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40350"/>
          <a:ext cx="8382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168042</xdr:rowOff>
    </xdr:from>
    <xdr:to>
      <xdr:col>50</xdr:col>
      <xdr:colOff>114300</xdr:colOff>
      <xdr:row>99</xdr:row>
      <xdr:rowOff>11613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70142"/>
          <a:ext cx="889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11613</xdr:rowOff>
    </xdr:from>
    <xdr:to>
      <xdr:col>45</xdr:col>
      <xdr:colOff>177800</xdr:colOff>
      <xdr:row>99</xdr:row>
      <xdr:rowOff>38336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85163"/>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12329</xdr:rowOff>
    </xdr:from>
    <xdr:to>
      <xdr:col>41</xdr:col>
      <xdr:colOff>50800</xdr:colOff>
      <xdr:row>99</xdr:row>
      <xdr:rowOff>38336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85879"/>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87450</xdr:rowOff>
    </xdr:from>
    <xdr:to>
      <xdr:col>55</xdr:col>
      <xdr:colOff>50800</xdr:colOff>
      <xdr:row>99</xdr:row>
      <xdr:rowOff>17600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117242</xdr:rowOff>
    </xdr:from>
    <xdr:to>
      <xdr:col>50</xdr:col>
      <xdr:colOff>165100</xdr:colOff>
      <xdr:row>99</xdr:row>
      <xdr:rowOff>47392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132263</xdr:rowOff>
    </xdr:from>
    <xdr:to>
      <xdr:col>46</xdr:col>
      <xdr:colOff>38100</xdr:colOff>
      <xdr:row>99</xdr:row>
      <xdr:rowOff>62413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53540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158986</xdr:rowOff>
    </xdr:from>
    <xdr:to>
      <xdr:col>41</xdr:col>
      <xdr:colOff>101600</xdr:colOff>
      <xdr:row>99</xdr:row>
      <xdr:rowOff>89136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80263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132979</xdr:rowOff>
    </xdr:from>
    <xdr:to>
      <xdr:col>36</xdr:col>
      <xdr:colOff>165100</xdr:colOff>
      <xdr:row>99</xdr:row>
      <xdr:rowOff>63129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54256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116383</xdr:rowOff>
    </xdr:from>
    <xdr:to>
      <xdr:col>85</xdr:col>
      <xdr:colOff>127000</xdr:colOff>
      <xdr:row>37</xdr:row>
      <xdr:rowOff>128736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60033"/>
          <a:ext cx="838200" cy="1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128736</xdr:rowOff>
    </xdr:from>
    <xdr:to>
      <xdr:col>81</xdr:col>
      <xdr:colOff>50800</xdr:colOff>
      <xdr:row>37</xdr:row>
      <xdr:rowOff>136065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72386"/>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136065</xdr:rowOff>
    </xdr:from>
    <xdr:to>
      <xdr:col>76</xdr:col>
      <xdr:colOff>114300</xdr:colOff>
      <xdr:row>37</xdr:row>
      <xdr:rowOff>148606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79715"/>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148606</xdr:rowOff>
    </xdr:from>
    <xdr:to>
      <xdr:col>71</xdr:col>
      <xdr:colOff>177800</xdr:colOff>
      <xdr:row>37</xdr:row>
      <xdr:rowOff>161321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92256"/>
          <a:ext cx="8890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65583</xdr:rowOff>
    </xdr:from>
    <xdr:to>
      <xdr:col>85</xdr:col>
      <xdr:colOff>177800</xdr:colOff>
      <xdr:row>37</xdr:row>
      <xdr:rowOff>167183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44010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77936</xdr:rowOff>
    </xdr:from>
    <xdr:to>
      <xdr:col>81</xdr:col>
      <xdr:colOff>101600</xdr:colOff>
      <xdr:row>38</xdr:row>
      <xdr:rowOff>8086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170663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85265</xdr:rowOff>
    </xdr:from>
    <xdr:to>
      <xdr:col>76</xdr:col>
      <xdr:colOff>165100</xdr:colOff>
      <xdr:row>38</xdr:row>
      <xdr:rowOff>15415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97806</xdr:rowOff>
    </xdr:from>
    <xdr:to>
      <xdr:col>72</xdr:col>
      <xdr:colOff>38100</xdr:colOff>
      <xdr:row>38</xdr:row>
      <xdr:rowOff>27956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19083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110521</xdr:rowOff>
    </xdr:from>
    <xdr:to>
      <xdr:col>67</xdr:col>
      <xdr:colOff>101600</xdr:colOff>
      <xdr:row>38</xdr:row>
      <xdr:rowOff>40671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31798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42002</xdr:rowOff>
    </xdr:from>
    <xdr:to>
      <xdr:col>85</xdr:col>
      <xdr:colOff>127000</xdr:colOff>
      <xdr:row>58</xdr:row>
      <xdr:rowOff>60723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6102"/>
          <a:ext cx="8382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57027</xdr:rowOff>
    </xdr:from>
    <xdr:to>
      <xdr:col>81</xdr:col>
      <xdr:colOff>50800</xdr:colOff>
      <xdr:row>58</xdr:row>
      <xdr:rowOff>60723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00112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36937</xdr:rowOff>
    </xdr:from>
    <xdr:to>
      <xdr:col>76</xdr:col>
      <xdr:colOff>114300</xdr:colOff>
      <xdr:row>58</xdr:row>
      <xdr:rowOff>57027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81037"/>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36937</xdr:rowOff>
    </xdr:from>
    <xdr:to>
      <xdr:col>71</xdr:col>
      <xdr:colOff>177800</xdr:colOff>
      <xdr:row>58</xdr:row>
      <xdr:rowOff>55435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81037"/>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162652</xdr:rowOff>
    </xdr:from>
    <xdr:to>
      <xdr:col>85</xdr:col>
      <xdr:colOff>177800</xdr:colOff>
      <xdr:row>58</xdr:row>
      <xdr:rowOff>92802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77579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9923</xdr:rowOff>
    </xdr:from>
    <xdr:to>
      <xdr:col>81</xdr:col>
      <xdr:colOff>101600</xdr:colOff>
      <xdr:row>58</xdr:row>
      <xdr:rowOff>111523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102650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6227</xdr:rowOff>
    </xdr:from>
    <xdr:to>
      <xdr:col>76</xdr:col>
      <xdr:colOff>165100</xdr:colOff>
      <xdr:row>58</xdr:row>
      <xdr:rowOff>107827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98954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157587</xdr:rowOff>
    </xdr:from>
    <xdr:to>
      <xdr:col>72</xdr:col>
      <xdr:colOff>38100</xdr:colOff>
      <xdr:row>58</xdr:row>
      <xdr:rowOff>87737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78864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4635</xdr:rowOff>
    </xdr:from>
    <xdr:to>
      <xdr:col>67</xdr:col>
      <xdr:colOff>101600</xdr:colOff>
      <xdr:row>58</xdr:row>
      <xdr:rowOff>106235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97362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124341</xdr:rowOff>
    </xdr:from>
    <xdr:to>
      <xdr:col>85</xdr:col>
      <xdr:colOff>127000</xdr:colOff>
      <xdr:row>97</xdr:row>
      <xdr:rowOff>127412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54991"/>
          <a:ext cx="8382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124341</xdr:rowOff>
    </xdr:from>
    <xdr:to>
      <xdr:col>81</xdr:col>
      <xdr:colOff>50800</xdr:colOff>
      <xdr:row>98</xdr:row>
      <xdr:rowOff>3984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54991"/>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3984</xdr:rowOff>
    </xdr:from>
    <xdr:to>
      <xdr:col>76</xdr:col>
      <xdr:colOff>114300</xdr:colOff>
      <xdr:row>98</xdr:row>
      <xdr:rowOff>13463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06084"/>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13463</xdr:rowOff>
    </xdr:from>
    <xdr:to>
      <xdr:col>71</xdr:col>
      <xdr:colOff>177800</xdr:colOff>
      <xdr:row>98</xdr:row>
      <xdr:rowOff>41343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15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76612</xdr:rowOff>
    </xdr:from>
    <xdr:to>
      <xdr:col>85</xdr:col>
      <xdr:colOff>177800</xdr:colOff>
      <xdr:row>98</xdr:row>
      <xdr:rowOff>6762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55039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8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73541</xdr:rowOff>
    </xdr:from>
    <xdr:to>
      <xdr:col>81</xdr:col>
      <xdr:colOff>101600</xdr:colOff>
      <xdr:row>98</xdr:row>
      <xdr:rowOff>3691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166268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9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124634</xdr:rowOff>
    </xdr:from>
    <xdr:to>
      <xdr:col>76</xdr:col>
      <xdr:colOff>165100</xdr:colOff>
      <xdr:row>98</xdr:row>
      <xdr:rowOff>54784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45911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134113</xdr:rowOff>
    </xdr:from>
    <xdr:to>
      <xdr:col>72</xdr:col>
      <xdr:colOff>38100</xdr:colOff>
      <xdr:row>98</xdr:row>
      <xdr:rowOff>64263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55390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161993</xdr:rowOff>
    </xdr:from>
    <xdr:to>
      <xdr:col>67</xdr:col>
      <xdr:colOff>101600</xdr:colOff>
      <xdr:row>98</xdr:row>
      <xdr:rowOff>92143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令和元年度以降はほとんどの事業について類似団体平均をほぼ下回っている。令和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年度の商工費が類似団体と比較して</a:t>
          </a:r>
          <a:r>
            <a:rPr kumimoji="1" lang="en-US" altLang="ja-JP" sz="1300">
              <a:latin typeface="ＭＳ Ｐゴシック" panose="020B0600070205080204" pitchFamily="50" charset="-128"/>
              <a:ea typeface="ＭＳ Ｐゴシック" panose="020B0600070205080204" pitchFamily="50" charset="-128"/>
            </a:rPr>
            <a:t>15,166</a:t>
          </a:r>
          <a:r>
            <a:rPr kumimoji="1" lang="ja-JP" altLang="en-US" sz="1300">
              <a:latin typeface="ＭＳ Ｐゴシック" panose="020B0600070205080204" pitchFamily="50" charset="-128"/>
              <a:ea typeface="ＭＳ Ｐゴシック" panose="020B0600070205080204" pitchFamily="50" charset="-128"/>
            </a:rPr>
            <a:t>円高くなり、令和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年度についても</a:t>
          </a:r>
          <a:r>
            <a:rPr kumimoji="1" lang="en-US" altLang="ja-JP" sz="1300">
              <a:latin typeface="ＭＳ Ｐゴシック" panose="020B0600070205080204" pitchFamily="50" charset="-128"/>
              <a:ea typeface="ＭＳ Ｐゴシック" panose="020B0600070205080204" pitchFamily="50" charset="-128"/>
            </a:rPr>
            <a:t>14,089</a:t>
          </a:r>
          <a:r>
            <a:rPr kumimoji="1" lang="ja-JP" altLang="en-US" sz="1300">
              <a:latin typeface="ＭＳ Ｐゴシック" panose="020B0600070205080204" pitchFamily="50" charset="-128"/>
              <a:ea typeface="ＭＳ Ｐゴシック" panose="020B0600070205080204" pitchFamily="50" charset="-128"/>
            </a:rPr>
            <a:t>円高くなっているが、主な要因は新型コロナウイルスで冷え込んだ村内経済を支援するための経費が増加したためである。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財政調整基金については、決算剰余金を積み立てるとともに最低限の取り崩しに努めているが、令和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年度は、最終的に取り崩しを行なったが、決算剰余金分を積み増すことが出来たので増加した。実質収支額はプラスを維持しているが、実質単年度収支については令和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年度の剰余金を令和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年度の財源に多く活用したため令和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年度のみマイナスとなった。後世まで誇れる村づくりへの投資をしつつ、歳出削減と引き続き将来に向けての財源確保に努めていく。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　今後も同様に財政の健全化を目指す。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小・中学校の建設及び道の駅の整備での借入れの据え置き期間が終わり元利償還が始まってきているので、年々増加しているが、令和４年度がピークとなり、徐々に減少となる見込み。</a:t>
          </a:r>
        </a:p>
        <a:p>
          <a:r>
            <a:rPr kumimoji="1" lang="ja-JP" altLang="en-US" sz="1400">
              <a:latin typeface="ＭＳ ゴシック" pitchFamily="49" charset="-128"/>
              <a:ea typeface="ＭＳ ゴシック" pitchFamily="49" charset="-128"/>
            </a:rPr>
            <a:t>　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a:t>
          </a:r>
        </a:p>
        <a:p>
          <a:r>
            <a:rPr kumimoji="1" lang="ja-JP" altLang="en-US" sz="1400">
              <a:latin typeface="ＭＳ ゴシック" pitchFamily="49" charset="-128"/>
              <a:ea typeface="ＭＳ ゴシック" pitchFamily="49" charset="-128"/>
            </a:rPr>
            <a:t>　今後も引き続き、財政の健全化を目指す。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現在は定時償還の起債のみで、満期一括償還の起債はないため、減債基金の積立は行っていない。</a:t>
          </a:r>
        </a:p>
        <a:p>
          <a:r>
            <a:rPr kumimoji="1" lang="ja-JP" altLang="en-US" sz="1000">
              <a:latin typeface="ＭＳ ゴシック" pitchFamily="49" charset="-128"/>
              <a:ea typeface="ＭＳ ゴシック" pitchFamily="49" charset="-128"/>
            </a:rPr>
            <a:t>　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小・中学校及び道の駅など大規模な建設事業が続いたために地方債残高が増加したが、令和元年度からは償還が始まったために減少に転じている。</a:t>
          </a:r>
        </a:p>
        <a:p>
          <a:r>
            <a:rPr kumimoji="1" lang="ja-JP" altLang="en-US" sz="1400">
              <a:latin typeface="ＭＳ ゴシック" pitchFamily="49" charset="-128"/>
              <a:ea typeface="ＭＳ ゴシック" pitchFamily="49" charset="-128"/>
            </a:rPr>
            <a:t>　また、組合等負担等見込額についても減少した。</a:t>
          </a:r>
        </a:p>
        <a:p>
          <a:r>
            <a:rPr kumimoji="1" lang="ja-JP" altLang="en-US" sz="1400">
              <a:latin typeface="ＭＳ ゴシック" pitchFamily="49" charset="-128"/>
              <a:ea typeface="ＭＳ ゴシック" pitchFamily="49" charset="-128"/>
            </a:rPr>
            <a:t>　設備投資による公営企業債等繰入見込額など増加した項目もあるが、財政調整基金へ積立を行ったことなどにより、充当可能な財源等が増加し、将来負担比率は減少している。</a:t>
          </a:r>
        </a:p>
        <a:p>
          <a:r>
            <a:rPr kumimoji="1" lang="ja-JP" altLang="en-US" sz="1400">
              <a:latin typeface="ＭＳ ゴシック" pitchFamily="49" charset="-128"/>
              <a:ea typeface="ＭＳ ゴシック" pitchFamily="49" charset="-128"/>
            </a:rPr>
            <a:t>　今後については、地方債残高が減少へと移行することが予想され、将来負担比率も減少していくことが見込まれる。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・財政調整基金、庁舎建設基金及び森林環境譲与税基金への積み立てにより、基金全体で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見込み以上の自主財源が確保出来たため、繰入れをすることなく財政調整基金へ積立が出来ているが、小・中学校建設などの大型起債の償還などによる財源不足の可能性もあり、基金の繰入による基金全体での減少も充分予想される。今後は歳入と歳出のプライマリーバランスを十分勘案し、税収やふるさと納税寄付金などの自主財源の確保と並行し、必要な投資を行うための基金の取り崩しも視野に入れながら村政の運営にあた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・給食センター建設基金は現状、老朽化の著しい施設の将来的な建替えを見越し令和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・尾瀬の郷づくり基金では、ふるさと納税に係る積立より取崩が多くなったことにより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・給食センター建設基金を令和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年分）を積み立てし、前年度に積み立てした基金を寄付者の意向に沿った事業の財源として充当する予定である。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・庁舎建設基金及び給食センター建設基金については将来的な建設に向け今後も積み増していく方向。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・高齢者福祉基金などの基金については目的に合致する大きな事業の際に取り崩しを視野にいれていく。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・当初見込み以上の自主財源が確保できたため、一般会計への繰入れを少なくすることができ、また、決算剰余金などを積み立てることが出来たため。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重複するが、ここ数年は自主財源の確保により、繰入れをすることなく財政調整基金へ積立が出来ていたが、大型起債の償還などによる財源不足の可能性や必要な投資への財源として、基金の繰入による減少も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4704556</v>
      </c>
      <c r="BO4" s="449"/>
      <c r="BP4" s="449"/>
      <c r="BQ4" s="449"/>
      <c r="BR4" s="449"/>
      <c r="BS4" s="449"/>
      <c r="BT4" s="449"/>
      <c r="BU4" s="450"/>
      <c r="BV4" s="448">
        <v>4620856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13.9</v>
      </c>
      <c r="CU4" s="589"/>
      <c r="CV4" s="589"/>
      <c r="CW4" s="589"/>
      <c r="CX4" s="589"/>
      <c r="CY4" s="589"/>
      <c r="CZ4" s="589"/>
      <c r="DA4" s="590"/>
      <c r="DB4" s="588">
        <v>11.3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4255335</v>
      </c>
      <c r="BO5" s="420"/>
      <c r="BP5" s="420"/>
      <c r="BQ5" s="420"/>
      <c r="BR5" s="420"/>
      <c r="BS5" s="420"/>
      <c r="BT5" s="420"/>
      <c r="BU5" s="421"/>
      <c r="BV5" s="419">
        <v>4255357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81.7</v>
      </c>
      <c r="CU5" s="417"/>
      <c r="CV5" s="417"/>
      <c r="CW5" s="417"/>
      <c r="CX5" s="417"/>
      <c r="CY5" s="417"/>
      <c r="CZ5" s="417"/>
      <c r="DA5" s="418"/>
      <c r="DB5" s="416">
        <v>82.1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449221</v>
      </c>
      <c r="BO6" s="420"/>
      <c r="BP6" s="420"/>
      <c r="BQ6" s="420"/>
      <c r="BR6" s="420"/>
      <c r="BS6" s="420"/>
      <c r="BT6" s="420"/>
      <c r="BU6" s="421"/>
      <c r="BV6" s="419">
        <v>365499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82.1</v>
      </c>
      <c r="CU6" s="563"/>
      <c r="CV6" s="563"/>
      <c r="CW6" s="563"/>
      <c r="CX6" s="563"/>
      <c r="CY6" s="563"/>
      <c r="CZ6" s="563"/>
      <c r="DA6" s="564"/>
      <c r="DB6" s="562">
        <v>82.8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23787</v>
      </c>
      <c r="BO7" s="420"/>
      <c r="BP7" s="420"/>
      <c r="BQ7" s="420"/>
      <c r="BR7" s="420"/>
      <c r="BS7" s="420"/>
      <c r="BT7" s="420"/>
      <c r="BU7" s="421"/>
      <c r="BV7" s="419">
        <v>17724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3051641</v>
      </c>
      <c r="CU7" s="420"/>
      <c r="CV7" s="420"/>
      <c r="CW7" s="420"/>
      <c r="CX7" s="420"/>
      <c r="CY7" s="420"/>
      <c r="CZ7" s="420"/>
      <c r="DA7" s="421"/>
      <c r="DB7" s="419">
        <v>3068134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425434</v>
      </c>
      <c r="BO8" s="420"/>
      <c r="BP8" s="420"/>
      <c r="BQ8" s="420"/>
      <c r="BR8" s="420"/>
      <c r="BS8" s="420"/>
      <c r="BT8" s="420"/>
      <c r="BU8" s="421"/>
      <c r="BV8" s="419">
        <v>347775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3993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77659</v>
      </c>
      <c r="BO9" s="420"/>
      <c r="BP9" s="420"/>
      <c r="BQ9" s="420"/>
      <c r="BR9" s="420"/>
      <c r="BS9" s="420"/>
      <c r="BT9" s="420"/>
      <c r="BU9" s="421"/>
      <c r="BV9" s="419">
        <v>-165935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15.2</v>
      </c>
      <c r="CU9" s="417"/>
      <c r="CV9" s="417"/>
      <c r="CW9" s="417"/>
      <c r="CX9" s="417"/>
      <c r="CY9" s="417"/>
      <c r="CZ9" s="417"/>
      <c r="DA9" s="418"/>
      <c r="DB9" s="416">
        <v>15.1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4390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2221</v>
      </c>
      <c r="BO10" s="420"/>
      <c r="BP10" s="420"/>
      <c r="BQ10" s="420"/>
      <c r="BR10" s="420"/>
      <c r="BS10" s="420"/>
      <c r="BT10" s="420"/>
      <c r="BU10" s="421"/>
      <c r="BV10" s="419">
        <v>151044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3999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32000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3903</v>
      </c>
      <c r="S13" s="507"/>
      <c r="T13" s="507"/>
      <c r="U13" s="507"/>
      <c r="V13" s="508"/>
      <c r="W13" s="509" t="s">
        <v>131</v>
      </c>
      <c r="X13" s="405"/>
      <c r="Y13" s="405"/>
      <c r="Z13" s="405"/>
      <c r="AA13" s="405"/>
      <c r="AB13" s="406"/>
      <c r="AC13" s="372">
        <v>487</v>
      </c>
      <c r="AD13" s="373"/>
      <c r="AE13" s="373"/>
      <c r="AF13" s="373"/>
      <c r="AG13" s="374"/>
      <c r="AH13" s="372">
        <v>526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47880</v>
      </c>
      <c r="BO13" s="420"/>
      <c r="BP13" s="420"/>
      <c r="BQ13" s="420"/>
      <c r="BR13" s="420"/>
      <c r="BS13" s="420"/>
      <c r="BT13" s="420"/>
      <c r="BU13" s="421"/>
      <c r="BV13" s="419">
        <v>-14891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5.7</v>
      </c>
      <c r="CU13" s="417"/>
      <c r="CV13" s="417"/>
      <c r="CW13" s="417"/>
      <c r="CX13" s="417"/>
      <c r="CY13" s="417"/>
      <c r="CZ13" s="417"/>
      <c r="DA13" s="418"/>
      <c r="DB13" s="416">
        <v>5.5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4088</v>
      </c>
      <c r="S14" s="507"/>
      <c r="T14" s="507"/>
      <c r="U14" s="507"/>
      <c r="V14" s="508"/>
      <c r="W14" s="510"/>
      <c r="X14" s="408"/>
      <c r="Y14" s="408"/>
      <c r="Z14" s="408"/>
      <c r="AA14" s="408"/>
      <c r="AB14" s="409"/>
      <c r="AC14" s="499">
        <v>21.1</v>
      </c>
      <c r="AD14" s="500"/>
      <c r="AE14" s="500"/>
      <c r="AF14" s="500"/>
      <c r="AG14" s="501"/>
      <c r="AH14" s="499">
        <v>21.1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4018</v>
      </c>
      <c r="S15" s="507"/>
      <c r="T15" s="507"/>
      <c r="U15" s="507"/>
      <c r="V15" s="508"/>
      <c r="W15" s="509" t="s">
        <v>137</v>
      </c>
      <c r="X15" s="405"/>
      <c r="Y15" s="405"/>
      <c r="Z15" s="405"/>
      <c r="AA15" s="405"/>
      <c r="AB15" s="406"/>
      <c r="AC15" s="372">
        <v>444</v>
      </c>
      <c r="AD15" s="373"/>
      <c r="AE15" s="373"/>
      <c r="AF15" s="373"/>
      <c r="AG15" s="374"/>
      <c r="AH15" s="372">
        <v>454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692210</v>
      </c>
      <c r="BO15" s="449"/>
      <c r="BP15" s="449"/>
      <c r="BQ15" s="449"/>
      <c r="BR15" s="449"/>
      <c r="BS15" s="449"/>
      <c r="BT15" s="449"/>
      <c r="BU15" s="450"/>
      <c r="BV15" s="448">
        <v>702157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19.2</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2866015</v>
      </c>
      <c r="BO16" s="420"/>
      <c r="BP16" s="420"/>
      <c r="BQ16" s="420"/>
      <c r="BR16" s="420"/>
      <c r="BS16" s="420"/>
      <c r="BT16" s="420"/>
      <c r="BU16" s="421"/>
      <c r="BV16" s="419">
        <v>2862188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1379</v>
      </c>
      <c r="AD17" s="373"/>
      <c r="AE17" s="373"/>
      <c r="AF17" s="373"/>
      <c r="AG17" s="374"/>
      <c r="AH17" s="372">
        <v>1514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864511</v>
      </c>
      <c r="BO17" s="420"/>
      <c r="BP17" s="420"/>
      <c r="BQ17" s="420"/>
      <c r="BR17" s="420"/>
      <c r="BS17" s="420"/>
      <c r="BT17" s="420"/>
      <c r="BU17" s="421"/>
      <c r="BV17" s="419">
        <v>877582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391.76</v>
      </c>
      <c r="M18" s="472"/>
      <c r="N18" s="472"/>
      <c r="O18" s="472"/>
      <c r="P18" s="472"/>
      <c r="Q18" s="472"/>
      <c r="R18" s="473"/>
      <c r="S18" s="473"/>
      <c r="T18" s="473"/>
      <c r="U18" s="473"/>
      <c r="V18" s="474"/>
      <c r="W18" s="490"/>
      <c r="X18" s="491"/>
      <c r="Y18" s="491"/>
      <c r="Z18" s="491"/>
      <c r="AA18" s="491"/>
      <c r="AB18" s="515"/>
      <c r="AC18" s="389">
        <v>59.7</v>
      </c>
      <c r="AD18" s="390"/>
      <c r="AE18" s="390"/>
      <c r="AF18" s="390"/>
      <c r="AG18" s="475"/>
      <c r="AH18" s="389">
        <v>60.7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2521954</v>
      </c>
      <c r="BO18" s="420"/>
      <c r="BP18" s="420"/>
      <c r="BQ18" s="420"/>
      <c r="BR18" s="420"/>
      <c r="BS18" s="420"/>
      <c r="BT18" s="420"/>
      <c r="BU18" s="421"/>
      <c r="BV18" s="419">
        <v>2525052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3596889</v>
      </c>
      <c r="BO19" s="420"/>
      <c r="BP19" s="420"/>
      <c r="BQ19" s="420"/>
      <c r="BR19" s="420"/>
      <c r="BS19" s="420"/>
      <c r="BT19" s="420"/>
      <c r="BU19" s="421"/>
      <c r="BV19" s="419">
        <v>3727849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4217834</v>
      </c>
      <c r="BO22" s="449"/>
      <c r="BP22" s="449"/>
      <c r="BQ22" s="449"/>
      <c r="BR22" s="449"/>
      <c r="BS22" s="449"/>
      <c r="BT22" s="449"/>
      <c r="BU22" s="450"/>
      <c r="BV22" s="448">
        <v>4480805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4153045</v>
      </c>
      <c r="BO23" s="420"/>
      <c r="BP23" s="420"/>
      <c r="BQ23" s="420"/>
      <c r="BR23" s="420"/>
      <c r="BS23" s="420"/>
      <c r="BT23" s="420"/>
      <c r="BU23" s="421"/>
      <c r="BV23" s="419">
        <v>4395178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5440</v>
      </c>
      <c r="R24" s="373"/>
      <c r="S24" s="373"/>
      <c r="T24" s="373"/>
      <c r="U24" s="373"/>
      <c r="V24" s="374"/>
      <c r="W24" s="462"/>
      <c r="X24" s="399"/>
      <c r="Y24" s="400"/>
      <c r="Z24" s="375" t="s">
        <v>162</v>
      </c>
      <c r="AA24" s="376"/>
      <c r="AB24" s="376"/>
      <c r="AC24" s="376"/>
      <c r="AD24" s="376"/>
      <c r="AE24" s="376"/>
      <c r="AF24" s="376"/>
      <c r="AG24" s="377"/>
      <c r="AH24" s="372">
        <v>72</v>
      </c>
      <c r="AI24" s="373"/>
      <c r="AJ24" s="373"/>
      <c r="AK24" s="373"/>
      <c r="AL24" s="374"/>
      <c r="AM24" s="372">
        <v>210600</v>
      </c>
      <c r="AN24" s="373"/>
      <c r="AO24" s="373"/>
      <c r="AP24" s="373"/>
      <c r="AQ24" s="373"/>
      <c r="AR24" s="374"/>
      <c r="AS24" s="372">
        <v>2925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2823428</v>
      </c>
      <c r="BO24" s="420"/>
      <c r="BP24" s="420"/>
      <c r="BQ24" s="420"/>
      <c r="BR24" s="420"/>
      <c r="BS24" s="420"/>
      <c r="BT24" s="420"/>
      <c r="BU24" s="421"/>
      <c r="BV24" s="419">
        <v>2933030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4780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8246</v>
      </c>
      <c r="BO25" s="449"/>
      <c r="BP25" s="449"/>
      <c r="BQ25" s="449"/>
      <c r="BR25" s="449"/>
      <c r="BS25" s="449"/>
      <c r="BT25" s="449"/>
      <c r="BU25" s="450"/>
      <c r="BV25" s="448">
        <v>2975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4460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2470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1980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2508021</v>
      </c>
      <c r="BO28" s="449"/>
      <c r="BP28" s="449"/>
      <c r="BQ28" s="449"/>
      <c r="BR28" s="449"/>
      <c r="BS28" s="449"/>
      <c r="BT28" s="449"/>
      <c r="BU28" s="450"/>
      <c r="BV28" s="448">
        <v>2357800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1800</v>
      </c>
      <c r="R29" s="373"/>
      <c r="S29" s="373"/>
      <c r="T29" s="373"/>
      <c r="U29" s="373"/>
      <c r="V29" s="374"/>
      <c r="W29" s="463"/>
      <c r="X29" s="464"/>
      <c r="Y29" s="465"/>
      <c r="Z29" s="375" t="s">
        <v>178</v>
      </c>
      <c r="AA29" s="376"/>
      <c r="AB29" s="376"/>
      <c r="AC29" s="376"/>
      <c r="AD29" s="376"/>
      <c r="AE29" s="376"/>
      <c r="AF29" s="376"/>
      <c r="AG29" s="377"/>
      <c r="AH29" s="372">
        <v>72</v>
      </c>
      <c r="AI29" s="373"/>
      <c r="AJ29" s="373"/>
      <c r="AK29" s="373"/>
      <c r="AL29" s="374"/>
      <c r="AM29" s="372">
        <v>210600</v>
      </c>
      <c r="AN29" s="373"/>
      <c r="AO29" s="373"/>
      <c r="AP29" s="373"/>
      <c r="AQ29" s="373"/>
      <c r="AR29" s="374"/>
      <c r="AS29" s="372">
        <v>2925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782</v>
      </c>
      <c r="BO29" s="420"/>
      <c r="BP29" s="420"/>
      <c r="BQ29" s="420"/>
      <c r="BR29" s="420"/>
      <c r="BS29" s="420"/>
      <c r="BT29" s="420"/>
      <c r="BU29" s="421"/>
      <c r="BV29" s="419">
        <v>782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595254</v>
      </c>
      <c r="BO30" s="454"/>
      <c r="BP30" s="454"/>
      <c r="BQ30" s="454"/>
      <c r="BR30" s="454"/>
      <c r="BS30" s="454"/>
      <c r="BT30" s="454"/>
      <c r="BU30" s="455"/>
      <c r="BV30" s="453">
        <v>463646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利根東部衛生施設組合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片品村振興公社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下水道事業等特別会計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FqPQfxVfzUXIWR9/wwANtpTvtrHJcmyhQt3fhB6ChiLQuGHPS/wjUE8PwGHekoFuUnLmAQnxy8Vo32S5wIwRw==" saltValue="nQ5GbyZxH8F6oBnZ941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665851</v>
      </c>
      <c r="S5" s="674"/>
      <c r="T5" s="674"/>
      <c r="U5" s="674"/>
      <c r="V5" s="674"/>
      <c r="W5" s="674"/>
      <c r="X5" s="674"/>
      <c r="Y5" s="702"/>
      <c r="Z5" s="715">
        <v>14.2</v>
      </c>
      <c r="AA5" s="715"/>
      <c r="AB5" s="715"/>
      <c r="AC5" s="715"/>
      <c r="AD5" s="716">
        <v>665851</v>
      </c>
      <c r="AE5" s="716"/>
      <c r="AF5" s="716"/>
      <c r="AG5" s="716"/>
      <c r="AH5" s="716"/>
      <c r="AI5" s="716"/>
      <c r="AJ5" s="716"/>
      <c r="AK5" s="716"/>
      <c r="AL5" s="703">
        <v>21.7</v>
      </c>
      <c r="AM5" s="685"/>
      <c r="AN5" s="685"/>
      <c r="AO5" s="704"/>
      <c r="AP5" s="676" t="s">
        <v>217</v>
      </c>
      <c r="AQ5" s="677"/>
      <c r="AR5" s="677"/>
      <c r="AS5" s="677"/>
      <c r="AT5" s="677"/>
      <c r="AU5" s="677"/>
      <c r="AV5" s="677"/>
      <c r="AW5" s="677"/>
      <c r="AX5" s="677"/>
      <c r="AY5" s="677"/>
      <c r="AZ5" s="677"/>
      <c r="BA5" s="677"/>
      <c r="BB5" s="677"/>
      <c r="BC5" s="677"/>
      <c r="BD5" s="677"/>
      <c r="BE5" s="677"/>
      <c r="BF5" s="678"/>
      <c r="BG5" s="621">
        <v>662274</v>
      </c>
      <c r="BH5" s="622"/>
      <c r="BI5" s="622"/>
      <c r="BJ5" s="622"/>
      <c r="BK5" s="622"/>
      <c r="BL5" s="622"/>
      <c r="BM5" s="622"/>
      <c r="BN5" s="623"/>
      <c r="BO5" s="659">
        <v>99.5</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83911</v>
      </c>
      <c r="S6" s="622"/>
      <c r="T6" s="622"/>
      <c r="U6" s="622"/>
      <c r="V6" s="622"/>
      <c r="W6" s="622"/>
      <c r="X6" s="622"/>
      <c r="Y6" s="623"/>
      <c r="Z6" s="659">
        <v>1.8</v>
      </c>
      <c r="AA6" s="659"/>
      <c r="AB6" s="659"/>
      <c r="AC6" s="659"/>
      <c r="AD6" s="660">
        <v>83911</v>
      </c>
      <c r="AE6" s="660"/>
      <c r="AF6" s="660"/>
      <c r="AG6" s="660"/>
      <c r="AH6" s="660"/>
      <c r="AI6" s="660"/>
      <c r="AJ6" s="660"/>
      <c r="AK6" s="660"/>
      <c r="AL6" s="624">
        <v>2.7</v>
      </c>
      <c r="AM6" s="625"/>
      <c r="AN6" s="625"/>
      <c r="AO6" s="661"/>
      <c r="AP6" s="618" t="s">
        <v>222</v>
      </c>
      <c r="AQ6" s="619"/>
      <c r="AR6" s="619"/>
      <c r="AS6" s="619"/>
      <c r="AT6" s="619"/>
      <c r="AU6" s="619"/>
      <c r="AV6" s="619"/>
      <c r="AW6" s="619"/>
      <c r="AX6" s="619"/>
      <c r="AY6" s="619"/>
      <c r="AZ6" s="619"/>
      <c r="BA6" s="619"/>
      <c r="BB6" s="619"/>
      <c r="BC6" s="619"/>
      <c r="BD6" s="619"/>
      <c r="BE6" s="619"/>
      <c r="BF6" s="620"/>
      <c r="BG6" s="621">
        <v>662274</v>
      </c>
      <c r="BH6" s="622"/>
      <c r="BI6" s="622"/>
      <c r="BJ6" s="622"/>
      <c r="BK6" s="622"/>
      <c r="BL6" s="622"/>
      <c r="BM6" s="622"/>
      <c r="BN6" s="623"/>
      <c r="BO6" s="659">
        <v>99.5</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64636</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64636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110</v>
      </c>
      <c r="S7" s="622"/>
      <c r="T7" s="622"/>
      <c r="U7" s="622"/>
      <c r="V7" s="622"/>
      <c r="W7" s="622"/>
      <c r="X7" s="622"/>
      <c r="Y7" s="623"/>
      <c r="Z7" s="659">
        <v>0</v>
      </c>
      <c r="AA7" s="659"/>
      <c r="AB7" s="659"/>
      <c r="AC7" s="659"/>
      <c r="AD7" s="660">
        <v>110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160984</v>
      </c>
      <c r="BH7" s="622"/>
      <c r="BI7" s="622"/>
      <c r="BJ7" s="622"/>
      <c r="BK7" s="622"/>
      <c r="BL7" s="622"/>
      <c r="BM7" s="622"/>
      <c r="BN7" s="623"/>
      <c r="BO7" s="659">
        <v>24.2</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1118827</v>
      </c>
      <c r="CS7" s="622"/>
      <c r="CT7" s="622"/>
      <c r="CU7" s="622"/>
      <c r="CV7" s="622"/>
      <c r="CW7" s="622"/>
      <c r="CX7" s="622"/>
      <c r="CY7" s="623"/>
      <c r="CZ7" s="659">
        <v>26.3</v>
      </c>
      <c r="DA7" s="659"/>
      <c r="DB7" s="659"/>
      <c r="DC7" s="659"/>
      <c r="DD7" s="627">
        <v>125972</v>
      </c>
      <c r="DE7" s="622"/>
      <c r="DF7" s="622"/>
      <c r="DG7" s="622"/>
      <c r="DH7" s="622"/>
      <c r="DI7" s="622"/>
      <c r="DJ7" s="622"/>
      <c r="DK7" s="622"/>
      <c r="DL7" s="622"/>
      <c r="DM7" s="622"/>
      <c r="DN7" s="622"/>
      <c r="DO7" s="622"/>
      <c r="DP7" s="623"/>
      <c r="DQ7" s="627">
        <v>791217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2056</v>
      </c>
      <c r="S8" s="622"/>
      <c r="T8" s="622"/>
      <c r="U8" s="622"/>
      <c r="V8" s="622"/>
      <c r="W8" s="622"/>
      <c r="X8" s="622"/>
      <c r="Y8" s="623"/>
      <c r="Z8" s="659">
        <v>0</v>
      </c>
      <c r="AA8" s="659"/>
      <c r="AB8" s="659"/>
      <c r="AC8" s="659"/>
      <c r="AD8" s="660">
        <v>2056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6970</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710698</v>
      </c>
      <c r="CS8" s="622"/>
      <c r="CT8" s="622"/>
      <c r="CU8" s="622"/>
      <c r="CV8" s="622"/>
      <c r="CW8" s="622"/>
      <c r="CX8" s="622"/>
      <c r="CY8" s="623"/>
      <c r="CZ8" s="659">
        <v>16.7</v>
      </c>
      <c r="DA8" s="659"/>
      <c r="DB8" s="659"/>
      <c r="DC8" s="659"/>
      <c r="DD8" s="627">
        <v>12809</v>
      </c>
      <c r="DE8" s="622"/>
      <c r="DF8" s="622"/>
      <c r="DG8" s="622"/>
      <c r="DH8" s="622"/>
      <c r="DI8" s="622"/>
      <c r="DJ8" s="622"/>
      <c r="DK8" s="622"/>
      <c r="DL8" s="622"/>
      <c r="DM8" s="622"/>
      <c r="DN8" s="622"/>
      <c r="DO8" s="622"/>
      <c r="DP8" s="623"/>
      <c r="DQ8" s="627">
        <v>514398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2580</v>
      </c>
      <c r="S9" s="622"/>
      <c r="T9" s="622"/>
      <c r="U9" s="622"/>
      <c r="V9" s="622"/>
      <c r="W9" s="622"/>
      <c r="X9" s="622"/>
      <c r="Y9" s="623"/>
      <c r="Z9" s="659">
        <v>0.1</v>
      </c>
      <c r="AA9" s="659"/>
      <c r="AB9" s="659"/>
      <c r="AC9" s="659"/>
      <c r="AD9" s="660">
        <v>2580</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128476</v>
      </c>
      <c r="BH9" s="622"/>
      <c r="BI9" s="622"/>
      <c r="BJ9" s="622"/>
      <c r="BK9" s="622"/>
      <c r="BL9" s="622"/>
      <c r="BM9" s="622"/>
      <c r="BN9" s="623"/>
      <c r="BO9" s="659">
        <v>19.3</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263749</v>
      </c>
      <c r="CS9" s="622"/>
      <c r="CT9" s="622"/>
      <c r="CU9" s="622"/>
      <c r="CV9" s="622"/>
      <c r="CW9" s="622"/>
      <c r="CX9" s="622"/>
      <c r="CY9" s="623"/>
      <c r="CZ9" s="659">
        <v>6.2</v>
      </c>
      <c r="DA9" s="659"/>
      <c r="DB9" s="659"/>
      <c r="DC9" s="659"/>
      <c r="DD9" s="627">
        <v>6333</v>
      </c>
      <c r="DE9" s="622"/>
      <c r="DF9" s="622"/>
      <c r="DG9" s="622"/>
      <c r="DH9" s="622"/>
      <c r="DI9" s="622"/>
      <c r="DJ9" s="622"/>
      <c r="DK9" s="622"/>
      <c r="DL9" s="622"/>
      <c r="DM9" s="622"/>
      <c r="DN9" s="622"/>
      <c r="DO9" s="622"/>
      <c r="DP9" s="623"/>
      <c r="DQ9" s="627">
        <v>233046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12069</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43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43</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104799</v>
      </c>
      <c r="S11" s="622"/>
      <c r="T11" s="622"/>
      <c r="U11" s="622"/>
      <c r="V11" s="622"/>
      <c r="W11" s="622"/>
      <c r="X11" s="622"/>
      <c r="Y11" s="623"/>
      <c r="Z11" s="624">
        <v>2.2000000000000002</v>
      </c>
      <c r="AA11" s="625"/>
      <c r="AB11" s="625"/>
      <c r="AC11" s="626"/>
      <c r="AD11" s="627">
        <v>104799</v>
      </c>
      <c r="AE11" s="622"/>
      <c r="AF11" s="622"/>
      <c r="AG11" s="622"/>
      <c r="AH11" s="622"/>
      <c r="AI11" s="622"/>
      <c r="AJ11" s="622"/>
      <c r="AK11" s="623"/>
      <c r="AL11" s="624">
        <v>3.4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13469</v>
      </c>
      <c r="BH11" s="622"/>
      <c r="BI11" s="622"/>
      <c r="BJ11" s="622"/>
      <c r="BK11" s="622"/>
      <c r="BL11" s="622"/>
      <c r="BM11" s="622"/>
      <c r="BN11" s="623"/>
      <c r="BO11" s="659">
        <v>2</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377012</v>
      </c>
      <c r="CS11" s="622"/>
      <c r="CT11" s="622"/>
      <c r="CU11" s="622"/>
      <c r="CV11" s="622"/>
      <c r="CW11" s="622"/>
      <c r="CX11" s="622"/>
      <c r="CY11" s="623"/>
      <c r="CZ11" s="659">
        <v>8.9</v>
      </c>
      <c r="DA11" s="659"/>
      <c r="DB11" s="659"/>
      <c r="DC11" s="659"/>
      <c r="DD11" s="627">
        <v>120197</v>
      </c>
      <c r="DE11" s="622"/>
      <c r="DF11" s="622"/>
      <c r="DG11" s="622"/>
      <c r="DH11" s="622"/>
      <c r="DI11" s="622"/>
      <c r="DJ11" s="622"/>
      <c r="DK11" s="622"/>
      <c r="DL11" s="622"/>
      <c r="DM11" s="622"/>
      <c r="DN11" s="622"/>
      <c r="DO11" s="622"/>
      <c r="DP11" s="623"/>
      <c r="DQ11" s="627">
        <v>253469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452705</v>
      </c>
      <c r="BH12" s="622"/>
      <c r="BI12" s="622"/>
      <c r="BJ12" s="622"/>
      <c r="BK12" s="622"/>
      <c r="BL12" s="622"/>
      <c r="BM12" s="622"/>
      <c r="BN12" s="623"/>
      <c r="BO12" s="659">
        <v>68</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315829</v>
      </c>
      <c r="CS12" s="622"/>
      <c r="CT12" s="622"/>
      <c r="CU12" s="622"/>
      <c r="CV12" s="622"/>
      <c r="CW12" s="622"/>
      <c r="CX12" s="622"/>
      <c r="CY12" s="623"/>
      <c r="CZ12" s="659">
        <v>7.4</v>
      </c>
      <c r="DA12" s="659"/>
      <c r="DB12" s="659"/>
      <c r="DC12" s="659"/>
      <c r="DD12" s="627">
        <v>63575</v>
      </c>
      <c r="DE12" s="622"/>
      <c r="DF12" s="622"/>
      <c r="DG12" s="622"/>
      <c r="DH12" s="622"/>
      <c r="DI12" s="622"/>
      <c r="DJ12" s="622"/>
      <c r="DK12" s="622"/>
      <c r="DL12" s="622"/>
      <c r="DM12" s="622"/>
      <c r="DN12" s="622"/>
      <c r="DO12" s="622"/>
      <c r="DP12" s="623"/>
      <c r="DQ12" s="627">
        <v>212336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430627</v>
      </c>
      <c r="BH13" s="622"/>
      <c r="BI13" s="622"/>
      <c r="BJ13" s="622"/>
      <c r="BK13" s="622"/>
      <c r="BL13" s="622"/>
      <c r="BM13" s="622"/>
      <c r="BN13" s="623"/>
      <c r="BO13" s="659">
        <v>64.7</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323471</v>
      </c>
      <c r="CS13" s="622"/>
      <c r="CT13" s="622"/>
      <c r="CU13" s="622"/>
      <c r="CV13" s="622"/>
      <c r="CW13" s="622"/>
      <c r="CX13" s="622"/>
      <c r="CY13" s="623"/>
      <c r="CZ13" s="659">
        <v>7.6</v>
      </c>
      <c r="DA13" s="659"/>
      <c r="DB13" s="659"/>
      <c r="DC13" s="659"/>
      <c r="DD13" s="627">
        <v>188298</v>
      </c>
      <c r="DE13" s="622"/>
      <c r="DF13" s="622"/>
      <c r="DG13" s="622"/>
      <c r="DH13" s="622"/>
      <c r="DI13" s="622"/>
      <c r="DJ13" s="622"/>
      <c r="DK13" s="622"/>
      <c r="DL13" s="622"/>
      <c r="DM13" s="622"/>
      <c r="DN13" s="622"/>
      <c r="DO13" s="622"/>
      <c r="DP13" s="623"/>
      <c r="DQ13" s="627">
        <v>86728</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496</v>
      </c>
      <c r="S14" s="622"/>
      <c r="T14" s="622"/>
      <c r="U14" s="622"/>
      <c r="V14" s="622"/>
      <c r="W14" s="622"/>
      <c r="X14" s="622"/>
      <c r="Y14" s="623"/>
      <c r="Z14" s="659">
        <v>0</v>
      </c>
      <c r="AA14" s="659"/>
      <c r="AB14" s="659"/>
      <c r="AC14" s="659"/>
      <c r="AD14" s="660">
        <v>496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22613</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170358</v>
      </c>
      <c r="CS14" s="622"/>
      <c r="CT14" s="622"/>
      <c r="CU14" s="622"/>
      <c r="CV14" s="622"/>
      <c r="CW14" s="622"/>
      <c r="CX14" s="622"/>
      <c r="CY14" s="623"/>
      <c r="CZ14" s="659">
        <v>4</v>
      </c>
      <c r="DA14" s="659"/>
      <c r="DB14" s="659"/>
      <c r="DC14" s="659"/>
      <c r="DD14" s="627" t="s">
        <v>122</v>
      </c>
      <c r="DE14" s="622"/>
      <c r="DF14" s="622"/>
      <c r="DG14" s="622"/>
      <c r="DH14" s="622"/>
      <c r="DI14" s="622"/>
      <c r="DJ14" s="622"/>
      <c r="DK14" s="622"/>
      <c r="DL14" s="622"/>
      <c r="DM14" s="622"/>
      <c r="DN14" s="622"/>
      <c r="DO14" s="622"/>
      <c r="DP14" s="623"/>
      <c r="DQ14" s="627">
        <v>170358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25972</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365050</v>
      </c>
      <c r="CS15" s="622"/>
      <c r="CT15" s="622"/>
      <c r="CU15" s="622"/>
      <c r="CV15" s="622"/>
      <c r="CW15" s="622"/>
      <c r="CX15" s="622"/>
      <c r="CY15" s="623"/>
      <c r="CZ15" s="659">
        <v>8.6</v>
      </c>
      <c r="DA15" s="659"/>
      <c r="DB15" s="659"/>
      <c r="DC15" s="659"/>
      <c r="DD15" s="627">
        <v>17223</v>
      </c>
      <c r="DE15" s="622"/>
      <c r="DF15" s="622"/>
      <c r="DG15" s="622"/>
      <c r="DH15" s="622"/>
      <c r="DI15" s="622"/>
      <c r="DJ15" s="622"/>
      <c r="DK15" s="622"/>
      <c r="DL15" s="622"/>
      <c r="DM15" s="622"/>
      <c r="DN15" s="622"/>
      <c r="DO15" s="622"/>
      <c r="DP15" s="623"/>
      <c r="DQ15" s="627">
        <v>275775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9307</v>
      </c>
      <c r="S16" s="622"/>
      <c r="T16" s="622"/>
      <c r="U16" s="622"/>
      <c r="V16" s="622"/>
      <c r="W16" s="622"/>
      <c r="X16" s="622"/>
      <c r="Y16" s="623"/>
      <c r="Z16" s="659">
        <v>0.2</v>
      </c>
      <c r="AA16" s="659"/>
      <c r="AB16" s="659"/>
      <c r="AC16" s="659"/>
      <c r="AD16" s="660">
        <v>9307</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11612</v>
      </c>
      <c r="S17" s="622"/>
      <c r="T17" s="622"/>
      <c r="U17" s="622"/>
      <c r="V17" s="622"/>
      <c r="W17" s="622"/>
      <c r="X17" s="622"/>
      <c r="Y17" s="623"/>
      <c r="Z17" s="659">
        <v>0.2</v>
      </c>
      <c r="AA17" s="659"/>
      <c r="AB17" s="659"/>
      <c r="AC17" s="659"/>
      <c r="AD17" s="660">
        <v>11612</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545662</v>
      </c>
      <c r="CS17" s="622"/>
      <c r="CT17" s="622"/>
      <c r="CU17" s="622"/>
      <c r="CV17" s="622"/>
      <c r="CW17" s="622"/>
      <c r="CX17" s="622"/>
      <c r="CY17" s="623"/>
      <c r="CZ17" s="659">
        <v>12.8</v>
      </c>
      <c r="DA17" s="659"/>
      <c r="DB17" s="659"/>
      <c r="DC17" s="659"/>
      <c r="DD17" s="627" t="s">
        <v>122</v>
      </c>
      <c r="DE17" s="622"/>
      <c r="DF17" s="622"/>
      <c r="DG17" s="622"/>
      <c r="DH17" s="622"/>
      <c r="DI17" s="622"/>
      <c r="DJ17" s="622"/>
      <c r="DK17" s="622"/>
      <c r="DL17" s="622"/>
      <c r="DM17" s="622"/>
      <c r="DN17" s="622"/>
      <c r="DO17" s="622"/>
      <c r="DP17" s="623"/>
      <c r="DQ17" s="627">
        <v>545662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5845</v>
      </c>
      <c r="S18" s="622"/>
      <c r="T18" s="622"/>
      <c r="U18" s="622"/>
      <c r="V18" s="622"/>
      <c r="W18" s="622"/>
      <c r="X18" s="622"/>
      <c r="Y18" s="623"/>
      <c r="Z18" s="659">
        <v>0.1</v>
      </c>
      <c r="AA18" s="659"/>
      <c r="AB18" s="659"/>
      <c r="AC18" s="659"/>
      <c r="AD18" s="660">
        <v>5845</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1273</v>
      </c>
      <c r="S19" s="622"/>
      <c r="T19" s="622"/>
      <c r="U19" s="622"/>
      <c r="V19" s="622"/>
      <c r="W19" s="622"/>
      <c r="X19" s="622"/>
      <c r="Y19" s="623"/>
      <c r="Z19" s="659">
        <v>0</v>
      </c>
      <c r="AA19" s="659"/>
      <c r="AB19" s="659"/>
      <c r="AC19" s="659"/>
      <c r="AD19" s="660">
        <v>1273</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3577</v>
      </c>
      <c r="BH19" s="622"/>
      <c r="BI19" s="622"/>
      <c r="BJ19" s="622"/>
      <c r="BK19" s="622"/>
      <c r="BL19" s="622"/>
      <c r="BM19" s="622"/>
      <c r="BN19" s="623"/>
      <c r="BO19" s="659">
        <v>0.5</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4572</v>
      </c>
      <c r="S20" s="622"/>
      <c r="T20" s="622"/>
      <c r="U20" s="622"/>
      <c r="V20" s="622"/>
      <c r="W20" s="622"/>
      <c r="X20" s="622"/>
      <c r="Y20" s="623"/>
      <c r="Z20" s="659">
        <v>0.1</v>
      </c>
      <c r="AA20" s="659"/>
      <c r="AB20" s="659"/>
      <c r="AC20" s="659"/>
      <c r="AD20" s="660">
        <v>4572</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3577</v>
      </c>
      <c r="BH20" s="622"/>
      <c r="BI20" s="622"/>
      <c r="BJ20" s="622"/>
      <c r="BK20" s="622"/>
      <c r="BL20" s="622"/>
      <c r="BM20" s="622"/>
      <c r="BN20" s="623"/>
      <c r="BO20" s="659">
        <v>0.5</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4255335</v>
      </c>
      <c r="CS20" s="622"/>
      <c r="CT20" s="622"/>
      <c r="CU20" s="622"/>
      <c r="CV20" s="622"/>
      <c r="CW20" s="622"/>
      <c r="CX20" s="622"/>
      <c r="CY20" s="623"/>
      <c r="CZ20" s="659">
        <v>100</v>
      </c>
      <c r="DA20" s="659"/>
      <c r="DB20" s="659"/>
      <c r="DC20" s="659"/>
      <c r="DD20" s="627">
        <v>534407</v>
      </c>
      <c r="DE20" s="622"/>
      <c r="DF20" s="622"/>
      <c r="DG20" s="622"/>
      <c r="DH20" s="622"/>
      <c r="DI20" s="622"/>
      <c r="DJ20" s="622"/>
      <c r="DK20" s="622"/>
      <c r="DL20" s="622"/>
      <c r="DM20" s="622"/>
      <c r="DN20" s="622"/>
      <c r="DO20" s="622"/>
      <c r="DP20" s="623"/>
      <c r="DQ20" s="627">
        <v>3147668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2309431</v>
      </c>
      <c r="S21" s="622"/>
      <c r="T21" s="622"/>
      <c r="U21" s="622"/>
      <c r="V21" s="622"/>
      <c r="W21" s="622"/>
      <c r="X21" s="622"/>
      <c r="Y21" s="623"/>
      <c r="Z21" s="659">
        <v>49.1</v>
      </c>
      <c r="AA21" s="659"/>
      <c r="AB21" s="659"/>
      <c r="AC21" s="659"/>
      <c r="AD21" s="660">
        <v>2173805</v>
      </c>
      <c r="AE21" s="660"/>
      <c r="AF21" s="660"/>
      <c r="AG21" s="660"/>
      <c r="AH21" s="660"/>
      <c r="AI21" s="660"/>
      <c r="AJ21" s="660"/>
      <c r="AK21" s="660"/>
      <c r="AL21" s="624">
        <v>70.8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3577</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2173805</v>
      </c>
      <c r="S22" s="622"/>
      <c r="T22" s="622"/>
      <c r="U22" s="622"/>
      <c r="V22" s="622"/>
      <c r="W22" s="622"/>
      <c r="X22" s="622"/>
      <c r="Y22" s="623"/>
      <c r="Z22" s="659">
        <v>46.2</v>
      </c>
      <c r="AA22" s="659"/>
      <c r="AB22" s="659"/>
      <c r="AC22" s="659"/>
      <c r="AD22" s="660">
        <v>2173805</v>
      </c>
      <c r="AE22" s="660"/>
      <c r="AF22" s="660"/>
      <c r="AG22" s="660"/>
      <c r="AH22" s="660"/>
      <c r="AI22" s="660"/>
      <c r="AJ22" s="660"/>
      <c r="AK22" s="660"/>
      <c r="AL22" s="624">
        <v>70.8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135626</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1399277</v>
      </c>
      <c r="CS24" s="674"/>
      <c r="CT24" s="674"/>
      <c r="CU24" s="674"/>
      <c r="CV24" s="674"/>
      <c r="CW24" s="674"/>
      <c r="CX24" s="674"/>
      <c r="CY24" s="702"/>
      <c r="CZ24" s="703">
        <v>32.9</v>
      </c>
      <c r="DA24" s="685"/>
      <c r="DB24" s="685"/>
      <c r="DC24" s="705"/>
      <c r="DD24" s="701">
        <v>1256870</v>
      </c>
      <c r="DE24" s="674"/>
      <c r="DF24" s="674"/>
      <c r="DG24" s="674"/>
      <c r="DH24" s="674"/>
      <c r="DI24" s="674"/>
      <c r="DJ24" s="674"/>
      <c r="DK24" s="702"/>
      <c r="DL24" s="701">
        <v>1248774</v>
      </c>
      <c r="DM24" s="674"/>
      <c r="DN24" s="674"/>
      <c r="DO24" s="674"/>
      <c r="DP24" s="674"/>
      <c r="DQ24" s="674"/>
      <c r="DR24" s="674"/>
      <c r="DS24" s="674"/>
      <c r="DT24" s="674"/>
      <c r="DU24" s="674"/>
      <c r="DV24" s="702"/>
      <c r="DW24" s="703">
        <v>40.5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3195998</v>
      </c>
      <c r="S25" s="622"/>
      <c r="T25" s="622"/>
      <c r="U25" s="622"/>
      <c r="V25" s="622"/>
      <c r="W25" s="622"/>
      <c r="X25" s="622"/>
      <c r="Y25" s="623"/>
      <c r="Z25" s="659">
        <v>67.900000000000006</v>
      </c>
      <c r="AA25" s="659"/>
      <c r="AB25" s="659"/>
      <c r="AC25" s="659"/>
      <c r="AD25" s="660">
        <v>3060372</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663340</v>
      </c>
      <c r="CS25" s="634"/>
      <c r="CT25" s="634"/>
      <c r="CU25" s="634"/>
      <c r="CV25" s="634"/>
      <c r="CW25" s="634"/>
      <c r="CX25" s="634"/>
      <c r="CY25" s="635"/>
      <c r="CZ25" s="624">
        <v>15.6</v>
      </c>
      <c r="DA25" s="636"/>
      <c r="DB25" s="636"/>
      <c r="DC25" s="637"/>
      <c r="DD25" s="627">
        <v>652449</v>
      </c>
      <c r="DE25" s="634"/>
      <c r="DF25" s="634"/>
      <c r="DG25" s="634"/>
      <c r="DH25" s="634"/>
      <c r="DI25" s="634"/>
      <c r="DJ25" s="634"/>
      <c r="DK25" s="635"/>
      <c r="DL25" s="627">
        <v>650173</v>
      </c>
      <c r="DM25" s="634"/>
      <c r="DN25" s="634"/>
      <c r="DO25" s="634"/>
      <c r="DP25" s="634"/>
      <c r="DQ25" s="634"/>
      <c r="DR25" s="634"/>
      <c r="DS25" s="634"/>
      <c r="DT25" s="634"/>
      <c r="DU25" s="634"/>
      <c r="DV25" s="635"/>
      <c r="DW25" s="624">
        <v>21.1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963</v>
      </c>
      <c r="S26" s="622"/>
      <c r="T26" s="622"/>
      <c r="U26" s="622"/>
      <c r="V26" s="622"/>
      <c r="W26" s="622"/>
      <c r="X26" s="622"/>
      <c r="Y26" s="623"/>
      <c r="Z26" s="659">
        <v>0</v>
      </c>
      <c r="AA26" s="659"/>
      <c r="AB26" s="659"/>
      <c r="AC26" s="659"/>
      <c r="AD26" s="660">
        <v>963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407879</v>
      </c>
      <c r="CS26" s="622"/>
      <c r="CT26" s="622"/>
      <c r="CU26" s="622"/>
      <c r="CV26" s="622"/>
      <c r="CW26" s="622"/>
      <c r="CX26" s="622"/>
      <c r="CY26" s="623"/>
      <c r="CZ26" s="624">
        <v>9.6</v>
      </c>
      <c r="DA26" s="636"/>
      <c r="DB26" s="636"/>
      <c r="DC26" s="637"/>
      <c r="DD26" s="627">
        <v>401369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2200</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665851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190275</v>
      </c>
      <c r="CS27" s="634"/>
      <c r="CT27" s="634"/>
      <c r="CU27" s="634"/>
      <c r="CV27" s="634"/>
      <c r="CW27" s="634"/>
      <c r="CX27" s="634"/>
      <c r="CY27" s="635"/>
      <c r="CZ27" s="624">
        <v>4.5</v>
      </c>
      <c r="DA27" s="636"/>
      <c r="DB27" s="636"/>
      <c r="DC27" s="637"/>
      <c r="DD27" s="627">
        <v>58759</v>
      </c>
      <c r="DE27" s="634"/>
      <c r="DF27" s="634"/>
      <c r="DG27" s="634"/>
      <c r="DH27" s="634"/>
      <c r="DI27" s="634"/>
      <c r="DJ27" s="634"/>
      <c r="DK27" s="635"/>
      <c r="DL27" s="627">
        <v>52939</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16325</v>
      </c>
      <c r="S28" s="622"/>
      <c r="T28" s="622"/>
      <c r="U28" s="622"/>
      <c r="V28" s="622"/>
      <c r="W28" s="622"/>
      <c r="X28" s="622"/>
      <c r="Y28" s="623"/>
      <c r="Z28" s="659">
        <v>0.3</v>
      </c>
      <c r="AA28" s="659"/>
      <c r="AB28" s="659"/>
      <c r="AC28" s="659"/>
      <c r="AD28" s="660">
        <v>10640</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545662</v>
      </c>
      <c r="CS28" s="622"/>
      <c r="CT28" s="622"/>
      <c r="CU28" s="622"/>
      <c r="CV28" s="622"/>
      <c r="CW28" s="622"/>
      <c r="CX28" s="622"/>
      <c r="CY28" s="623"/>
      <c r="CZ28" s="624">
        <v>12.8</v>
      </c>
      <c r="DA28" s="636"/>
      <c r="DB28" s="636"/>
      <c r="DC28" s="637"/>
      <c r="DD28" s="627">
        <v>545662</v>
      </c>
      <c r="DE28" s="622"/>
      <c r="DF28" s="622"/>
      <c r="DG28" s="622"/>
      <c r="DH28" s="622"/>
      <c r="DI28" s="622"/>
      <c r="DJ28" s="622"/>
      <c r="DK28" s="623"/>
      <c r="DL28" s="627">
        <v>545662</v>
      </c>
      <c r="DM28" s="622"/>
      <c r="DN28" s="622"/>
      <c r="DO28" s="622"/>
      <c r="DP28" s="622"/>
      <c r="DQ28" s="622"/>
      <c r="DR28" s="622"/>
      <c r="DS28" s="622"/>
      <c r="DT28" s="622"/>
      <c r="DU28" s="622"/>
      <c r="DV28" s="623"/>
      <c r="DW28" s="624">
        <v>17.7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2663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545662</v>
      </c>
      <c r="CS29" s="634"/>
      <c r="CT29" s="634"/>
      <c r="CU29" s="634"/>
      <c r="CV29" s="634"/>
      <c r="CW29" s="634"/>
      <c r="CX29" s="634"/>
      <c r="CY29" s="635"/>
      <c r="CZ29" s="624">
        <v>12.8</v>
      </c>
      <c r="DA29" s="636"/>
      <c r="DB29" s="636"/>
      <c r="DC29" s="637"/>
      <c r="DD29" s="627">
        <v>545662</v>
      </c>
      <c r="DE29" s="634"/>
      <c r="DF29" s="634"/>
      <c r="DG29" s="634"/>
      <c r="DH29" s="634"/>
      <c r="DI29" s="634"/>
      <c r="DJ29" s="634"/>
      <c r="DK29" s="635"/>
      <c r="DL29" s="627">
        <v>545662</v>
      </c>
      <c r="DM29" s="634"/>
      <c r="DN29" s="634"/>
      <c r="DO29" s="634"/>
      <c r="DP29" s="634"/>
      <c r="DQ29" s="634"/>
      <c r="DR29" s="634"/>
      <c r="DS29" s="634"/>
      <c r="DT29" s="634"/>
      <c r="DU29" s="634"/>
      <c r="DV29" s="635"/>
      <c r="DW29" s="624">
        <v>17.7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340002</v>
      </c>
      <c r="S30" s="622"/>
      <c r="T30" s="622"/>
      <c r="U30" s="622"/>
      <c r="V30" s="622"/>
      <c r="W30" s="622"/>
      <c r="X30" s="622"/>
      <c r="Y30" s="623"/>
      <c r="Z30" s="659">
        <v>7.2</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538172</v>
      </c>
      <c r="CS30" s="622"/>
      <c r="CT30" s="622"/>
      <c r="CU30" s="622"/>
      <c r="CV30" s="622"/>
      <c r="CW30" s="622"/>
      <c r="CX30" s="622"/>
      <c r="CY30" s="623"/>
      <c r="CZ30" s="624">
        <v>12.6</v>
      </c>
      <c r="DA30" s="636"/>
      <c r="DB30" s="636"/>
      <c r="DC30" s="637"/>
      <c r="DD30" s="627">
        <v>538172</v>
      </c>
      <c r="DE30" s="622"/>
      <c r="DF30" s="622"/>
      <c r="DG30" s="622"/>
      <c r="DH30" s="622"/>
      <c r="DI30" s="622"/>
      <c r="DJ30" s="622"/>
      <c r="DK30" s="623"/>
      <c r="DL30" s="627">
        <v>538172</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97.1</v>
      </c>
      <c r="BH31" s="684"/>
      <c r="BI31" s="684"/>
      <c r="BJ31" s="684"/>
      <c r="BK31" s="684"/>
      <c r="BL31" s="684"/>
      <c r="BM31" s="685">
        <v>83.2</v>
      </c>
      <c r="BN31" s="684"/>
      <c r="BO31" s="684"/>
      <c r="BP31" s="684"/>
      <c r="BQ31" s="686"/>
      <c r="BR31" s="683">
        <v>97.2</v>
      </c>
      <c r="BS31" s="684"/>
      <c r="BT31" s="684"/>
      <c r="BU31" s="684"/>
      <c r="BV31" s="684"/>
      <c r="BW31" s="684"/>
      <c r="BX31" s="685">
        <v>83.7</v>
      </c>
      <c r="BY31" s="684"/>
      <c r="BZ31" s="684"/>
      <c r="CA31" s="684"/>
      <c r="CB31" s="686"/>
      <c r="CD31" s="642"/>
      <c r="CE31" s="643"/>
      <c r="CF31" s="618" t="s">
        <v>301</v>
      </c>
      <c r="CG31" s="619"/>
      <c r="CH31" s="619"/>
      <c r="CI31" s="619"/>
      <c r="CJ31" s="619"/>
      <c r="CK31" s="619"/>
      <c r="CL31" s="619"/>
      <c r="CM31" s="619"/>
      <c r="CN31" s="619"/>
      <c r="CO31" s="619"/>
      <c r="CP31" s="619"/>
      <c r="CQ31" s="620"/>
      <c r="CR31" s="621">
        <v>7490</v>
      </c>
      <c r="CS31" s="634"/>
      <c r="CT31" s="634"/>
      <c r="CU31" s="634"/>
      <c r="CV31" s="634"/>
      <c r="CW31" s="634"/>
      <c r="CX31" s="634"/>
      <c r="CY31" s="635"/>
      <c r="CZ31" s="624">
        <v>0.2</v>
      </c>
      <c r="DA31" s="636"/>
      <c r="DB31" s="636"/>
      <c r="DC31" s="637"/>
      <c r="DD31" s="627">
        <v>7490</v>
      </c>
      <c r="DE31" s="634"/>
      <c r="DF31" s="634"/>
      <c r="DG31" s="634"/>
      <c r="DH31" s="634"/>
      <c r="DI31" s="634"/>
      <c r="DJ31" s="634"/>
      <c r="DK31" s="635"/>
      <c r="DL31" s="627">
        <v>7490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189601</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98.1</v>
      </c>
      <c r="BH32" s="634"/>
      <c r="BI32" s="634"/>
      <c r="BJ32" s="634"/>
      <c r="BK32" s="634"/>
      <c r="BL32" s="634"/>
      <c r="BM32" s="625">
        <v>93.5</v>
      </c>
      <c r="BN32" s="634"/>
      <c r="BO32" s="634"/>
      <c r="BP32" s="634"/>
      <c r="BQ32" s="657"/>
      <c r="BR32" s="692">
        <v>98.4</v>
      </c>
      <c r="BS32" s="634"/>
      <c r="BT32" s="634"/>
      <c r="BU32" s="634"/>
      <c r="BV32" s="634"/>
      <c r="BW32" s="634"/>
      <c r="BX32" s="625">
        <v>93.8</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13500</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96.3</v>
      </c>
      <c r="BH33" s="606"/>
      <c r="BI33" s="606"/>
      <c r="BJ33" s="606"/>
      <c r="BK33" s="606"/>
      <c r="BL33" s="606"/>
      <c r="BM33" s="652">
        <v>77.900000000000006</v>
      </c>
      <c r="BN33" s="606"/>
      <c r="BO33" s="606"/>
      <c r="BP33" s="606"/>
      <c r="BQ33" s="669"/>
      <c r="BR33" s="682">
        <v>96.4</v>
      </c>
      <c r="BS33" s="606"/>
      <c r="BT33" s="606"/>
      <c r="BU33" s="606"/>
      <c r="BV33" s="606"/>
      <c r="BW33" s="606"/>
      <c r="BX33" s="652">
        <v>79</v>
      </c>
      <c r="BY33" s="606"/>
      <c r="BZ33" s="606"/>
      <c r="CA33" s="606"/>
      <c r="CB33" s="669"/>
      <c r="CD33" s="618" t="s">
        <v>308</v>
      </c>
      <c r="CE33" s="619"/>
      <c r="CF33" s="619"/>
      <c r="CG33" s="619"/>
      <c r="CH33" s="619"/>
      <c r="CI33" s="619"/>
      <c r="CJ33" s="619"/>
      <c r="CK33" s="619"/>
      <c r="CL33" s="619"/>
      <c r="CM33" s="619"/>
      <c r="CN33" s="619"/>
      <c r="CO33" s="619"/>
      <c r="CP33" s="619"/>
      <c r="CQ33" s="620"/>
      <c r="CR33" s="621">
        <v>2321651</v>
      </c>
      <c r="CS33" s="634"/>
      <c r="CT33" s="634"/>
      <c r="CU33" s="634"/>
      <c r="CV33" s="634"/>
      <c r="CW33" s="634"/>
      <c r="CX33" s="634"/>
      <c r="CY33" s="635"/>
      <c r="CZ33" s="624">
        <v>54.6</v>
      </c>
      <c r="DA33" s="636"/>
      <c r="DB33" s="636"/>
      <c r="DC33" s="637"/>
      <c r="DD33" s="627">
        <v>1645446</v>
      </c>
      <c r="DE33" s="634"/>
      <c r="DF33" s="634"/>
      <c r="DG33" s="634"/>
      <c r="DH33" s="634"/>
      <c r="DI33" s="634"/>
      <c r="DJ33" s="634"/>
      <c r="DK33" s="635"/>
      <c r="DL33" s="627">
        <v>1273180</v>
      </c>
      <c r="DM33" s="634"/>
      <c r="DN33" s="634"/>
      <c r="DO33" s="634"/>
      <c r="DP33" s="634"/>
      <c r="DQ33" s="634"/>
      <c r="DR33" s="634"/>
      <c r="DS33" s="634"/>
      <c r="DT33" s="634"/>
      <c r="DU33" s="634"/>
      <c r="DV33" s="635"/>
      <c r="DW33" s="624">
        <v>41.3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89422</v>
      </c>
      <c r="S34" s="622"/>
      <c r="T34" s="622"/>
      <c r="U34" s="622"/>
      <c r="V34" s="622"/>
      <c r="W34" s="622"/>
      <c r="X34" s="622"/>
      <c r="Y34" s="623"/>
      <c r="Z34" s="659">
        <v>1.9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724083</v>
      </c>
      <c r="CS34" s="622"/>
      <c r="CT34" s="622"/>
      <c r="CU34" s="622"/>
      <c r="CV34" s="622"/>
      <c r="CW34" s="622"/>
      <c r="CX34" s="622"/>
      <c r="CY34" s="623"/>
      <c r="CZ34" s="624">
        <v>17</v>
      </c>
      <c r="DA34" s="636"/>
      <c r="DB34" s="636"/>
      <c r="DC34" s="637"/>
      <c r="DD34" s="627">
        <v>525466</v>
      </c>
      <c r="DE34" s="622"/>
      <c r="DF34" s="622"/>
      <c r="DG34" s="622"/>
      <c r="DH34" s="622"/>
      <c r="DI34" s="622"/>
      <c r="DJ34" s="622"/>
      <c r="DK34" s="623"/>
      <c r="DL34" s="627">
        <v>475970</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148005</v>
      </c>
      <c r="S35" s="622"/>
      <c r="T35" s="622"/>
      <c r="U35" s="622"/>
      <c r="V35" s="622"/>
      <c r="W35" s="622"/>
      <c r="X35" s="622"/>
      <c r="Y35" s="623"/>
      <c r="Z35" s="659">
        <v>3.1</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193595</v>
      </c>
      <c r="CS35" s="634"/>
      <c r="CT35" s="634"/>
      <c r="CU35" s="634"/>
      <c r="CV35" s="634"/>
      <c r="CW35" s="634"/>
      <c r="CX35" s="634"/>
      <c r="CY35" s="635"/>
      <c r="CZ35" s="624">
        <v>4.5</v>
      </c>
      <c r="DA35" s="636"/>
      <c r="DB35" s="636"/>
      <c r="DC35" s="637"/>
      <c r="DD35" s="627">
        <v>102201</v>
      </c>
      <c r="DE35" s="634"/>
      <c r="DF35" s="634"/>
      <c r="DG35" s="634"/>
      <c r="DH35" s="634"/>
      <c r="DI35" s="634"/>
      <c r="DJ35" s="634"/>
      <c r="DK35" s="635"/>
      <c r="DL35" s="627">
        <v>102201</v>
      </c>
      <c r="DM35" s="634"/>
      <c r="DN35" s="634"/>
      <c r="DO35" s="634"/>
      <c r="DP35" s="634"/>
      <c r="DQ35" s="634"/>
      <c r="DR35" s="634"/>
      <c r="DS35" s="634"/>
      <c r="DT35" s="634"/>
      <c r="DU35" s="634"/>
      <c r="DV35" s="635"/>
      <c r="DW35" s="624">
        <v>3.3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185499</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416486</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42323</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744063</v>
      </c>
      <c r="CS36" s="622"/>
      <c r="CT36" s="622"/>
      <c r="CU36" s="622"/>
      <c r="CV36" s="622"/>
      <c r="CW36" s="622"/>
      <c r="CX36" s="622"/>
      <c r="CY36" s="623"/>
      <c r="CZ36" s="624">
        <v>17.5</v>
      </c>
      <c r="DA36" s="636"/>
      <c r="DB36" s="636"/>
      <c r="DC36" s="637"/>
      <c r="DD36" s="627">
        <v>485208</v>
      </c>
      <c r="DE36" s="622"/>
      <c r="DF36" s="622"/>
      <c r="DG36" s="622"/>
      <c r="DH36" s="622"/>
      <c r="DI36" s="622"/>
      <c r="DJ36" s="622"/>
      <c r="DK36" s="623"/>
      <c r="DL36" s="627">
        <v>437687</v>
      </c>
      <c r="DM36" s="622"/>
      <c r="DN36" s="622"/>
      <c r="DO36" s="622"/>
      <c r="DP36" s="622"/>
      <c r="DQ36" s="622"/>
      <c r="DR36" s="622"/>
      <c r="DS36" s="622"/>
      <c r="DT36" s="622"/>
      <c r="DU36" s="622"/>
      <c r="DV36" s="623"/>
      <c r="DW36" s="624">
        <v>14.2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245178</v>
      </c>
      <c r="S37" s="622"/>
      <c r="T37" s="622"/>
      <c r="U37" s="622"/>
      <c r="V37" s="622"/>
      <c r="W37" s="622"/>
      <c r="X37" s="622"/>
      <c r="Y37" s="623"/>
      <c r="Z37" s="659">
        <v>5.2</v>
      </c>
      <c r="AA37" s="659"/>
      <c r="AB37" s="659"/>
      <c r="AC37" s="659"/>
      <c r="AD37" s="660">
        <v>9</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84196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40216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306189</v>
      </c>
      <c r="CS37" s="634"/>
      <c r="CT37" s="634"/>
      <c r="CU37" s="634"/>
      <c r="CV37" s="634"/>
      <c r="CW37" s="634"/>
      <c r="CX37" s="634"/>
      <c r="CY37" s="635"/>
      <c r="CZ37" s="624">
        <v>7.2</v>
      </c>
      <c r="DA37" s="636"/>
      <c r="DB37" s="636"/>
      <c r="DC37" s="637"/>
      <c r="DD37" s="627">
        <v>300901</v>
      </c>
      <c r="DE37" s="634"/>
      <c r="DF37" s="634"/>
      <c r="DG37" s="634"/>
      <c r="DH37" s="634"/>
      <c r="DI37" s="634"/>
      <c r="DJ37" s="634"/>
      <c r="DK37" s="635"/>
      <c r="DL37" s="627">
        <v>268438</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275200</v>
      </c>
      <c r="S38" s="622"/>
      <c r="T38" s="622"/>
      <c r="U38" s="622"/>
      <c r="V38" s="622"/>
      <c r="W38" s="622"/>
      <c r="X38" s="622"/>
      <c r="Y38" s="623"/>
      <c r="Z38" s="659">
        <v>5.8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29609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764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416486</v>
      </c>
      <c r="CS38" s="622"/>
      <c r="CT38" s="622"/>
      <c r="CU38" s="622"/>
      <c r="CV38" s="622"/>
      <c r="CW38" s="622"/>
      <c r="CX38" s="622"/>
      <c r="CY38" s="623"/>
      <c r="CZ38" s="624">
        <v>9.8000000000000007</v>
      </c>
      <c r="DA38" s="636"/>
      <c r="DB38" s="636"/>
      <c r="DC38" s="637"/>
      <c r="DD38" s="627">
        <v>370764</v>
      </c>
      <c r="DE38" s="622"/>
      <c r="DF38" s="622"/>
      <c r="DG38" s="622"/>
      <c r="DH38" s="622"/>
      <c r="DI38" s="622"/>
      <c r="DJ38" s="622"/>
      <c r="DK38" s="623"/>
      <c r="DL38" s="627">
        <v>257322</v>
      </c>
      <c r="DM38" s="622"/>
      <c r="DN38" s="622"/>
      <c r="DO38" s="622"/>
      <c r="DP38" s="622"/>
      <c r="DQ38" s="622"/>
      <c r="DR38" s="622"/>
      <c r="DS38" s="622"/>
      <c r="DT38" s="622"/>
      <c r="DU38" s="622"/>
      <c r="DV38" s="623"/>
      <c r="DW38" s="624">
        <v>8.3000000000000007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1326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243424</v>
      </c>
      <c r="CS39" s="634"/>
      <c r="CT39" s="634"/>
      <c r="CU39" s="634"/>
      <c r="CV39" s="634"/>
      <c r="CW39" s="634"/>
      <c r="CX39" s="634"/>
      <c r="CY39" s="635"/>
      <c r="CZ39" s="624">
        <v>5.7</v>
      </c>
      <c r="DA39" s="636"/>
      <c r="DB39" s="636"/>
      <c r="DC39" s="637"/>
      <c r="DD39" s="627">
        <v>161807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13300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4704556</v>
      </c>
      <c r="S41" s="646"/>
      <c r="T41" s="646"/>
      <c r="U41" s="646"/>
      <c r="V41" s="646"/>
      <c r="W41" s="646"/>
      <c r="X41" s="646"/>
      <c r="Y41" s="649"/>
      <c r="Z41" s="650">
        <v>100</v>
      </c>
      <c r="AA41" s="650"/>
      <c r="AB41" s="650"/>
      <c r="AC41" s="650"/>
      <c r="AD41" s="651">
        <v>3071984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54497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248184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329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534407</v>
      </c>
      <c r="CS42" s="634"/>
      <c r="CT42" s="634"/>
      <c r="CU42" s="634"/>
      <c r="CV42" s="634"/>
      <c r="CW42" s="634"/>
      <c r="CX42" s="634"/>
      <c r="CY42" s="635"/>
      <c r="CZ42" s="624">
        <v>12.6</v>
      </c>
      <c r="DA42" s="636"/>
      <c r="DB42" s="636"/>
      <c r="DC42" s="637"/>
      <c r="DD42" s="627">
        <v>245352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21281</v>
      </c>
      <c r="CS43" s="634"/>
      <c r="CT43" s="634"/>
      <c r="CU43" s="634"/>
      <c r="CV43" s="634"/>
      <c r="CW43" s="634"/>
      <c r="CX43" s="634"/>
      <c r="CY43" s="635"/>
      <c r="CZ43" s="624">
        <v>0.5</v>
      </c>
      <c r="DA43" s="636"/>
      <c r="DB43" s="636"/>
      <c r="DC43" s="637"/>
      <c r="DD43" s="627">
        <v>21281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534407</v>
      </c>
      <c r="CS44" s="622"/>
      <c r="CT44" s="622"/>
      <c r="CU44" s="622"/>
      <c r="CV44" s="622"/>
      <c r="CW44" s="622"/>
      <c r="CX44" s="622"/>
      <c r="CY44" s="623"/>
      <c r="CZ44" s="624">
        <v>12.6</v>
      </c>
      <c r="DA44" s="625"/>
      <c r="DB44" s="625"/>
      <c r="DC44" s="626"/>
      <c r="DD44" s="627">
        <v>245352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187117</v>
      </c>
      <c r="CS45" s="634"/>
      <c r="CT45" s="634"/>
      <c r="CU45" s="634"/>
      <c r="CV45" s="634"/>
      <c r="CW45" s="634"/>
      <c r="CX45" s="634"/>
      <c r="CY45" s="635"/>
      <c r="CZ45" s="624">
        <v>4.4000000000000004</v>
      </c>
      <c r="DA45" s="636"/>
      <c r="DB45" s="636"/>
      <c r="DC45" s="637"/>
      <c r="DD45" s="627">
        <v>22785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299753</v>
      </c>
      <c r="CS46" s="622"/>
      <c r="CT46" s="622"/>
      <c r="CU46" s="622"/>
      <c r="CV46" s="622"/>
      <c r="CW46" s="622"/>
      <c r="CX46" s="622"/>
      <c r="CY46" s="623"/>
      <c r="CZ46" s="624">
        <v>7</v>
      </c>
      <c r="DA46" s="625"/>
      <c r="DB46" s="625"/>
      <c r="DC46" s="626"/>
      <c r="DD46" s="627">
        <v>175030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4255335</v>
      </c>
      <c r="CS49" s="606"/>
      <c r="CT49" s="606"/>
      <c r="CU49" s="606"/>
      <c r="CV49" s="606"/>
      <c r="CW49" s="606"/>
      <c r="CX49" s="606"/>
      <c r="CY49" s="607"/>
      <c r="CZ49" s="608">
        <v>100</v>
      </c>
      <c r="DA49" s="609"/>
      <c r="DB49" s="609"/>
      <c r="DC49" s="610"/>
      <c r="DD49" s="611">
        <v>3147668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TRQ5VJ5SMBzzwgCzkURRJzlw9fEk11gQuUyPMG00qCpQJPEG0ePGznaNSHdh5jYCXSTrG3GW11Bfx9IWZnRDA==" saltValue="AQwBifNhjarNFew5GJH+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12" sqref="B12:P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4705</v>
      </c>
      <c r="R7" s="1103"/>
      <c r="S7" s="1103"/>
      <c r="T7" s="1103"/>
      <c r="U7" s="1103"/>
      <c r="V7" s="1103">
        <v>4256</v>
      </c>
      <c r="W7" s="1103"/>
      <c r="X7" s="1103"/>
      <c r="Y7" s="1103"/>
      <c r="Z7" s="1103"/>
      <c r="AA7" s="1103">
        <v>449</v>
      </c>
      <c r="AB7" s="1103"/>
      <c r="AC7" s="1103"/>
      <c r="AD7" s="1103"/>
      <c r="AE7" s="1104"/>
      <c r="AF7" s="1105">
        <v>425</v>
      </c>
      <c r="AG7" s="1106"/>
      <c r="AH7" s="1106"/>
      <c r="AI7" s="1106"/>
      <c r="AJ7" s="1107"/>
      <c r="AK7" s="1108">
        <v>146</v>
      </c>
      <c r="AL7" s="1109"/>
      <c r="AM7" s="1109"/>
      <c r="AN7" s="1109"/>
      <c r="AO7" s="1109"/>
      <c r="AP7" s="1109">
        <v>4218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544</v>
      </c>
      <c r="BT7" s="1100"/>
      <c r="BU7" s="1100"/>
      <c r="BV7" s="1100"/>
      <c r="BW7" s="1100"/>
      <c r="BX7" s="1100"/>
      <c r="BY7" s="1100"/>
      <c r="BZ7" s="1100"/>
      <c r="CA7" s="1100"/>
      <c r="CB7" s="1100"/>
      <c r="CC7" s="1100"/>
      <c r="CD7" s="1100"/>
      <c r="CE7" s="1100"/>
      <c r="CF7" s="1100"/>
      <c r="CG7" s="1112"/>
      <c r="CH7" s="1096">
        <v>15</v>
      </c>
      <c r="CI7" s="1097"/>
      <c r="CJ7" s="1097"/>
      <c r="CK7" s="1097"/>
      <c r="CL7" s="1098"/>
      <c r="CM7" s="1096">
        <v>48</v>
      </c>
      <c r="CN7" s="1097"/>
      <c r="CO7" s="1097"/>
      <c r="CP7" s="1097"/>
      <c r="CQ7" s="1098"/>
      <c r="CR7" s="1096">
        <v>9</v>
      </c>
      <c r="CS7" s="1097"/>
      <c r="CT7" s="1097"/>
      <c r="CU7" s="1097"/>
      <c r="CV7" s="1098"/>
      <c r="CW7" s="1096">
        <v>72</v>
      </c>
      <c r="CX7" s="1097"/>
      <c r="CY7" s="1097"/>
      <c r="CZ7" s="1097"/>
      <c r="DA7" s="1098"/>
      <c r="DB7" s="1096" t="s">
        <v>545</v>
      </c>
      <c r="DC7" s="1097"/>
      <c r="DD7" s="1097"/>
      <c r="DE7" s="1097"/>
      <c r="DF7" s="1098"/>
      <c r="DG7" s="1096" t="s">
        <v>545</v>
      </c>
      <c r="DH7" s="1097"/>
      <c r="DI7" s="1097"/>
      <c r="DJ7" s="1097"/>
      <c r="DK7" s="1098"/>
      <c r="DL7" s="1096" t="s">
        <v>545</v>
      </c>
      <c r="DM7" s="1097"/>
      <c r="DN7" s="1097"/>
      <c r="DO7" s="1097"/>
      <c r="DP7" s="1098"/>
      <c r="DQ7" s="1096" t="s">
        <v>545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425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695</v>
      </c>
      <c r="R28" s="1051"/>
      <c r="S28" s="1051"/>
      <c r="T28" s="1051"/>
      <c r="U28" s="1051"/>
      <c r="V28" s="1051">
        <v>653</v>
      </c>
      <c r="W28" s="1051"/>
      <c r="X28" s="1051"/>
      <c r="Y28" s="1051"/>
      <c r="Z28" s="1051"/>
      <c r="AA28" s="1051">
        <v>42</v>
      </c>
      <c r="AB28" s="1051"/>
      <c r="AC28" s="1051"/>
      <c r="AD28" s="1051"/>
      <c r="AE28" s="1052"/>
      <c r="AF28" s="1053">
        <v>42</v>
      </c>
      <c r="AG28" s="1051"/>
      <c r="AH28" s="1051"/>
      <c r="AI28" s="1051"/>
      <c r="AJ28" s="1054"/>
      <c r="AK28" s="1042">
        <v>70</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676</v>
      </c>
      <c r="R29" s="1039"/>
      <c r="S29" s="1039"/>
      <c r="T29" s="1039"/>
      <c r="U29" s="1039"/>
      <c r="V29" s="1039">
        <v>646</v>
      </c>
      <c r="W29" s="1039"/>
      <c r="X29" s="1039"/>
      <c r="Y29" s="1039"/>
      <c r="Z29" s="1039"/>
      <c r="AA29" s="1039">
        <v>30</v>
      </c>
      <c r="AB29" s="1039"/>
      <c r="AC29" s="1039"/>
      <c r="AD29" s="1039"/>
      <c r="AE29" s="1040"/>
      <c r="AF29" s="1035">
        <v>30</v>
      </c>
      <c r="AG29" s="1036"/>
      <c r="AH29" s="1036"/>
      <c r="AI29" s="1036"/>
      <c r="AJ29" s="1037"/>
      <c r="AK29" s="980">
        <v>105</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67</v>
      </c>
      <c r="R30" s="1039"/>
      <c r="S30" s="1039"/>
      <c r="T30" s="1039"/>
      <c r="U30" s="1039"/>
      <c r="V30" s="1039">
        <v>67</v>
      </c>
      <c r="W30" s="1039"/>
      <c r="X30" s="1039"/>
      <c r="Y30" s="1039"/>
      <c r="Z30" s="1039"/>
      <c r="AA30" s="1039">
        <v>1</v>
      </c>
      <c r="AB30" s="1039"/>
      <c r="AC30" s="1039"/>
      <c r="AD30" s="1039"/>
      <c r="AE30" s="1040"/>
      <c r="AF30" s="1035">
        <v>1</v>
      </c>
      <c r="AG30" s="1036"/>
      <c r="AH30" s="1036"/>
      <c r="AI30" s="1036"/>
      <c r="AJ30" s="1037"/>
      <c r="AK30" s="980">
        <v>24</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86</v>
      </c>
      <c r="R31" s="1039"/>
      <c r="S31" s="1039"/>
      <c r="T31" s="1039"/>
      <c r="U31" s="1039"/>
      <c r="V31" s="1039">
        <v>84</v>
      </c>
      <c r="W31" s="1039"/>
      <c r="X31" s="1039"/>
      <c r="Y31" s="1039"/>
      <c r="Z31" s="1039"/>
      <c r="AA31" s="1039">
        <v>1</v>
      </c>
      <c r="AB31" s="1039"/>
      <c r="AC31" s="1039"/>
      <c r="AD31" s="1039"/>
      <c r="AE31" s="1040"/>
      <c r="AF31" s="1035">
        <v>1</v>
      </c>
      <c r="AG31" s="1036"/>
      <c r="AH31" s="1036"/>
      <c r="AI31" s="1036"/>
      <c r="AJ31" s="1037"/>
      <c r="AK31" s="980">
        <v>30</v>
      </c>
      <c r="AL31" s="971"/>
      <c r="AM31" s="971"/>
      <c r="AN31" s="971"/>
      <c r="AO31" s="971"/>
      <c r="AP31" s="971">
        <v>200</v>
      </c>
      <c r="AQ31" s="971"/>
      <c r="AR31" s="971"/>
      <c r="AS31" s="971"/>
      <c r="AT31" s="971"/>
      <c r="AU31" s="971">
        <v>131</v>
      </c>
      <c r="AV31" s="971"/>
      <c r="AW31" s="971"/>
      <c r="AX31" s="971"/>
      <c r="AY31" s="971"/>
      <c r="AZ31" s="1041" t="s">
        <v>545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307</v>
      </c>
      <c r="R32" s="1039"/>
      <c r="S32" s="1039"/>
      <c r="T32" s="1039"/>
      <c r="U32" s="1039"/>
      <c r="V32" s="1039">
        <v>289</v>
      </c>
      <c r="W32" s="1039"/>
      <c r="X32" s="1039"/>
      <c r="Y32" s="1039"/>
      <c r="Z32" s="1039"/>
      <c r="AA32" s="1039">
        <v>18</v>
      </c>
      <c r="AB32" s="1039"/>
      <c r="AC32" s="1039"/>
      <c r="AD32" s="1039"/>
      <c r="AE32" s="1040"/>
      <c r="AF32" s="1035">
        <v>18</v>
      </c>
      <c r="AG32" s="1036"/>
      <c r="AH32" s="1036"/>
      <c r="AI32" s="1036"/>
      <c r="AJ32" s="1037"/>
      <c r="AK32" s="980">
        <v>103</v>
      </c>
      <c r="AL32" s="971"/>
      <c r="AM32" s="971"/>
      <c r="AN32" s="971"/>
      <c r="AO32" s="971"/>
      <c r="AP32" s="971">
        <v>484</v>
      </c>
      <c r="AQ32" s="971"/>
      <c r="AR32" s="971"/>
      <c r="AS32" s="971"/>
      <c r="AT32" s="971"/>
      <c r="AU32" s="971">
        <v>484</v>
      </c>
      <c r="AV32" s="971"/>
      <c r="AW32" s="971"/>
      <c r="AX32" s="971"/>
      <c r="AY32" s="971"/>
      <c r="AZ32" s="1041" t="s">
        <v>545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284</v>
      </c>
      <c r="R68" s="982"/>
      <c r="S68" s="982"/>
      <c r="T68" s="982"/>
      <c r="U68" s="982"/>
      <c r="V68" s="982">
        <v>263</v>
      </c>
      <c r="W68" s="982"/>
      <c r="X68" s="982"/>
      <c r="Y68" s="982"/>
      <c r="Z68" s="982"/>
      <c r="AA68" s="982">
        <v>21</v>
      </c>
      <c r="AB68" s="982"/>
      <c r="AC68" s="982"/>
      <c r="AD68" s="982"/>
      <c r="AE68" s="982"/>
      <c r="AF68" s="982">
        <v>21</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2186</v>
      </c>
      <c r="R69" s="971"/>
      <c r="S69" s="971"/>
      <c r="T69" s="971"/>
      <c r="U69" s="971"/>
      <c r="V69" s="971">
        <v>2151</v>
      </c>
      <c r="W69" s="971"/>
      <c r="X69" s="971"/>
      <c r="Y69" s="971"/>
      <c r="Z69" s="971"/>
      <c r="AA69" s="971">
        <v>35</v>
      </c>
      <c r="AB69" s="971"/>
      <c r="AC69" s="971"/>
      <c r="AD69" s="971"/>
      <c r="AE69" s="971"/>
      <c r="AF69" s="971">
        <v>35</v>
      </c>
      <c r="AG69" s="971"/>
      <c r="AH69" s="971"/>
      <c r="AI69" s="971"/>
      <c r="AJ69" s="971"/>
      <c r="AK69" s="971">
        <v>112</v>
      </c>
      <c r="AL69" s="971"/>
      <c r="AM69" s="971"/>
      <c r="AN69" s="971"/>
      <c r="AO69" s="971"/>
      <c r="AP69" s="971">
        <v>861</v>
      </c>
      <c r="AQ69" s="971"/>
      <c r="AR69" s="971"/>
      <c r="AS69" s="971"/>
      <c r="AT69" s="971"/>
      <c r="AU69" s="971">
        <v>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767</v>
      </c>
      <c r="R70" s="971"/>
      <c r="S70" s="971"/>
      <c r="T70" s="971"/>
      <c r="U70" s="971"/>
      <c r="V70" s="971">
        <v>623</v>
      </c>
      <c r="W70" s="971"/>
      <c r="X70" s="971"/>
      <c r="Y70" s="971"/>
      <c r="Z70" s="971"/>
      <c r="AA70" s="971">
        <v>144</v>
      </c>
      <c r="AB70" s="971"/>
      <c r="AC70" s="971"/>
      <c r="AD70" s="971"/>
      <c r="AE70" s="971"/>
      <c r="AF70" s="971">
        <v>144</v>
      </c>
      <c r="AG70" s="971"/>
      <c r="AH70" s="971"/>
      <c r="AI70" s="971"/>
      <c r="AJ70" s="971"/>
      <c r="AK70" s="971" t="s">
        <v>553</v>
      </c>
      <c r="AL70" s="971"/>
      <c r="AM70" s="971"/>
      <c r="AN70" s="971"/>
      <c r="AO70" s="971"/>
      <c r="AP70" s="971">
        <v>71</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176</v>
      </c>
      <c r="R71" s="971"/>
      <c r="S71" s="971"/>
      <c r="T71" s="971"/>
      <c r="U71" s="971"/>
      <c r="V71" s="971">
        <v>142</v>
      </c>
      <c r="W71" s="971"/>
      <c r="X71" s="971"/>
      <c r="Y71" s="971"/>
      <c r="Z71" s="971"/>
      <c r="AA71" s="971">
        <v>34</v>
      </c>
      <c r="AB71" s="971"/>
      <c r="AC71" s="971"/>
      <c r="AD71" s="971"/>
      <c r="AE71" s="971"/>
      <c r="AF71" s="971">
        <v>34</v>
      </c>
      <c r="AG71" s="971"/>
      <c r="AH71" s="971"/>
      <c r="AI71" s="971"/>
      <c r="AJ71" s="971"/>
      <c r="AK71" s="971">
        <v>19</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4231</v>
      </c>
      <c r="R72" s="971"/>
      <c r="S72" s="971"/>
      <c r="T72" s="971"/>
      <c r="U72" s="971"/>
      <c r="V72" s="971">
        <v>3817</v>
      </c>
      <c r="W72" s="971"/>
      <c r="X72" s="971"/>
      <c r="Y72" s="971"/>
      <c r="Z72" s="971"/>
      <c r="AA72" s="971">
        <v>414</v>
      </c>
      <c r="AB72" s="971"/>
      <c r="AC72" s="971"/>
      <c r="AD72" s="971"/>
      <c r="AE72" s="971"/>
      <c r="AF72" s="971">
        <v>414</v>
      </c>
      <c r="AG72" s="971"/>
      <c r="AH72" s="971"/>
      <c r="AI72" s="971"/>
      <c r="AJ72" s="971"/>
      <c r="AK72" s="971" t="s">
        <v>553</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141</v>
      </c>
      <c r="R73" s="971"/>
      <c r="S73" s="971"/>
      <c r="T73" s="971"/>
      <c r="U73" s="971"/>
      <c r="V73" s="971">
        <v>131</v>
      </c>
      <c r="W73" s="971"/>
      <c r="X73" s="971"/>
      <c r="Y73" s="971"/>
      <c r="Z73" s="971"/>
      <c r="AA73" s="971">
        <v>10</v>
      </c>
      <c r="AB73" s="971"/>
      <c r="AC73" s="971"/>
      <c r="AD73" s="971"/>
      <c r="AE73" s="971"/>
      <c r="AF73" s="971">
        <v>10</v>
      </c>
      <c r="AG73" s="971"/>
      <c r="AH73" s="971"/>
      <c r="AI73" s="971"/>
      <c r="AJ73" s="971"/>
      <c r="AK73" s="971" t="s">
        <v>553</v>
      </c>
      <c r="AL73" s="971"/>
      <c r="AM73" s="971"/>
      <c r="AN73" s="971"/>
      <c r="AO73" s="971"/>
      <c r="AP73" s="971" t="s">
        <v>553</v>
      </c>
      <c r="AQ73" s="971"/>
      <c r="AR73" s="971"/>
      <c r="AS73" s="971"/>
      <c r="AT73" s="971"/>
      <c r="AU73" s="971">
        <v>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265484</v>
      </c>
      <c r="R74" s="971"/>
      <c r="S74" s="971"/>
      <c r="T74" s="971"/>
      <c r="U74" s="971"/>
      <c r="V74" s="971">
        <v>260529</v>
      </c>
      <c r="W74" s="971"/>
      <c r="X74" s="971"/>
      <c r="Y74" s="971"/>
      <c r="Z74" s="971"/>
      <c r="AA74" s="971">
        <v>4955</v>
      </c>
      <c r="AB74" s="971"/>
      <c r="AC74" s="971"/>
      <c r="AD74" s="971"/>
      <c r="AE74" s="971"/>
      <c r="AF74" s="971">
        <v>4502</v>
      </c>
      <c r="AG74" s="971"/>
      <c r="AH74" s="971"/>
      <c r="AI74" s="971"/>
      <c r="AJ74" s="971"/>
      <c r="AK74" s="971">
        <v>2205</v>
      </c>
      <c r="AL74" s="971"/>
      <c r="AM74" s="971"/>
      <c r="AN74" s="971"/>
      <c r="AO74" s="971"/>
      <c r="AP74" s="971" t="s">
        <v>553</v>
      </c>
      <c r="AQ74" s="971"/>
      <c r="AR74" s="971"/>
      <c r="AS74" s="971"/>
      <c r="AT74" s="971"/>
      <c r="AU74" s="971" t="s">
        <v>553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465549</v>
      </c>
      <c r="AB110" s="889"/>
      <c r="AC110" s="889"/>
      <c r="AD110" s="889"/>
      <c r="AE110" s="890"/>
      <c r="AF110" s="891">
        <v>564399</v>
      </c>
      <c r="AG110" s="889"/>
      <c r="AH110" s="889"/>
      <c r="AI110" s="889"/>
      <c r="AJ110" s="890"/>
      <c r="AK110" s="891">
        <v>545662</v>
      </c>
      <c r="AL110" s="889"/>
      <c r="AM110" s="889"/>
      <c r="AN110" s="889"/>
      <c r="AO110" s="890"/>
      <c r="AP110" s="892">
        <v>21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4784205</v>
      </c>
      <c r="BR110" s="842"/>
      <c r="BS110" s="842"/>
      <c r="BT110" s="842"/>
      <c r="BU110" s="842"/>
      <c r="BV110" s="842">
        <v>4480805</v>
      </c>
      <c r="BW110" s="842"/>
      <c r="BX110" s="842"/>
      <c r="BY110" s="842"/>
      <c r="BZ110" s="842"/>
      <c r="CA110" s="842">
        <v>4217834</v>
      </c>
      <c r="CB110" s="842"/>
      <c r="CC110" s="842"/>
      <c r="CD110" s="842"/>
      <c r="CE110" s="842"/>
      <c r="CF110" s="866">
        <v>162.6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4252</v>
      </c>
      <c r="BR111" s="817"/>
      <c r="BS111" s="817"/>
      <c r="BT111" s="817"/>
      <c r="BU111" s="817"/>
      <c r="BV111" s="817">
        <v>2975</v>
      </c>
      <c r="BW111" s="817"/>
      <c r="BX111" s="817"/>
      <c r="BY111" s="817"/>
      <c r="BZ111" s="817"/>
      <c r="CA111" s="817">
        <v>8246</v>
      </c>
      <c r="CB111" s="817"/>
      <c r="CC111" s="817"/>
      <c r="CD111" s="817"/>
      <c r="CE111" s="817"/>
      <c r="CF111" s="875">
        <v>0.3</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407903</v>
      </c>
      <c r="BR112" s="817"/>
      <c r="BS112" s="817"/>
      <c r="BT112" s="817"/>
      <c r="BU112" s="817"/>
      <c r="BV112" s="817">
        <v>585720</v>
      </c>
      <c r="BW112" s="817"/>
      <c r="BX112" s="817"/>
      <c r="BY112" s="817"/>
      <c r="BZ112" s="817"/>
      <c r="CA112" s="817">
        <v>615399</v>
      </c>
      <c r="CB112" s="817"/>
      <c r="CC112" s="817"/>
      <c r="CD112" s="817"/>
      <c r="CE112" s="817"/>
      <c r="CF112" s="875">
        <v>23.7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39380</v>
      </c>
      <c r="AB113" s="919"/>
      <c r="AC113" s="919"/>
      <c r="AD113" s="919"/>
      <c r="AE113" s="920"/>
      <c r="AF113" s="921">
        <v>41616</v>
      </c>
      <c r="AG113" s="919"/>
      <c r="AH113" s="919"/>
      <c r="AI113" s="919"/>
      <c r="AJ113" s="920"/>
      <c r="AK113" s="921">
        <v>43471</v>
      </c>
      <c r="AL113" s="919"/>
      <c r="AM113" s="919"/>
      <c r="AN113" s="919"/>
      <c r="AO113" s="920"/>
      <c r="AP113" s="922">
        <v>1.7</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71797</v>
      </c>
      <c r="BR113" s="817"/>
      <c r="BS113" s="817"/>
      <c r="BT113" s="817"/>
      <c r="BU113" s="817"/>
      <c r="BV113" s="817">
        <v>67645</v>
      </c>
      <c r="BW113" s="817"/>
      <c r="BX113" s="817"/>
      <c r="BY113" s="817"/>
      <c r="BZ113" s="817"/>
      <c r="CA113" s="817">
        <v>58692</v>
      </c>
      <c r="CB113" s="817"/>
      <c r="CC113" s="817"/>
      <c r="CD113" s="817"/>
      <c r="CE113" s="817"/>
      <c r="CF113" s="875">
        <v>2.2999999999999998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20350</v>
      </c>
      <c r="AB114" s="780"/>
      <c r="AC114" s="780"/>
      <c r="AD114" s="780"/>
      <c r="AE114" s="781"/>
      <c r="AF114" s="782">
        <v>19677</v>
      </c>
      <c r="AG114" s="780"/>
      <c r="AH114" s="780"/>
      <c r="AI114" s="780"/>
      <c r="AJ114" s="781"/>
      <c r="AK114" s="782">
        <v>20208</v>
      </c>
      <c r="AL114" s="780"/>
      <c r="AM114" s="780"/>
      <c r="AN114" s="780"/>
      <c r="AO114" s="781"/>
      <c r="AP114" s="824">
        <v>0.8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663418</v>
      </c>
      <c r="BR114" s="817"/>
      <c r="BS114" s="817"/>
      <c r="BT114" s="817"/>
      <c r="BU114" s="817"/>
      <c r="BV114" s="817">
        <v>659235</v>
      </c>
      <c r="BW114" s="817"/>
      <c r="BX114" s="817"/>
      <c r="BY114" s="817"/>
      <c r="BZ114" s="817"/>
      <c r="CA114" s="817">
        <v>548844</v>
      </c>
      <c r="CB114" s="817"/>
      <c r="CC114" s="817"/>
      <c r="CD114" s="817"/>
      <c r="CE114" s="817"/>
      <c r="CF114" s="875">
        <v>21.2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133</v>
      </c>
      <c r="AB115" s="919"/>
      <c r="AC115" s="919"/>
      <c r="AD115" s="919"/>
      <c r="AE115" s="920"/>
      <c r="AF115" s="921">
        <v>90</v>
      </c>
      <c r="AG115" s="919"/>
      <c r="AH115" s="919"/>
      <c r="AI115" s="919"/>
      <c r="AJ115" s="920"/>
      <c r="AK115" s="921">
        <v>2300</v>
      </c>
      <c r="AL115" s="919"/>
      <c r="AM115" s="919"/>
      <c r="AN115" s="919"/>
      <c r="AO115" s="920"/>
      <c r="AP115" s="922">
        <v>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3772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v>3738</v>
      </c>
      <c r="DR116" s="780"/>
      <c r="DS116" s="780"/>
      <c r="DT116" s="780"/>
      <c r="DU116" s="781"/>
      <c r="DV116" s="824">
        <v>0.1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525412</v>
      </c>
      <c r="AB117" s="903"/>
      <c r="AC117" s="903"/>
      <c r="AD117" s="903"/>
      <c r="AE117" s="904"/>
      <c r="AF117" s="905">
        <v>625782</v>
      </c>
      <c r="AG117" s="903"/>
      <c r="AH117" s="903"/>
      <c r="AI117" s="903"/>
      <c r="AJ117" s="904"/>
      <c r="AK117" s="905">
        <v>611641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5935347</v>
      </c>
      <c r="BR119" s="845"/>
      <c r="BS119" s="845"/>
      <c r="BT119" s="845"/>
      <c r="BU119" s="845"/>
      <c r="BV119" s="845">
        <v>5796380</v>
      </c>
      <c r="BW119" s="845"/>
      <c r="BX119" s="845"/>
      <c r="BY119" s="845"/>
      <c r="BZ119" s="845"/>
      <c r="CA119" s="845">
        <v>5449015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4252</v>
      </c>
      <c r="DH119" s="764"/>
      <c r="DI119" s="764"/>
      <c r="DJ119" s="764"/>
      <c r="DK119" s="765"/>
      <c r="DL119" s="766">
        <v>2975</v>
      </c>
      <c r="DM119" s="764"/>
      <c r="DN119" s="764"/>
      <c r="DO119" s="764"/>
      <c r="DP119" s="765"/>
      <c r="DQ119" s="766">
        <v>4508</v>
      </c>
      <c r="DR119" s="764"/>
      <c r="DS119" s="764"/>
      <c r="DT119" s="764"/>
      <c r="DU119" s="765"/>
      <c r="DV119" s="848">
        <v>0.2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2534474</v>
      </c>
      <c r="BR120" s="842"/>
      <c r="BS120" s="842"/>
      <c r="BT120" s="842"/>
      <c r="BU120" s="842"/>
      <c r="BV120" s="842">
        <v>3201071</v>
      </c>
      <c r="BW120" s="842"/>
      <c r="BX120" s="842"/>
      <c r="BY120" s="842"/>
      <c r="BZ120" s="842"/>
      <c r="CA120" s="842">
        <v>3491512</v>
      </c>
      <c r="CB120" s="842"/>
      <c r="CC120" s="842"/>
      <c r="CD120" s="842"/>
      <c r="CE120" s="842"/>
      <c r="CF120" s="866">
        <v>134.6</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280027</v>
      </c>
      <c r="DH120" s="842"/>
      <c r="DI120" s="842"/>
      <c r="DJ120" s="842"/>
      <c r="DK120" s="842"/>
      <c r="DL120" s="842">
        <v>442457</v>
      </c>
      <c r="DM120" s="842"/>
      <c r="DN120" s="842"/>
      <c r="DO120" s="842"/>
      <c r="DP120" s="842"/>
      <c r="DQ120" s="842">
        <v>484254</v>
      </c>
      <c r="DR120" s="842"/>
      <c r="DS120" s="842"/>
      <c r="DT120" s="842"/>
      <c r="DU120" s="842"/>
      <c r="DV120" s="843">
        <v>18.7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127876</v>
      </c>
      <c r="DH121" s="817"/>
      <c r="DI121" s="817"/>
      <c r="DJ121" s="817"/>
      <c r="DK121" s="817"/>
      <c r="DL121" s="817">
        <v>143263</v>
      </c>
      <c r="DM121" s="817"/>
      <c r="DN121" s="817"/>
      <c r="DO121" s="817"/>
      <c r="DP121" s="817"/>
      <c r="DQ121" s="817">
        <v>131145</v>
      </c>
      <c r="DR121" s="817"/>
      <c r="DS121" s="817"/>
      <c r="DT121" s="817"/>
      <c r="DU121" s="817"/>
      <c r="DV121" s="794">
        <v>5.0999999999999996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3995541</v>
      </c>
      <c r="BR122" s="845"/>
      <c r="BS122" s="845"/>
      <c r="BT122" s="845"/>
      <c r="BU122" s="845"/>
      <c r="BV122" s="845">
        <v>3943525</v>
      </c>
      <c r="BW122" s="845"/>
      <c r="BX122" s="845"/>
      <c r="BY122" s="845"/>
      <c r="BZ122" s="845"/>
      <c r="CA122" s="845">
        <v>3694865</v>
      </c>
      <c r="CB122" s="845"/>
      <c r="CC122" s="845"/>
      <c r="CD122" s="845"/>
      <c r="CE122" s="845"/>
      <c r="CF122" s="846">
        <v>142.5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6530015</v>
      </c>
      <c r="BR123" s="833"/>
      <c r="BS123" s="833"/>
      <c r="BT123" s="833"/>
      <c r="BU123" s="833"/>
      <c r="BV123" s="833">
        <v>7144596</v>
      </c>
      <c r="BW123" s="833"/>
      <c r="BX123" s="833"/>
      <c r="BY123" s="833"/>
      <c r="BZ123" s="833"/>
      <c r="CA123" s="833">
        <v>7186377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133</v>
      </c>
      <c r="AB127" s="780"/>
      <c r="AC127" s="780"/>
      <c r="AD127" s="780"/>
      <c r="AE127" s="781"/>
      <c r="AF127" s="782">
        <v>90</v>
      </c>
      <c r="AG127" s="780"/>
      <c r="AH127" s="780"/>
      <c r="AI127" s="780"/>
      <c r="AJ127" s="781"/>
      <c r="AK127" s="782">
        <v>2300</v>
      </c>
      <c r="AL127" s="780"/>
      <c r="AM127" s="780"/>
      <c r="AN127" s="780"/>
      <c r="AO127" s="781"/>
      <c r="AP127" s="824">
        <v>0.1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v>3772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3038413</v>
      </c>
      <c r="AB129" s="780"/>
      <c r="AC129" s="780"/>
      <c r="AD129" s="780"/>
      <c r="AE129" s="781"/>
      <c r="AF129" s="782">
        <v>3068134</v>
      </c>
      <c r="AG129" s="780"/>
      <c r="AH129" s="780"/>
      <c r="AI129" s="780"/>
      <c r="AJ129" s="781"/>
      <c r="AK129" s="782">
        <v>3051641</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392834</v>
      </c>
      <c r="AB130" s="780"/>
      <c r="AC130" s="780"/>
      <c r="AD130" s="780"/>
      <c r="AE130" s="781"/>
      <c r="AF130" s="782">
        <v>460681</v>
      </c>
      <c r="AG130" s="780"/>
      <c r="AH130" s="780"/>
      <c r="AI130" s="780"/>
      <c r="AJ130" s="781"/>
      <c r="AK130" s="782">
        <v>457946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2645579</v>
      </c>
      <c r="AB131" s="764"/>
      <c r="AC131" s="764"/>
      <c r="AD131" s="764"/>
      <c r="AE131" s="765"/>
      <c r="AF131" s="766">
        <v>2607453</v>
      </c>
      <c r="AG131" s="764"/>
      <c r="AH131" s="764"/>
      <c r="AI131" s="764"/>
      <c r="AJ131" s="765"/>
      <c r="AK131" s="766">
        <v>2593695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5.011303764</v>
      </c>
      <c r="AB132" s="745"/>
      <c r="AC132" s="745"/>
      <c r="AD132" s="745"/>
      <c r="AE132" s="746"/>
      <c r="AF132" s="747">
        <v>6.3318878610000002</v>
      </c>
      <c r="AG132" s="745"/>
      <c r="AH132" s="745"/>
      <c r="AI132" s="745"/>
      <c r="AJ132" s="746"/>
      <c r="AK132" s="747">
        <v>5.9257160149999999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4.9000000000000004</v>
      </c>
      <c r="AB133" s="724"/>
      <c r="AC133" s="724"/>
      <c r="AD133" s="724"/>
      <c r="AE133" s="725"/>
      <c r="AF133" s="723">
        <v>5.5</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5TIM9iEUWJ50rtAJgZhNWoOmjX3AKhbWKjMfG10HvoJLISX/2T5EFid3vS+sgpWIfGEb7Ir8KOOPqseBoGVtA==" saltValue="WyuaIoZFtNvZp4kOLVM5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BH1" zoomScale="70" zoomScaleNormal="70" zoomScaleSheetLayoutView="100" workbookViewId="0">
      <selection activeCell="AH51" sqref="AH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1t70sBOHyJOFtC2gkRibPMbUBJegQnKAOSipla54QSx+fKd+d/tt/EJR3jAdgnT8pW62ozzQljAvQISCSsp7A==" saltValue="3NluOEP5hb3LtmSd4gCJ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DWZYLGCrDJRoORrwQc1fM8QO1c5LsTn2W5YwdKTr0A3ZSbZnZK8VidPDCbxIfrzJZKnBgNtUmN7KpIDCr8wXw==" saltValue="7FdPt40OGBOWNstqxm5xu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K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663340</v>
      </c>
      <c r="AP9" s="281">
        <v>165876</v>
      </c>
      <c r="AQ9" s="282">
        <v>243450</v>
      </c>
      <c r="AR9" s="283">
        <v>-31.9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168068</v>
      </c>
      <c r="AP10" s="284">
        <v>42028</v>
      </c>
      <c r="AQ10" s="285">
        <v>36828</v>
      </c>
      <c r="AR10" s="286">
        <v>14.1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58142</v>
      </c>
      <c r="AP13" s="284">
        <v>14539</v>
      </c>
      <c r="AQ13" s="285">
        <v>11862</v>
      </c>
      <c r="AR13" s="286">
        <v>22.6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21281</v>
      </c>
      <c r="AP14" s="284">
        <v>5322</v>
      </c>
      <c r="AQ14" s="285">
        <v>4647</v>
      </c>
      <c r="AR14" s="286">
        <v>14.5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-47198</v>
      </c>
      <c r="AP15" s="284">
        <v>-11802</v>
      </c>
      <c r="AQ15" s="285">
        <v>-13358</v>
      </c>
      <c r="AR15" s="286">
        <v>-11.6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863633</v>
      </c>
      <c r="AP16" s="284">
        <v>215962</v>
      </c>
      <c r="AQ16" s="285">
        <v>286004</v>
      </c>
      <c r="AR16" s="286">
        <v>-24.5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18</v>
      </c>
      <c r="AP21" s="298">
        <v>24.25</v>
      </c>
      <c r="AQ21" s="299">
        <v>-6.25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94.7</v>
      </c>
      <c r="AP22" s="303">
        <v>95.4</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545662</v>
      </c>
      <c r="AP32" s="312">
        <v>136450</v>
      </c>
      <c r="AQ32" s="313">
        <v>167387</v>
      </c>
      <c r="AR32" s="314">
        <v>-18.5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43471</v>
      </c>
      <c r="AP35" s="312">
        <v>10870</v>
      </c>
      <c r="AQ35" s="313">
        <v>34589</v>
      </c>
      <c r="AR35" s="314">
        <v>-68.599999999999994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20208</v>
      </c>
      <c r="AP36" s="312">
        <v>5053</v>
      </c>
      <c r="AQ36" s="313">
        <v>2508</v>
      </c>
      <c r="AR36" s="314">
        <v>101.5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2300</v>
      </c>
      <c r="AP37" s="312">
        <v>575</v>
      </c>
      <c r="AQ37" s="313">
        <v>1525</v>
      </c>
      <c r="AR37" s="314">
        <v>-62.3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486</v>
      </c>
      <c r="AP39" s="312" t="s">
        <v>486</v>
      </c>
      <c r="AQ39" s="313">
        <v>-7489</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-457946</v>
      </c>
      <c r="AP40" s="312">
        <v>-114515</v>
      </c>
      <c r="AQ40" s="313">
        <v>-138932</v>
      </c>
      <c r="AR40" s="314">
        <v>-17.600000000000001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153695</v>
      </c>
      <c r="AP41" s="312">
        <v>38433</v>
      </c>
      <c r="AQ41" s="313">
        <v>59636</v>
      </c>
      <c r="AR41" s="314">
        <v>-35.6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542776</v>
      </c>
      <c r="AN51" s="334">
        <v>124177</v>
      </c>
      <c r="AO51" s="335">
        <v>-57.3</v>
      </c>
      <c r="AP51" s="336">
        <v>268375</v>
      </c>
      <c r="AQ51" s="337">
        <v>-1.2</v>
      </c>
      <c r="AR51" s="338">
        <v>-56.1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332655</v>
      </c>
      <c r="AN52" s="342">
        <v>76105</v>
      </c>
      <c r="AO52" s="343">
        <v>22.6</v>
      </c>
      <c r="AP52" s="344">
        <v>119602</v>
      </c>
      <c r="AQ52" s="345">
        <v>1.5</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490805</v>
      </c>
      <c r="AN53" s="334">
        <v>114755</v>
      </c>
      <c r="AO53" s="335">
        <v>-7.6</v>
      </c>
      <c r="AP53" s="336">
        <v>301035</v>
      </c>
      <c r="AQ53" s="337">
        <v>12.2</v>
      </c>
      <c r="AR53" s="338">
        <v>-19.8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285501</v>
      </c>
      <c r="AN54" s="342">
        <v>66753</v>
      </c>
      <c r="AO54" s="343">
        <v>-12.3</v>
      </c>
      <c r="AP54" s="344">
        <v>154376</v>
      </c>
      <c r="AQ54" s="345">
        <v>29.1</v>
      </c>
      <c r="AR54" s="346">
        <v>-41.4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317885</v>
      </c>
      <c r="AN55" s="334">
        <v>75958</v>
      </c>
      <c r="AO55" s="335">
        <v>-33.799999999999997</v>
      </c>
      <c r="AP55" s="336">
        <v>277467</v>
      </c>
      <c r="AQ55" s="337">
        <v>-7.8</v>
      </c>
      <c r="AR55" s="338">
        <v>-26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135036</v>
      </c>
      <c r="AN56" s="342">
        <v>32267</v>
      </c>
      <c r="AO56" s="343">
        <v>-51.7</v>
      </c>
      <c r="AP56" s="344">
        <v>128378</v>
      </c>
      <c r="AQ56" s="345">
        <v>-16.8</v>
      </c>
      <c r="AR56" s="346">
        <v>-34.9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370279</v>
      </c>
      <c r="AN57" s="334">
        <v>90577</v>
      </c>
      <c r="AO57" s="335">
        <v>19.2</v>
      </c>
      <c r="AP57" s="336">
        <v>282256</v>
      </c>
      <c r="AQ57" s="337">
        <v>1.7</v>
      </c>
      <c r="AR57" s="338">
        <v>17.5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196336</v>
      </c>
      <c r="AN58" s="342">
        <v>48027</v>
      </c>
      <c r="AO58" s="343">
        <v>48.8</v>
      </c>
      <c r="AP58" s="344">
        <v>145453</v>
      </c>
      <c r="AQ58" s="345">
        <v>13.3</v>
      </c>
      <c r="AR58" s="346">
        <v>35.5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534407</v>
      </c>
      <c r="AN59" s="334">
        <v>133635</v>
      </c>
      <c r="AO59" s="335">
        <v>47.5</v>
      </c>
      <c r="AP59" s="336">
        <v>295341</v>
      </c>
      <c r="AQ59" s="337">
        <v>4.5999999999999996</v>
      </c>
      <c r="AR59" s="338">
        <v>42.9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299753</v>
      </c>
      <c r="AN60" s="342">
        <v>74957</v>
      </c>
      <c r="AO60" s="343">
        <v>56.1</v>
      </c>
      <c r="AP60" s="344">
        <v>137402</v>
      </c>
      <c r="AQ60" s="345">
        <v>-5.5</v>
      </c>
      <c r="AR60" s="346">
        <v>61.6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451230</v>
      </c>
      <c r="AN61" s="349">
        <v>107820</v>
      </c>
      <c r="AO61" s="350">
        <v>-6.4</v>
      </c>
      <c r="AP61" s="351">
        <v>284895</v>
      </c>
      <c r="AQ61" s="352">
        <v>1.9</v>
      </c>
      <c r="AR61" s="338">
        <v>-8.3000000000000007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249856</v>
      </c>
      <c r="AN62" s="342">
        <v>59622</v>
      </c>
      <c r="AO62" s="343">
        <v>12.7</v>
      </c>
      <c r="AP62" s="344">
        <v>137042</v>
      </c>
      <c r="AQ62" s="345">
        <v>4.3</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UezTTgWAGlyBUwFRQev7V5XRQhAg4hr/XJv0VYycb1v/4zhOwg8KqrZVI+/reP0ukydUQ/nmYh7mWvrmM+9w==" saltValue="vnyM2z+3oPVmav1ya75Y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75" zoomScaleNormal="100" zoomScaleSheetLayoutView="55" workbookViewId="0">
      <selection activeCell="AD104" sqref="AD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9U3Bsj6l2/g2jvZXoWP1wL2bxVLrgv8A9Hqo2SMtc22sw5GukW9pmnFJwZPU6hhMLoidstWkHJVPZI59xg9GFA==" saltValue="4/OD9qjmLpQYANUZztVT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xWh+lW1qzXRvfmFaM2iMgna7WCGcAGQ8vw16toT1irfNfP2MA1qlAsJKy0CS3Jv18/BShM+2ujd86pltyKTc5w==" saltValue="A02Kwmx9fkfrcrsGyOCl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49.33</v>
      </c>
      <c r="G47" s="12">
        <v>56.51</v>
      </c>
      <c r="H47" s="12">
        <v>64.069999999999993</v>
      </c>
      <c r="I47" s="12">
        <v>76.849999999999994</v>
      </c>
      <c r="J47" s="13">
        <v>82.19</v>
      </c>
    </row>
    <row r="48" spans="2:10" ht="57.75" customHeight="1" x14ac:dyDescent="0.15">
      <c r="B48" s="14"/>
      <c r="C48" s="1141" t="s">
        <v>4</v>
      </c>
      <c r="D48" s="1141"/>
      <c r="E48" s="1142"/>
      <c r="F48" s="15">
        <v>8.98</v>
      </c>
      <c r="G48" s="16">
        <v>10.15</v>
      </c>
      <c r="H48" s="16">
        <v>16.91</v>
      </c>
      <c r="I48" s="16">
        <v>11.34</v>
      </c>
      <c r="J48" s="17">
        <v>13.94</v>
      </c>
    </row>
    <row r="49" spans="2:10" ht="57.75" customHeight="1" thickBot="1" x14ac:dyDescent="0.2">
      <c r="B49" s="18"/>
      <c r="C49" s="1143" t="s">
        <v>5</v>
      </c>
      <c r="D49" s="1143"/>
      <c r="E49" s="1144"/>
      <c r="F49" s="19">
        <v>6.01</v>
      </c>
      <c r="G49" s="20">
        <v>7.06</v>
      </c>
      <c r="H49" s="20">
        <v>14.69</v>
      </c>
      <c r="I49" s="20" t="s">
        <v>530</v>
      </c>
      <c r="J49" s="21">
        <v>1.57</v>
      </c>
    </row>
    <row r="50" spans="2:10" x14ac:dyDescent="0.15"/>
  </sheetData>
  <sheetProtection algorithmName="SHA-512" hashValue="bWr+7P1TazoPEViBOofSzAmT/enK8IScAmk8g3r9DbQQrLWtsiAUdBl8HPIel2gGFVY4hUz59AL5aTO/3a+D0A==" saltValue="INzHWFGg6qOmbAzW+BYc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F39" sqref="F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8.9700000000000006</v>
      </c>
      <c r="G34" s="33">
        <v>10.15</v>
      </c>
      <c r="H34" s="33">
        <v>16.899999999999999</v>
      </c>
      <c r="I34" s="33">
        <v>11.33</v>
      </c>
      <c r="J34" s="34">
        <v>13.94</v>
      </c>
      <c r="K34" s="22"/>
      <c r="L34" s="22"/>
      <c r="M34" s="22"/>
      <c r="N34" s="22"/>
      <c r="O34" s="22"/>
      <c r="P34" s="22"/>
    </row>
    <row r="35" spans="1:16" ht="39" customHeight="1" x14ac:dyDescent="0.15">
      <c r="A35" s="22"/>
      <c r="B35" s="35"/>
      <c r="C35" s="1145" t="s">
        <v>532</v>
      </c>
      <c r="D35" s="1146"/>
      <c r="E35" s="1147"/>
      <c r="F35" s="36">
        <v>0.62</v>
      </c>
      <c r="G35" s="37">
        <v>0.21</v>
      </c>
      <c r="H35" s="37">
        <v>0.72</v>
      </c>
      <c r="I35" s="37">
        <v>0.47</v>
      </c>
      <c r="J35" s="38">
        <v>1.38</v>
      </c>
      <c r="K35" s="22"/>
      <c r="L35" s="22"/>
      <c r="M35" s="22"/>
      <c r="N35" s="22"/>
      <c r="O35" s="22"/>
      <c r="P35" s="22"/>
    </row>
    <row r="36" spans="1:16" ht="39" customHeight="1" x14ac:dyDescent="0.15">
      <c r="A36" s="22"/>
      <c r="B36" s="35"/>
      <c r="C36" s="1145" t="s">
        <v>533</v>
      </c>
      <c r="D36" s="1146"/>
      <c r="E36" s="1147"/>
      <c r="F36" s="36">
        <v>1</v>
      </c>
      <c r="G36" s="37">
        <v>0.84</v>
      </c>
      <c r="H36" s="37">
        <v>0.94</v>
      </c>
      <c r="I36" s="37">
        <v>0.94</v>
      </c>
      <c r="J36" s="38">
        <v>0.99</v>
      </c>
      <c r="K36" s="22"/>
      <c r="L36" s="22"/>
      <c r="M36" s="22"/>
      <c r="N36" s="22"/>
      <c r="O36" s="22"/>
      <c r="P36" s="22"/>
    </row>
    <row r="37" spans="1:16" ht="39" customHeight="1" x14ac:dyDescent="0.15">
      <c r="A37" s="22"/>
      <c r="B37" s="35"/>
      <c r="C37" s="1145" t="s">
        <v>534</v>
      </c>
      <c r="D37" s="1146"/>
      <c r="E37" s="1147"/>
      <c r="F37" s="36">
        <v>0.23</v>
      </c>
      <c r="G37" s="37">
        <v>0.23</v>
      </c>
      <c r="H37" s="37">
        <v>0.33</v>
      </c>
      <c r="I37" s="37">
        <v>1.38</v>
      </c>
      <c r="J37" s="38">
        <v>0.56999999999999995</v>
      </c>
      <c r="K37" s="22"/>
      <c r="L37" s="22"/>
      <c r="M37" s="22"/>
      <c r="N37" s="22"/>
      <c r="O37" s="22"/>
      <c r="P37" s="22"/>
    </row>
    <row r="38" spans="1:16" ht="39" customHeight="1" x14ac:dyDescent="0.15">
      <c r="A38" s="22"/>
      <c r="B38" s="35"/>
      <c r="C38" s="1145" t="s">
        <v>535</v>
      </c>
      <c r="D38" s="1146"/>
      <c r="E38" s="1147"/>
      <c r="F38" s="36">
        <v>0.03</v>
      </c>
      <c r="G38" s="37">
        <v>0.28999999999999998</v>
      </c>
      <c r="H38" s="37">
        <v>0.21</v>
      </c>
      <c r="I38" s="37">
        <v>0.33</v>
      </c>
      <c r="J38" s="38">
        <v>0.04</v>
      </c>
      <c r="K38" s="22"/>
      <c r="L38" s="22"/>
      <c r="M38" s="22"/>
      <c r="N38" s="22"/>
      <c r="O38" s="22"/>
      <c r="P38" s="22"/>
    </row>
    <row r="39" spans="1:16" ht="39" customHeight="1" x14ac:dyDescent="0.15">
      <c r="A39" s="22"/>
      <c r="B39" s="35"/>
      <c r="C39" s="1145" t="s">
        <v>536</v>
      </c>
      <c r="D39" s="1146"/>
      <c r="E39" s="1147"/>
      <c r="F39" s="36">
        <v>0.03</v>
      </c>
      <c r="G39" s="37">
        <v>0.03</v>
      </c>
      <c r="H39" s="37">
        <v>0.01</v>
      </c>
      <c r="I39" s="37">
        <v>0</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M0ehToxtIt+SHISCIjYkQH6aLWGe4ObKedo6MTrPxp46UvtL3otxeoLbnzOP7ZTzi4aE+oMrCToubloed5KrA==" saltValue="87/NtZ24x92OdHKTwJXg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401</v>
      </c>
      <c r="L45" s="60">
        <v>454</v>
      </c>
      <c r="M45" s="60">
        <v>466</v>
      </c>
      <c r="N45" s="60">
        <v>564</v>
      </c>
      <c r="O45" s="61">
        <v>546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40</v>
      </c>
      <c r="L48" s="64">
        <v>43</v>
      </c>
      <c r="M48" s="64">
        <v>39</v>
      </c>
      <c r="N48" s="64">
        <v>42</v>
      </c>
      <c r="O48" s="65">
        <v>43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v>
      </c>
      <c r="L49" s="64">
        <v>18</v>
      </c>
      <c r="M49" s="64">
        <v>20</v>
      </c>
      <c r="N49" s="64">
        <v>20</v>
      </c>
      <c r="O49" s="65">
        <v>20</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353</v>
      </c>
      <c r="L52" s="64">
        <v>387</v>
      </c>
      <c r="M52" s="64">
        <v>393</v>
      </c>
      <c r="N52" s="64">
        <v>460</v>
      </c>
      <c r="O52" s="65">
        <v>457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105</v>
      </c>
      <c r="L53" s="69">
        <v>128</v>
      </c>
      <c r="M53" s="69">
        <v>132</v>
      </c>
      <c r="N53" s="69">
        <v>166</v>
      </c>
      <c r="O53" s="70">
        <v>154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MRinQmcLU60N8c3wh+1FuneKpuiFVqG4zo7CV+fZFwAzC3fiiYAleX50VDiEK15ue8yegO2Bmk5PYl2pWfwMQ==" saltValue="5y0HoDREL8RRCvdVoHEa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7" sqref="L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5043</v>
      </c>
      <c r="J41" s="356">
        <v>4954</v>
      </c>
      <c r="K41" s="356">
        <v>4784</v>
      </c>
      <c r="L41" s="356">
        <v>4481</v>
      </c>
      <c r="M41" s="357">
        <v>4218</v>
      </c>
    </row>
    <row r="42" spans="2:13" ht="27.75" customHeight="1" x14ac:dyDescent="0.15">
      <c r="B42" s="1186"/>
      <c r="C42" s="1187"/>
      <c r="D42" s="106"/>
      <c r="E42" s="1190" t="s">
        <v>32</v>
      </c>
      <c r="F42" s="1190"/>
      <c r="G42" s="1190"/>
      <c r="H42" s="1191"/>
      <c r="I42" s="358">
        <v>7</v>
      </c>
      <c r="J42" s="359">
        <v>6</v>
      </c>
      <c r="K42" s="359">
        <v>4</v>
      </c>
      <c r="L42" s="359">
        <v>3</v>
      </c>
      <c r="M42" s="360">
        <v>8</v>
      </c>
    </row>
    <row r="43" spans="2:13" ht="27.75" customHeight="1" x14ac:dyDescent="0.15">
      <c r="B43" s="1186"/>
      <c r="C43" s="1187"/>
      <c r="D43" s="106"/>
      <c r="E43" s="1190" t="s">
        <v>33</v>
      </c>
      <c r="F43" s="1190"/>
      <c r="G43" s="1190"/>
      <c r="H43" s="1191"/>
      <c r="I43" s="358">
        <v>353</v>
      </c>
      <c r="J43" s="359">
        <v>345</v>
      </c>
      <c r="K43" s="359">
        <v>408</v>
      </c>
      <c r="L43" s="359">
        <v>586</v>
      </c>
      <c r="M43" s="360">
        <v>615</v>
      </c>
    </row>
    <row r="44" spans="2:13" ht="27.75" customHeight="1" x14ac:dyDescent="0.15">
      <c r="B44" s="1186"/>
      <c r="C44" s="1187"/>
      <c r="D44" s="106"/>
      <c r="E44" s="1190" t="s">
        <v>34</v>
      </c>
      <c r="F44" s="1190"/>
      <c r="G44" s="1190"/>
      <c r="H44" s="1191"/>
      <c r="I44" s="358">
        <v>89</v>
      </c>
      <c r="J44" s="359">
        <v>81</v>
      </c>
      <c r="K44" s="359">
        <v>72</v>
      </c>
      <c r="L44" s="359">
        <v>68</v>
      </c>
      <c r="M44" s="360">
        <v>59</v>
      </c>
    </row>
    <row r="45" spans="2:13" ht="27.75" customHeight="1" x14ac:dyDescent="0.15">
      <c r="B45" s="1186"/>
      <c r="C45" s="1187"/>
      <c r="D45" s="106"/>
      <c r="E45" s="1190" t="s">
        <v>35</v>
      </c>
      <c r="F45" s="1190"/>
      <c r="G45" s="1190"/>
      <c r="H45" s="1191"/>
      <c r="I45" s="358">
        <v>597</v>
      </c>
      <c r="J45" s="359">
        <v>584</v>
      </c>
      <c r="K45" s="359">
        <v>663</v>
      </c>
      <c r="L45" s="359">
        <v>659</v>
      </c>
      <c r="M45" s="360">
        <v>549</v>
      </c>
    </row>
    <row r="46" spans="2:13" ht="27.75" customHeight="1" x14ac:dyDescent="0.15">
      <c r="B46" s="1186"/>
      <c r="C46" s="1187"/>
      <c r="D46" s="107"/>
      <c r="E46" s="1190" t="s">
        <v>36</v>
      </c>
      <c r="F46" s="1190"/>
      <c r="G46" s="1190"/>
      <c r="H46" s="1191"/>
      <c r="I46" s="358">
        <v>1</v>
      </c>
      <c r="J46" s="359" t="s">
        <v>486</v>
      </c>
      <c r="K46" s="359">
        <v>4</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1826</v>
      </c>
      <c r="J50" s="359">
        <v>2143</v>
      </c>
      <c r="K50" s="359">
        <v>2534</v>
      </c>
      <c r="L50" s="359">
        <v>3201</v>
      </c>
      <c r="M50" s="360">
        <v>3492</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4251</v>
      </c>
      <c r="J52" s="359">
        <v>4114</v>
      </c>
      <c r="K52" s="359">
        <v>3996</v>
      </c>
      <c r="L52" s="359">
        <v>3944</v>
      </c>
      <c r="M52" s="360">
        <v>3695</v>
      </c>
    </row>
    <row r="53" spans="2:13" ht="27.75" customHeight="1" thickBot="1" x14ac:dyDescent="0.2">
      <c r="B53" s="1192" t="s">
        <v>19</v>
      </c>
      <c r="C53" s="1193"/>
      <c r="D53" s="110"/>
      <c r="E53" s="1194" t="s">
        <v>44</v>
      </c>
      <c r="F53" s="1194"/>
      <c r="G53" s="1194"/>
      <c r="H53" s="1195"/>
      <c r="I53" s="361">
        <v>14</v>
      </c>
      <c r="J53" s="362">
        <v>-288</v>
      </c>
      <c r="K53" s="362">
        <v>-595</v>
      </c>
      <c r="L53" s="362">
        <v>-1348</v>
      </c>
      <c r="M53" s="363">
        <v>-1737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utFpKxBgcT5SnrHxu2Gg3CAxrP8m2h/x9EqaAFHMxdNkqH7lkH8D/elPOHTyZ2MipyDfzUp75vdePzLMh5Qzw==" saltValue="uwJ1cZLRmr20kjt8eS9v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1947</v>
      </c>
      <c r="G55" s="122">
        <v>2358</v>
      </c>
      <c r="H55" s="123">
        <v>2508</v>
      </c>
    </row>
    <row r="56" spans="2:8" ht="52.5" customHeight="1" x14ac:dyDescent="0.15">
      <c r="B56" s="124"/>
      <c r="C56" s="1213" t="s">
        <v>47</v>
      </c>
      <c r="D56" s="1213"/>
      <c r="E56" s="1214"/>
      <c r="F56" s="125">
        <v>1</v>
      </c>
      <c r="G56" s="125">
        <v>1</v>
      </c>
      <c r="H56" s="126">
        <v>1</v>
      </c>
    </row>
    <row r="57" spans="2:8" ht="53.25" customHeight="1" x14ac:dyDescent="0.15">
      <c r="B57" s="124"/>
      <c r="C57" s="1215" t="s">
        <v>48</v>
      </c>
      <c r="D57" s="1215"/>
      <c r="E57" s="1216"/>
      <c r="F57" s="127">
        <v>243</v>
      </c>
      <c r="G57" s="127">
        <v>464</v>
      </c>
      <c r="H57" s="128">
        <v>595</v>
      </c>
    </row>
    <row r="58" spans="2:8" ht="45.75" customHeight="1" x14ac:dyDescent="0.15">
      <c r="B58" s="129"/>
      <c r="C58" s="1203" t="s">
        <v>554</v>
      </c>
      <c r="D58" s="1204"/>
      <c r="E58" s="1205"/>
      <c r="F58" s="130">
        <v>66</v>
      </c>
      <c r="G58" s="130">
        <v>175</v>
      </c>
      <c r="H58" s="131">
        <v>167</v>
      </c>
    </row>
    <row r="59" spans="2:8" ht="45.75" customHeight="1" x14ac:dyDescent="0.15">
      <c r="B59" s="129"/>
      <c r="C59" s="1203" t="s">
        <v>555</v>
      </c>
      <c r="D59" s="1204"/>
      <c r="E59" s="1205"/>
      <c r="F59" s="130">
        <v>0</v>
      </c>
      <c r="G59" s="130">
        <v>100</v>
      </c>
      <c r="H59" s="131">
        <v>100</v>
      </c>
    </row>
    <row r="60" spans="2:8" ht="45.75" customHeight="1" x14ac:dyDescent="0.15">
      <c r="B60" s="129"/>
      <c r="C60" s="1203" t="s">
        <v>556</v>
      </c>
      <c r="D60" s="1204"/>
      <c r="E60" s="1205"/>
      <c r="F60" s="130">
        <v>100</v>
      </c>
      <c r="G60" s="130">
        <v>100</v>
      </c>
      <c r="H60" s="131">
        <v>100</v>
      </c>
    </row>
    <row r="61" spans="2:8" ht="45.75" customHeight="1" x14ac:dyDescent="0.15">
      <c r="B61" s="129"/>
      <c r="C61" s="1203" t="s">
        <v>557</v>
      </c>
      <c r="D61" s="1204"/>
      <c r="E61" s="1205"/>
      <c r="F61" s="130">
        <v>40</v>
      </c>
      <c r="G61" s="130">
        <v>40</v>
      </c>
      <c r="H61" s="131">
        <v>40</v>
      </c>
    </row>
    <row r="62" spans="2:8" ht="45.75" customHeight="1" thickBot="1" x14ac:dyDescent="0.2">
      <c r="B62" s="132"/>
      <c r="C62" s="1206" t="s">
        <v>558</v>
      </c>
      <c r="D62" s="1207"/>
      <c r="E62" s="1208"/>
      <c r="F62" s="133">
        <v>0</v>
      </c>
      <c r="G62" s="133">
        <v>0</v>
      </c>
      <c r="H62" s="134">
        <v>40</v>
      </c>
    </row>
    <row r="63" spans="2:8" ht="52.5" customHeight="1" thickBot="1" x14ac:dyDescent="0.2">
      <c r="B63" s="135"/>
      <c r="C63" s="1209" t="s">
        <v>49</v>
      </c>
      <c r="D63" s="1209"/>
      <c r="E63" s="1210"/>
      <c r="F63" s="136">
        <v>2190</v>
      </c>
      <c r="G63" s="136">
        <v>2822</v>
      </c>
      <c r="H63" s="137">
        <v>3104</v>
      </c>
    </row>
    <row r="64" spans="2:8" x14ac:dyDescent="0.15"/>
  </sheetData>
  <sheetProtection algorithmName="SHA-512" hashValue="BBQHDqZ/gyxtHVLgtPAMwom0fVBupo+Ra+szDrFTK73q7u81DRw9EvDikdRLaHrFrGxMUsXcWXW1HAQrp7PPtA==" saltValue="65UguHoW1K43sLynnZvl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124177</v>
      </c>
      <c r="E3" s="156"/>
      <c r="F3" s="157">
        <v>268375</v>
      </c>
      <c r="G3" s="158"/>
      <c r="H3" s="159"/>
    </row>
    <row r="4" spans="1:8" x14ac:dyDescent="0.15">
      <c r="A4" s="160"/>
      <c r="B4" s="161"/>
      <c r="C4" s="162"/>
      <c r="D4" s="163">
        <v>76105</v>
      </c>
      <c r="E4" s="164"/>
      <c r="F4" s="165">
        <v>119602</v>
      </c>
      <c r="G4" s="166"/>
      <c r="H4" s="167"/>
    </row>
    <row r="5" spans="1:8" x14ac:dyDescent="0.15">
      <c r="A5" s="148" t="s">
        <v>519</v>
      </c>
      <c r="B5" s="153"/>
      <c r="C5" s="154"/>
      <c r="D5" s="155">
        <v>114755</v>
      </c>
      <c r="E5" s="156"/>
      <c r="F5" s="157">
        <v>301035</v>
      </c>
      <c r="G5" s="158"/>
      <c r="H5" s="159"/>
    </row>
    <row r="6" spans="1:8" x14ac:dyDescent="0.15">
      <c r="A6" s="160"/>
      <c r="B6" s="161"/>
      <c r="C6" s="162"/>
      <c r="D6" s="163">
        <v>66753</v>
      </c>
      <c r="E6" s="164"/>
      <c r="F6" s="165">
        <v>154376</v>
      </c>
      <c r="G6" s="166"/>
      <c r="H6" s="167"/>
    </row>
    <row r="7" spans="1:8" x14ac:dyDescent="0.15">
      <c r="A7" s="148" t="s">
        <v>520</v>
      </c>
      <c r="B7" s="153"/>
      <c r="C7" s="154"/>
      <c r="D7" s="155">
        <v>75958</v>
      </c>
      <c r="E7" s="156"/>
      <c r="F7" s="157">
        <v>277467</v>
      </c>
      <c r="G7" s="158"/>
      <c r="H7" s="159"/>
    </row>
    <row r="8" spans="1:8" x14ac:dyDescent="0.15">
      <c r="A8" s="160"/>
      <c r="B8" s="161"/>
      <c r="C8" s="162"/>
      <c r="D8" s="163">
        <v>32267</v>
      </c>
      <c r="E8" s="164"/>
      <c r="F8" s="165">
        <v>128378</v>
      </c>
      <c r="G8" s="166"/>
      <c r="H8" s="167"/>
    </row>
    <row r="9" spans="1:8" x14ac:dyDescent="0.15">
      <c r="A9" s="148" t="s">
        <v>521</v>
      </c>
      <c r="B9" s="153"/>
      <c r="C9" s="154"/>
      <c r="D9" s="155">
        <v>90577</v>
      </c>
      <c r="E9" s="156"/>
      <c r="F9" s="157">
        <v>282256</v>
      </c>
      <c r="G9" s="158"/>
      <c r="H9" s="159"/>
    </row>
    <row r="10" spans="1:8" x14ac:dyDescent="0.15">
      <c r="A10" s="160"/>
      <c r="B10" s="161"/>
      <c r="C10" s="162"/>
      <c r="D10" s="163">
        <v>48027</v>
      </c>
      <c r="E10" s="164"/>
      <c r="F10" s="165">
        <v>145453</v>
      </c>
      <c r="G10" s="166"/>
      <c r="H10" s="167"/>
    </row>
    <row r="11" spans="1:8" x14ac:dyDescent="0.15">
      <c r="A11" s="148" t="s">
        <v>522</v>
      </c>
      <c r="B11" s="153"/>
      <c r="C11" s="154"/>
      <c r="D11" s="155">
        <v>133635</v>
      </c>
      <c r="E11" s="156"/>
      <c r="F11" s="157">
        <v>295341</v>
      </c>
      <c r="G11" s="158"/>
      <c r="H11" s="159"/>
    </row>
    <row r="12" spans="1:8" x14ac:dyDescent="0.15">
      <c r="A12" s="160"/>
      <c r="B12" s="161"/>
      <c r="C12" s="168"/>
      <c r="D12" s="163">
        <v>74957</v>
      </c>
      <c r="E12" s="164"/>
      <c r="F12" s="165">
        <v>137402</v>
      </c>
      <c r="G12" s="166"/>
      <c r="H12" s="167"/>
    </row>
    <row r="13" spans="1:8" x14ac:dyDescent="0.15">
      <c r="A13" s="148"/>
      <c r="B13" s="153"/>
      <c r="C13" s="169"/>
      <c r="D13" s="170">
        <v>107820</v>
      </c>
      <c r="E13" s="171"/>
      <c r="F13" s="172">
        <v>284895</v>
      </c>
      <c r="G13" s="173"/>
      <c r="H13" s="159"/>
    </row>
    <row r="14" spans="1:8" x14ac:dyDescent="0.15">
      <c r="A14" s="160"/>
      <c r="B14" s="161"/>
      <c r="C14" s="162"/>
      <c r="D14" s="163">
        <v>59622</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8.98</v>
      </c>
      <c r="C19" s="174">
        <f>ROUND(VALUE(SUBSTITUTE(実質収支比率等に係る経年分析!G$48,"▲","-")),2)</f>
        <v>10.15</v>
      </c>
      <c r="D19" s="174">
        <f>ROUND(VALUE(SUBSTITUTE(実質収支比率等に係る経年分析!H$48,"▲","-")),2)</f>
        <v>16.91</v>
      </c>
      <c r="E19" s="174">
        <f>ROUND(VALUE(SUBSTITUTE(実質収支比率等に係る経年分析!I$48,"▲","-")),2)</f>
        <v>11.34</v>
      </c>
      <c r="F19" s="174">
        <f>ROUND(VALUE(SUBSTITUTE(実質収支比率等に係る経年分析!J$48,"▲","-")),2)</f>
        <v>13.94</v>
      </c>
    </row>
    <row r="20" spans="1:11" x14ac:dyDescent="0.15">
      <c r="A20" s="174" t="s">
        <v>53</v>
      </c>
      <c r="B20" s="174">
        <f>ROUND(VALUE(SUBSTITUTE(実質収支比率等に係る経年分析!F$47,"▲","-")),2)</f>
        <v>49.33</v>
      </c>
      <c r="C20" s="174">
        <f>ROUND(VALUE(SUBSTITUTE(実質収支比率等に係る経年分析!G$47,"▲","-")),2)</f>
        <v>56.51</v>
      </c>
      <c r="D20" s="174">
        <f>ROUND(VALUE(SUBSTITUTE(実質収支比率等に係る経年分析!H$47,"▲","-")),2)</f>
        <v>64.069999999999993</v>
      </c>
      <c r="E20" s="174">
        <f>ROUND(VALUE(SUBSTITUTE(実質収支比率等に係る経年分析!I$47,"▲","-")),2)</f>
        <v>76.849999999999994</v>
      </c>
      <c r="F20" s="174">
        <f>ROUND(VALUE(SUBSTITUTE(実質収支比率等に係る経年分析!J$47,"▲","-")),2)</f>
        <v>82.19</v>
      </c>
    </row>
    <row r="21" spans="1:11" x14ac:dyDescent="0.15">
      <c r="A21" s="174" t="s">
        <v>54</v>
      </c>
      <c r="B21" s="174">
        <f>IF(ISNUMBER(VALUE(SUBSTITUTE(実質収支比率等に係る経年分析!F$49,"▲","-"))),ROUND(VALUE(SUBSTITUTE(実質収支比率等に係る経年分析!F$49,"▲","-")),2),NA())</f>
        <v>6.01</v>
      </c>
      <c r="C21" s="174">
        <f>IF(ISNUMBER(VALUE(SUBSTITUTE(実質収支比率等に係る経年分析!G$49,"▲","-"))),ROUND(VALUE(SUBSTITUTE(実質収支比率等に係る経年分析!G$49,"▲","-")),2),NA())</f>
        <v>7.06</v>
      </c>
      <c r="D21" s="174">
        <f>IF(ISNUMBER(VALUE(SUBSTITUTE(実質収支比率等に係る経年分析!H$49,"▲","-"))),ROUND(VALUE(SUBSTITUTE(実質収支比率等に係る経年分析!H$49,"▲","-")),2),NA())</f>
        <v>14.69</v>
      </c>
      <c r="E21" s="174">
        <f>IF(ISNUMBER(VALUE(SUBSTITUTE(実質収支比率等に係る経年分析!I$49,"▲","-"))),ROUND(VALUE(SUBSTITUTE(実質収支比率等に係る経年分析!I$49,"▲","-")),2),NA())</f>
        <v>-0.49</v>
      </c>
      <c r="F21" s="174">
        <f>IF(ISNUMBER(VALUE(SUBSTITUTE(実質収支比率等に係る経年分析!J$49,"▲","-"))),ROUND(VALUE(SUBSTITUTE(実質収支比率等に係る経年分析!J$49,"▲","-")),2),NA())</f>
        <v>1.57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下水道事業等特別会計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0.56999999999999995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0.99</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16.899999999999999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353</v>
      </c>
      <c r="E42" s="176"/>
      <c r="F42" s="176"/>
      <c r="G42" s="176">
        <f>'実質公債費比率（分子）の構造'!L$52</f>
        <v>387</v>
      </c>
      <c r="H42" s="176"/>
      <c r="I42" s="176"/>
      <c r="J42" s="176">
        <f>'実質公債費比率（分子）の構造'!M$52</f>
        <v>393</v>
      </c>
      <c r="K42" s="176"/>
      <c r="L42" s="176"/>
      <c r="M42" s="176">
        <f>'実質公債費比率（分子）の構造'!N$52</f>
        <v>460</v>
      </c>
      <c r="N42" s="176"/>
      <c r="O42" s="176"/>
      <c r="P42" s="176">
        <f>'実質公債費比率（分子）の構造'!O$52</f>
        <v>457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2</v>
      </c>
      <c r="O44" s="176"/>
      <c r="P44" s="176"/>
    </row>
    <row r="45" spans="1:16" x14ac:dyDescent="0.15">
      <c r="A45" s="176" t="s">
        <v>63</v>
      </c>
      <c r="B45" s="176">
        <f>'実質公債費比率（分子）の構造'!K$49</f>
        <v>17</v>
      </c>
      <c r="C45" s="176"/>
      <c r="D45" s="176"/>
      <c r="E45" s="176">
        <f>'実質公債費比率（分子）の構造'!L$49</f>
        <v>18</v>
      </c>
      <c r="F45" s="176"/>
      <c r="G45" s="176"/>
      <c r="H45" s="176">
        <f>'実質公債費比率（分子）の構造'!M$49</f>
        <v>20</v>
      </c>
      <c r="I45" s="176"/>
      <c r="J45" s="176"/>
      <c r="K45" s="176">
        <f>'実質公債費比率（分子）の構造'!N$49</f>
        <v>20</v>
      </c>
      <c r="L45" s="176"/>
      <c r="M45" s="176"/>
      <c r="N45" s="176">
        <f>'実質公債費比率（分子）の構造'!O$49</f>
        <v>20</v>
      </c>
      <c r="O45" s="176"/>
      <c r="P45" s="176"/>
    </row>
    <row r="46" spans="1:16" x14ac:dyDescent="0.15">
      <c r="A46" s="176" t="s">
        <v>64</v>
      </c>
      <c r="B46" s="176">
        <f>'実質公債費比率（分子）の構造'!K$48</f>
        <v>40</v>
      </c>
      <c r="C46" s="176"/>
      <c r="D46" s="176"/>
      <c r="E46" s="176">
        <f>'実質公債費比率（分子）の構造'!L$48</f>
        <v>43</v>
      </c>
      <c r="F46" s="176"/>
      <c r="G46" s="176"/>
      <c r="H46" s="176">
        <f>'実質公債費比率（分子）の構造'!M$48</f>
        <v>39</v>
      </c>
      <c r="I46" s="176"/>
      <c r="J46" s="176"/>
      <c r="K46" s="176">
        <f>'実質公債費比率（分子）の構造'!N$48</f>
        <v>42</v>
      </c>
      <c r="L46" s="176"/>
      <c r="M46" s="176"/>
      <c r="N46" s="176">
        <f>'実質公債費比率（分子）の構造'!O$48</f>
        <v>43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401</v>
      </c>
      <c r="C49" s="176"/>
      <c r="D49" s="176"/>
      <c r="E49" s="176">
        <f>'実質公債費比率（分子）の構造'!L$45</f>
        <v>454</v>
      </c>
      <c r="F49" s="176"/>
      <c r="G49" s="176"/>
      <c r="H49" s="176">
        <f>'実質公債費比率（分子）の構造'!M$45</f>
        <v>466</v>
      </c>
      <c r="I49" s="176"/>
      <c r="J49" s="176"/>
      <c r="K49" s="176">
        <f>'実質公債費比率（分子）の構造'!N$45</f>
        <v>564</v>
      </c>
      <c r="L49" s="176"/>
      <c r="M49" s="176"/>
      <c r="N49" s="176">
        <f>'実質公債費比率（分子）の構造'!O$45</f>
        <v>546</v>
      </c>
      <c r="O49" s="176"/>
      <c r="P49" s="176"/>
    </row>
    <row r="50" spans="1:16" x14ac:dyDescent="0.15">
      <c r="A50" s="176" t="s">
        <v>67</v>
      </c>
      <c r="B50" s="176" t="e">
        <f>NA()</f>
        <v>#N/A</v>
      </c>
      <c r="C50" s="176">
        <f>IF(ISNUMBER('実質公債費比率（分子）の構造'!K$53),'実質公債費比率（分子）の構造'!K$53,NA())</f>
        <v>105</v>
      </c>
      <c r="D50" s="176" t="e">
        <f>NA()</f>
        <v>#N/A</v>
      </c>
      <c r="E50" s="176" t="e">
        <f>NA()</f>
        <v>#N/A</v>
      </c>
      <c r="F50" s="176">
        <f>IF(ISNUMBER('実質公債費比率（分子）の構造'!L$53),'実質公債費比率（分子）の構造'!L$53,NA())</f>
        <v>128</v>
      </c>
      <c r="G50" s="176" t="e">
        <f>NA()</f>
        <v>#N/A</v>
      </c>
      <c r="H50" s="176" t="e">
        <f>NA()</f>
        <v>#N/A</v>
      </c>
      <c r="I50" s="176">
        <f>IF(ISNUMBER('実質公債費比率（分子）の構造'!M$53),'実質公債費比率（分子）の構造'!M$53,NA())</f>
        <v>132</v>
      </c>
      <c r="J50" s="176" t="e">
        <f>NA()</f>
        <v>#N/A</v>
      </c>
      <c r="K50" s="176" t="e">
        <f>NA()</f>
        <v>#N/A</v>
      </c>
      <c r="L50" s="176">
        <f>IF(ISNUMBER('実質公債費比率（分子）の構造'!N$53),'実質公債費比率（分子）の構造'!N$53,NA())</f>
        <v>166</v>
      </c>
      <c r="M50" s="176" t="e">
        <f>NA()</f>
        <v>#N/A</v>
      </c>
      <c r="N50" s="176" t="e">
        <f>NA()</f>
        <v>#N/A</v>
      </c>
      <c r="O50" s="176">
        <f>IF(ISNUMBER('実質公債費比率（分子）の構造'!O$53),'実質公債費比率（分子）の構造'!O$53,NA())</f>
        <v>154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4251</v>
      </c>
      <c r="E56" s="175"/>
      <c r="F56" s="175"/>
      <c r="G56" s="175">
        <f>'将来負担比率（分子）の構造'!J$52</f>
        <v>4114</v>
      </c>
      <c r="H56" s="175"/>
      <c r="I56" s="175"/>
      <c r="J56" s="175">
        <f>'将来負担比率（分子）の構造'!K$52</f>
        <v>3996</v>
      </c>
      <c r="K56" s="175"/>
      <c r="L56" s="175"/>
      <c r="M56" s="175">
        <f>'将来負担比率（分子）の構造'!L$52</f>
        <v>3944</v>
      </c>
      <c r="N56" s="175"/>
      <c r="O56" s="175"/>
      <c r="P56" s="175">
        <f>'将来負担比率（分子）の構造'!M$52</f>
        <v>3695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1826</v>
      </c>
      <c r="E58" s="175"/>
      <c r="F58" s="175"/>
      <c r="G58" s="175">
        <f>'将来負担比率（分子）の構造'!J$50</f>
        <v>2143</v>
      </c>
      <c r="H58" s="175"/>
      <c r="I58" s="175"/>
      <c r="J58" s="175">
        <f>'将来負担比率（分子）の構造'!K$50</f>
        <v>2534</v>
      </c>
      <c r="K58" s="175"/>
      <c r="L58" s="175"/>
      <c r="M58" s="175">
        <f>'将来負担比率（分子）の構造'!L$50</f>
        <v>3201</v>
      </c>
      <c r="N58" s="175"/>
      <c r="O58" s="175"/>
      <c r="P58" s="175">
        <f>'将来負担比率（分子）の構造'!M$50</f>
        <v>3492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t="str">
        <f>'将来負担比率（分子）の構造'!J$46</f>
        <v>-</v>
      </c>
      <c r="F61" s="175"/>
      <c r="G61" s="175"/>
      <c r="H61" s="175">
        <f>'将来負担比率（分子）の構造'!K$46</f>
        <v>4</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597</v>
      </c>
      <c r="C62" s="175"/>
      <c r="D62" s="175"/>
      <c r="E62" s="175">
        <f>'将来負担比率（分子）の構造'!J$45</f>
        <v>584</v>
      </c>
      <c r="F62" s="175"/>
      <c r="G62" s="175"/>
      <c r="H62" s="175">
        <f>'将来負担比率（分子）の構造'!K$45</f>
        <v>663</v>
      </c>
      <c r="I62" s="175"/>
      <c r="J62" s="175"/>
      <c r="K62" s="175">
        <f>'将来負担比率（分子）の構造'!L$45</f>
        <v>659</v>
      </c>
      <c r="L62" s="175"/>
      <c r="M62" s="175"/>
      <c r="N62" s="175">
        <f>'将来負担比率（分子）の構造'!M$45</f>
        <v>549</v>
      </c>
      <c r="O62" s="175"/>
      <c r="P62" s="175"/>
    </row>
    <row r="63" spans="1:16" x14ac:dyDescent="0.15">
      <c r="A63" s="175" t="s">
        <v>34</v>
      </c>
      <c r="B63" s="175">
        <f>'将来負担比率（分子）の構造'!I$44</f>
        <v>89</v>
      </c>
      <c r="C63" s="175"/>
      <c r="D63" s="175"/>
      <c r="E63" s="175">
        <f>'将来負担比率（分子）の構造'!J$44</f>
        <v>81</v>
      </c>
      <c r="F63" s="175"/>
      <c r="G63" s="175"/>
      <c r="H63" s="175">
        <f>'将来負担比率（分子）の構造'!K$44</f>
        <v>72</v>
      </c>
      <c r="I63" s="175"/>
      <c r="J63" s="175"/>
      <c r="K63" s="175">
        <f>'将来負担比率（分子）の構造'!L$44</f>
        <v>68</v>
      </c>
      <c r="L63" s="175"/>
      <c r="M63" s="175"/>
      <c r="N63" s="175">
        <f>'将来負担比率（分子）の構造'!M$44</f>
        <v>59</v>
      </c>
      <c r="O63" s="175"/>
      <c r="P63" s="175"/>
    </row>
    <row r="64" spans="1:16" x14ac:dyDescent="0.15">
      <c r="A64" s="175" t="s">
        <v>33</v>
      </c>
      <c r="B64" s="175">
        <f>'将来負担比率（分子）の構造'!I$43</f>
        <v>353</v>
      </c>
      <c r="C64" s="175"/>
      <c r="D64" s="175"/>
      <c r="E64" s="175">
        <f>'将来負担比率（分子）の構造'!J$43</f>
        <v>345</v>
      </c>
      <c r="F64" s="175"/>
      <c r="G64" s="175"/>
      <c r="H64" s="175">
        <f>'将来負担比率（分子）の構造'!K$43</f>
        <v>408</v>
      </c>
      <c r="I64" s="175"/>
      <c r="J64" s="175"/>
      <c r="K64" s="175">
        <f>'将来負担比率（分子）の構造'!L$43</f>
        <v>586</v>
      </c>
      <c r="L64" s="175"/>
      <c r="M64" s="175"/>
      <c r="N64" s="175">
        <f>'将来負担比率（分子）の構造'!M$43</f>
        <v>615</v>
      </c>
      <c r="O64" s="175"/>
      <c r="P64" s="175"/>
    </row>
    <row r="65" spans="1:16" x14ac:dyDescent="0.15">
      <c r="A65" s="175" t="s">
        <v>32</v>
      </c>
      <c r="B65" s="175">
        <f>'将来負担比率（分子）の構造'!I$42</f>
        <v>7</v>
      </c>
      <c r="C65" s="175"/>
      <c r="D65" s="175"/>
      <c r="E65" s="175">
        <f>'将来負担比率（分子）の構造'!J$42</f>
        <v>6</v>
      </c>
      <c r="F65" s="175"/>
      <c r="G65" s="175"/>
      <c r="H65" s="175">
        <f>'将来負担比率（分子）の構造'!K$42</f>
        <v>4</v>
      </c>
      <c r="I65" s="175"/>
      <c r="J65" s="175"/>
      <c r="K65" s="175">
        <f>'将来負担比率（分子）の構造'!L$42</f>
        <v>3</v>
      </c>
      <c r="L65" s="175"/>
      <c r="M65" s="175"/>
      <c r="N65" s="175">
        <f>'将来負担比率（分子）の構造'!M$42</f>
        <v>8</v>
      </c>
      <c r="O65" s="175"/>
      <c r="P65" s="175"/>
    </row>
    <row r="66" spans="1:16" x14ac:dyDescent="0.15">
      <c r="A66" s="175" t="s">
        <v>31</v>
      </c>
      <c r="B66" s="175">
        <f>'将来負担比率（分子）の構造'!I$41</f>
        <v>5043</v>
      </c>
      <c r="C66" s="175"/>
      <c r="D66" s="175"/>
      <c r="E66" s="175">
        <f>'将来負担比率（分子）の構造'!J$41</f>
        <v>4954</v>
      </c>
      <c r="F66" s="175"/>
      <c r="G66" s="175"/>
      <c r="H66" s="175">
        <f>'将来負担比率（分子）の構造'!K$41</f>
        <v>4784</v>
      </c>
      <c r="I66" s="175"/>
      <c r="J66" s="175"/>
      <c r="K66" s="175">
        <f>'将来負担比率（分子）の構造'!L$41</f>
        <v>4481</v>
      </c>
      <c r="L66" s="175"/>
      <c r="M66" s="175"/>
      <c r="N66" s="175">
        <f>'将来負担比率（分子）の構造'!M$41</f>
        <v>4218</v>
      </c>
      <c r="O66" s="175"/>
      <c r="P66" s="175"/>
    </row>
    <row r="67" spans="1:16" x14ac:dyDescent="0.15">
      <c r="A67" s="175" t="s">
        <v>71</v>
      </c>
      <c r="B67" s="175" t="e">
        <f>NA()</f>
        <v>#N/A</v>
      </c>
      <c r="C67" s="175">
        <f>IF(ISNUMBER('将来負担比率（分子）の構造'!I$53), IF('将来負担比率（分子）の構造'!I$53 &lt; 0, 0, '将来負担比率（分子）の構造'!I$53), NA())</f>
        <v>14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1947</v>
      </c>
      <c r="C72" s="179">
        <f>基金残高に係る経年分析!G55</f>
        <v>2358</v>
      </c>
      <c r="D72" s="179">
        <f>基金残高に係る経年分析!H55</f>
        <v>2508</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243</v>
      </c>
      <c r="C74" s="179">
        <f>基金残高に係る経年分析!G57</f>
        <v>464</v>
      </c>
      <c r="D74" s="179">
        <f>基金残高に係る経年分析!H57</f>
        <v>595</v>
      </c>
    </row>
  </sheetData>
  <sheetProtection algorithmName="SHA-512" hashValue="rC+eeFtoi7YvRaGc1eZp64QwqJVA+RruV/Cs5BKOI1QTBjgncjN3ycVGU8XhrXzTN50Cy8WEwLAubuuZqXA77w==" saltValue="tzNynmqGEBXkTjz3+Qxl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2809DB-98AA-4ECD-BB21-42AA83D5F81C}"/>
</file>

<file path=customXml/itemProps2.xml><?xml version="1.0" encoding="utf-8"?>
<ds:datastoreItem xmlns:ds="http://schemas.openxmlformats.org/officeDocument/2006/customXml" ds:itemID="{81614EA4-0CC7-44AD-816E-FBB7F29AD2C7}"/>
</file>

<file path=customXml/itemProps3.xml><?xml version="1.0" encoding="utf-8"?>
<ds:datastoreItem xmlns:ds="http://schemas.openxmlformats.org/officeDocument/2006/customXml" ds:itemID="{CC6BDDA9-C729-4E81-B306-5B04325BDBF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2025-03-14T02:34:05Z</cp:lastPrinted>
  <dcterms:created xsi:type="dcterms:W3CDTF">2025-02-19T01:22:34Z</dcterms:created>
  <dcterms:modified xsi:type="dcterms:W3CDTF">2025-03-14T02:34:08Z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