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gunmanw.sharepoint.com/sites/bukyoku009/Shared Documents/総務部-市町村課/財政係/03_決算統計/R06/55_財政状況資料集/04_市町村回答/【未】30_玉村町/"/>
    </mc:Choice>
  </mc:AlternateContent>
  <xr:revisionPtr revIDLastSave="0" documentId="11_B6F498343B5D3B93504220321BAABB8AA29BC691" xr6:coauthVersionLast="47" xr6:coauthVersionMax="47" xr10:uidLastSave="{00000000-0000-0000-0000-000000000000}"/>
  <bookViews>
    <workbookView xWindow="28680" yWindow="-120" windowWidth="29040" windowHeight="15840" tabRatio="782"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BE36" i="10"/>
  <c r="AM36" i="10"/>
  <c r="C36" i="10"/>
  <c r="BE35" i="10"/>
  <c r="C35" i="10"/>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l="1"/>
  <c r="BW36" i="10" s="1"/>
  <c r="BW37" i="10" s="1"/>
  <c r="CO34" i="10"/>
  <c r="CO35" i="10" s="1"/>
  <c r="CO36" i="10" s="1"/>
</calcChain>
</file>

<file path=xl/sharedStrings.xml><?xml version="1.0" encoding="utf-8"?>
<sst xmlns="http://schemas.openxmlformats.org/spreadsheetml/2006/main" count="1149" uniqueCount="562">
  <si>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</si>
  <si>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</si>
  <si>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</si>
  <si>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</si>
  <si>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</si>
  <si>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</si>
  <si>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</si>
  <si>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</si>
  <si>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</si>
  <si>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</si>
  <si>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</si>
  <si>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</si>
  <si>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</si>
  <si>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</si>
  <si>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</si>
  <si>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</si>
  <si>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</si>
  <si>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</si>
  <si>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</si>
  <si>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</si>
  <si>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</si>
  <si>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</si>
  <si>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</si>
  <si>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</si>
  <si>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</si>
  <si>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</si>
  <si>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</si>
  <si>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</si>
  <si>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</si>
  <si>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</si>
  <si>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</si>
  <si>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</si>
  <si>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</si>
  <si>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</si>
  <si>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</si>
  <si>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</si>
  <si>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</si>
  <si>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</si>
  <si>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</si>
  <si>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</si>
  <si>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</si>
  <si>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</si>
  <si>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</si>
  <si>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</si>
  <si>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</si>
  <si>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</si>
  <si>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</si>
  <si>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</si>
  <si>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</si>
  <si>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</si>
  <si>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</si>
  <si>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</si>
  <si>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</si>
  <si>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</si>
  <si>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</si>
  <si>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</si>
  <si>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</si>
  <si>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</si>
  <si>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</si>
  <si>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</si>
  <si>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</si>
  <si>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</si>
  <si>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</si>
  <si>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</si>
  <si>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</si>
  <si>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</si>
  <si>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</si>
  <si>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</si>
  <si>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</si>
  <si>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</si>
  <si>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</si>
  <si>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</si>
  <si>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</si>
  <si>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</si>
  <si>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</si>
  <si>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</si>
  <si>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</si>
  <si>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</si>
  <si>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</si>
  <si>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</si>
  <si>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</si>
  <si>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</si>
  <si>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</si>
  <si>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</si>
  <si>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</si>
  <si>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</si>
  <si>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</si>
  <si>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</si>
  <si>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</si>
  <si>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</si>
  <si>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</si>
  <si>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</si>
  <si>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</si>
  <si>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</si>
  <si>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玉村町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</si>
  <si>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</si>
  <si>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</si>
  <si>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</si>
  <si>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</si>
  <si>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</si>
  <si>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</si>
  <si>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</si>
  <si>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</si>
  <si>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</si>
  <si>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</si>
  <si>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</si>
  <si>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</si>
  <si>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</si>
  <si>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</si>
  <si>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</si>
  <si>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</si>
  <si>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</si>
  <si>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</si>
  <si>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</si>
  <si>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</si>
  <si>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</si>
  <si>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</si>
  <si>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</si>
  <si>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</si>
  <si>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</si>
  <si>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</si>
  <si>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</si>
  <si>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</si>
  <si>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</si>
  <si>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</si>
  <si>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</si>
  <si>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</si>
  <si>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</si>
  <si>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</si>
  <si>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</si>
  <si>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</si>
  <si>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</si>
  <si>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</si>
  <si>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</si>
  <si>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</si>
  <si>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</si>
  <si>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</si>
  <si>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</si>
  <si>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</si>
  <si>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</si>
  <si>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</si>
  <si>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</si>
  <si>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</si>
  <si>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</si>
  <si>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-1.2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</si>
  <si>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</si>
  <si>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</si>
  <si>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</si>
  <si>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</si>
  <si>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</si>
  <si>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</si>
  <si>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</si>
  <si>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</si>
  <si>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</si>
  <si>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</si>
  <si>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</si>
  <si>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</si>
  <si>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</si>
  <si>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</si>
  <si>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</si>
  <si>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</si>
  <si>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</si>
  <si>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</si>
  <si>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</si>
  <si>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</si>
  <si>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</si>
  <si>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</si>
  <si>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</si>
  <si>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</si>
  <si>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</si>
  <si>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</si>
  <si>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</si>
  <si>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</si>
  <si>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</si>
  <si>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</si>
  <si>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</si>
  <si>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</si>
  <si>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</si>
  <si>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</si>
  <si>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</si>
  <si>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</si>
  <si>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</si>
  <si>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</si>
  <si>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</si>
  <si>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</si>
  <si>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</si>
  <si>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</si>
  <si>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</si>
  <si>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</si>
  <si>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</si>
  <si>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</si>
  <si>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</si>
  <si>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</si>
  <si>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</si>
  <si>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</si>
  <si>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</si>
  <si>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</si>
  <si>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</si>
  <si>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</si>
  <si>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</si>
  <si>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</si>
  <si>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</si>
  <si>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</si>
  <si>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群馬県玉村町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</si>
  <si>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</si>
  <si>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</si>
  <si>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</si>
  <si>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</si>
  <si>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</si>
  <si>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</si>
  <si>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</si>
  <si>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</si>
  <si>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</si>
  <si>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</si>
  <si>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</si>
  <si>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</si>
  <si>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</si>
  <si>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</si>
  <si>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</si>
  <si>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</si>
  <si>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</si>
  <si>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</si>
  <si>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</si>
  <si>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</si>
  <si>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</si>
  <si>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</si>
  <si>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</si>
  <si>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</si>
  <si>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</si>
  <si>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</si>
  <si>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</si>
  <si>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</si>
  <si>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</si>
  <si>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</si>
  <si>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</si>
  <si>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</si>
  <si>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</si>
  <si>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</si>
  <si>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</si>
  <si>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</si>
  <si>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</si>
  <si>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</si>
  <si>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</si>
  <si>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</si>
  <si>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</si>
  <si>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</si>
  <si>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</si>
  <si>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</si>
  <si>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</si>
  <si>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</si>
  <si>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</si>
  <si>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</si>
  <si>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</si>
  <si>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</si>
  <si>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</si>
  <si>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</si>
  <si>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</si>
  <si>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</si>
  <si>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</si>
  <si>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</si>
  <si>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</si>
  <si>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</si>
  <si>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</si>
  <si>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</si>
  <si>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</si>
  <si>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</si>
  <si>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</si>
  <si>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</si>
  <si>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</si>
  <si>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</si>
  <si>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</si>
  <si>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</si>
  <si>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</si>
  <si>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</si>
  <si>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</si>
  <si>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</si>
  <si>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</si>
  <si>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</si>
  <si>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</si>
  <si>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</si>
  <si>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</si>
  <si>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</si>
  <si>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</si>
  <si>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</si>
  <si>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</si>
  <si>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</si>
  <si>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</si>
  <si>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</si>
  <si>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</si>
  <si>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</si>
  <si>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</si>
  <si>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</si>
  <si>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</si>
  <si>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</si>
  <si>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</si>
  <si>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</si>
  <si>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</si>
  <si>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</si>
  <si>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</si>
  <si>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</si>
  <si>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</si>
  <si>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</si>
  <si>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</si>
  <si>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</si>
  <si>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</si>
  <si>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</si>
  <si>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</si>
  <si>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</si>
  <si>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</si>
  <si>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</si>
  <si>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</si>
  <si>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</si>
  <si>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</si>
  <si>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</si>
  <si>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</si>
  <si>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</si>
  <si>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</si>
  <si>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</si>
  <si>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</si>
  <si>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</si>
  <si>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</si>
  <si>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</si>
  <si>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</si>
  <si>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</si>
  <si>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</si>
  <si>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</si>
  <si>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</si>
  <si>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</si>
  <si>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</si>
  <si>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</si>
  <si>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</si>
  <si>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</si>
  <si>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</si>
  <si>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</si>
  <si>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</si>
  <si>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</si>
  <si>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</si>
  <si>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</si>
  <si>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</si>
  <si>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</si>
  <si>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</si>
  <si>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</si>
  <si>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</si>
  <si>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</si>
  <si>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</si>
  <si>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</si>
  <si>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</si>
  <si>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</si>
  <si>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</si>
  <si>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</si>
  <si>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</si>
  <si>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</si>
  <si>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</si>
  <si>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</si>
  <si>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群馬県玉村町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</si>
  <si>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</si>
  <si>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</si>
  <si>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</si>
  <si>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</si>
  <si>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</si>
  <si>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</si>
  <si>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</si>
  <si>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</si>
  <si>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</si>
  <si>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</si>
  <si>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</si>
  <si>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</si>
  <si>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</si>
  <si>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</si>
  <si>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</si>
  <si>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</si>
  <si>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</si>
  <si>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</si>
  <si>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</si>
  <si>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</si>
  <si>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</si>
  <si>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</si>
  <si>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</si>
  <si>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</si>
  <si>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</si>
  <si>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</si>
  <si>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</si>
  <si>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</si>
  <si>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</si>
  <si>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</si>
  <si>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</si>
  <si>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</si>
  <si>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</si>
  <si>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</si>
  <si>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</si>
  <si>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</si>
  <si>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介護予防サービス事業特別会計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</si>
  <si>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</si>
  <si>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</si>
  <si>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</si>
  <si>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</si>
  <si>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</si>
  <si>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</si>
  <si>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</si>
  <si>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</si>
  <si>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</si>
  <si>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</si>
  <si>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</si>
  <si>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</si>
  <si>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</si>
  <si>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</si>
  <si>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</si>
  <si>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</si>
  <si>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</si>
  <si>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</si>
  <si>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</si>
  <si>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</si>
  <si>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</si>
  <si>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</si>
  <si>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</si>
  <si>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</si>
  <si>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</si>
  <si>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</si>
  <si>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</si>
  <si>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</si>
  <si>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</si>
  <si>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</si>
  <si>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</si>
  <si>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</si>
  <si>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</si>
  <si>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</si>
  <si>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</si>
  <si>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</si>
  <si>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</si>
  <si>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</si>
  <si>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</si>
  <si>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</si>
  <si>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</si>
  <si>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</si>
  <si>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</si>
  <si>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</si>
  <si>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</si>
  <si>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</si>
  <si>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</si>
  <si>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</si>
  <si>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</si>
  <si>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</si>
  <si>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</si>
  <si>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</si>
  <si>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</si>
  <si>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</si>
  <si>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</si>
  <si>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</si>
  <si>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</si>
  <si>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</si>
  <si>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</si>
  <si>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</si>
  <si>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</si>
  <si>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</si>
  <si>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</si>
  <si>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</si>
  <si>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</si>
  <si>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</si>
  <si>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</si>
  <si>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</si>
  <si>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</si>
  <si>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</si>
  <si>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</si>
  <si>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</si>
  <si>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</si>
  <si>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</si>
  <si>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</si>
  <si>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</si>
  <si>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</si>
  <si>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</si>
  <si>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</si>
  <si>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</si>
  <si>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</si>
  <si>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</si>
  <si>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</si>
  <si>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</si>
  <si>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</si>
  <si>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</si>
  <si>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</si>
  <si>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</si>
  <si>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</si>
  <si>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</si>
  <si>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</si>
  <si>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</si>
  <si>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</si>
  <si>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</si>
  <si>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</si>
  <si>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</si>
  <si>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</si>
  <si>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</si>
  <si>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</si>
  <si>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</si>
  <si>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</si>
  <si>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</si>
  <si>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</si>
  <si>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</si>
  <si>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</si>
  <si>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</si>
  <si>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</si>
  <si>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</si>
  <si>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</si>
  <si>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</si>
  <si>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</si>
  <si>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</si>
  <si>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</si>
  <si>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</si>
  <si>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</si>
  <si>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</si>
  <si>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</si>
  <si>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</si>
  <si>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</si>
  <si>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</si>
  <si>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</si>
  <si>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</si>
  <si>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</si>
  <si>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</si>
  <si>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</si>
  <si>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</si>
  <si>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</si>
  <si>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</si>
  <si>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</si>
  <si>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</si>
  <si>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</si>
  <si>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</si>
  <si>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</si>
  <si>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</si>
  <si>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</si>
  <si>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</si>
  <si>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</si>
  <si>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</si>
  <si>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2.09</t>
  </si>
  <si>
    <t>▲ 11.98</t>
  </si>
  <si>
    <t>水道事業会計</t>
  </si>
  <si>
    <t>一般会計</t>
  </si>
  <si>
    <t>介護保険特別会計</t>
  </si>
  <si>
    <t>下水道事業会計</t>
  </si>
  <si>
    <t>国民健康保険特別会計</t>
  </si>
  <si>
    <t>後期高齢者医療特別会計</t>
  </si>
  <si>
    <t>介護予防サービス事業特別会計</t>
  </si>
  <si>
    <t>その他会計（赤字）</t>
  </si>
  <si>
    <t>その他会計（黒字）</t>
  </si>
  <si>
    <t>R01</t>
    <phoneticPr fontId="5"/>
  </si>
  <si>
    <t>R02</t>
    <phoneticPr fontId="5"/>
  </si>
  <si>
    <t>R03</t>
    <phoneticPr fontId="5"/>
  </si>
  <si>
    <t>R04</t>
    <phoneticPr fontId="5"/>
  </si>
  <si>
    <t>R05</t>
    <phoneticPr fontId="5"/>
  </si>
  <si>
    <t>　　　　－</t>
  </si>
  <si>
    <t>－</t>
  </si>
  <si>
    <t>－</t>
    <phoneticPr fontId="2"/>
  </si>
  <si>
    <t>群馬県市町村会館管理組合</t>
  </si>
  <si>
    <t>群馬県市町村総合事務組合</t>
  </si>
  <si>
    <t>群馬県後期高齢者医療広域連合（一般会計）</t>
  </si>
  <si>
    <t>群馬県後期高齢者医療広域連合（事業会計）</t>
  </si>
  <si>
    <t>玉村町農業公社</t>
  </si>
  <si>
    <t>玉村町文化振興財団</t>
  </si>
  <si>
    <t>玉村町土地開発公社</t>
  </si>
  <si>
    <t>○</t>
    <phoneticPr fontId="2"/>
  </si>
  <si>
    <t>都市計画事業基金</t>
  </si>
  <si>
    <t>ふるさと創生基金</t>
  </si>
  <si>
    <t>学校教育施設整備基金</t>
    <rPh sb="0" eb="2">
      <t>ガッコウ</t>
    </rPh>
    <rPh sb="2" eb="4">
      <t>キョウイク</t>
    </rPh>
    <rPh sb="4" eb="6">
      <t>シセツ</t>
    </rPh>
    <rPh sb="6" eb="8">
      <t>セイビ</t>
    </rPh>
    <rPh sb="8" eb="10">
      <t>キキン</t>
    </rPh>
    <phoneticPr fontId="2"/>
  </si>
  <si>
    <t>地域福祉基金</t>
  </si>
  <si>
    <t>田中奨学基金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</si>
</sst>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EBE0-4330-AA08-14D5F7FFCE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30108</c:v>
                </c:pt>
                <c:pt idx="1">
                  <c:v>27403</c:v>
                </c:pt>
                <c:pt idx="2">
                  <c:v>48776</c:v>
                </c:pt>
                <c:pt idx="3">
                  <c:v>26620</c:v>
                </c:pt>
                <c:pt idx="4">
                  <c:v>20932</c:v>
                </c:pt>
              </c:numCache>
            </c:numRef>
          </c:val>
          <c:smooth val="0"/>
          <c:extLst>
            <c:ext xmlns:c16="http://schemas.microsoft.com/office/drawing/2014/chart" uri="{C3380CC4-5D6E-409C-BE32-E72D297353CC}">
              <c16:uniqueId val="{00000001-EBE0-4330-AA08-14D5F7FFCE4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9.01</c:v>
                </c:pt>
                <c:pt idx="1">
                  <c:v>10.94</c:v>
                </c:pt>
                <c:pt idx="2">
                  <c:v>11.03</c:v>
                </c:pt>
                <c:pt idx="3">
                  <c:v>11.68</c:v>
                </c:pt>
                <c:pt idx="4">
                  <c:v>6.72</c:v>
                </c:pt>
              </c:numCache>
            </c:numRef>
          </c:val>
          <c:extLst>
            <c:ext xmlns:c16="http://schemas.microsoft.com/office/drawing/2014/chart" uri="{C3380CC4-5D6E-409C-BE32-E72D297353CC}">
              <c16:uniqueId val="{00000000-56F8-407E-8F4F-F56DB8639E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23.94</c:v>
                </c:pt>
                <c:pt idx="1">
                  <c:v>22.14</c:v>
                </c:pt>
                <c:pt idx="2">
                  <c:v>26.47</c:v>
                </c:pt>
                <c:pt idx="3">
                  <c:v>34.1</c:v>
                </c:pt>
                <c:pt idx="4">
                  <c:v>31.09</c:v>
                </c:pt>
              </c:numCache>
            </c:numRef>
          </c:val>
          <c:extLst>
            <c:ext xmlns:c16="http://schemas.microsoft.com/office/drawing/2014/chart" uri="{C3380CC4-5D6E-409C-BE32-E72D297353CC}">
              <c16:uniqueId val="{00000001-56F8-407E-8F4F-F56DB8639E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4.03</c:v>
                </c:pt>
                <c:pt idx="1">
                  <c:v>-2.09</c:v>
                </c:pt>
                <c:pt idx="2">
                  <c:v>0.56000000000000005</c:v>
                </c:pt>
                <c:pt idx="3">
                  <c:v>1.67</c:v>
                </c:pt>
                <c:pt idx="4">
                  <c:v>-11.98</c:v>
                </c:pt>
              </c:numCache>
            </c:numRef>
          </c:val>
          <c:smooth val="0"/>
          <c:extLst>
            <c:ext xmlns:c16="http://schemas.microsoft.com/office/drawing/2014/chart" uri="{C3380CC4-5D6E-409C-BE32-E72D297353CC}">
              <c16:uniqueId val="{00000002-56F8-407E-8F4F-F56DB8639E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14.25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674-4214-9BC2-B2E674EDD3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674-4214-9BC2-B2E674EDD32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674-4214-9BC2-B2E674EDD32A}"/>
            </c:ext>
          </c:extLst>
        </c:ser>
        <c:ser>
          <c:idx val="3"/>
          <c:order val="3"/>
          <c:tx>
            <c:strRef>
              <c:f>データシート!$A$30</c:f>
              <c:strCache>
                <c:ptCount val="1"/>
                <c:pt idx="0">
                  <c:v>介護予防サービス事業特別会計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674-4214-9BC2-B2E674EDD32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0.02</c:v>
                </c:pt>
                <c:pt idx="8">
                  <c:v>#N/A</c:v>
                </c:pt>
                <c:pt idx="9">
                  <c:v>0.02</c:v>
                </c:pt>
              </c:numCache>
            </c:numRef>
          </c:val>
          <c:extLst>
            <c:ext xmlns:c16="http://schemas.microsoft.com/office/drawing/2014/chart" uri="{C3380CC4-5D6E-409C-BE32-E72D297353CC}">
              <c16:uniqueId val="{00000004-8674-4214-9BC2-B2E674EDD32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2.06</c:v>
                </c:pt>
                <c:pt idx="2">
                  <c:v>#N/A</c:v>
                </c:pt>
                <c:pt idx="3">
                  <c:v>1.86</c:v>
                </c:pt>
                <c:pt idx="4">
                  <c:v>#N/A</c:v>
                </c:pt>
                <c:pt idx="5">
                  <c:v>2.3199999999999998</c:v>
                </c:pt>
                <c:pt idx="6">
                  <c:v>#N/A</c:v>
                </c:pt>
                <c:pt idx="7">
                  <c:v>1.79</c:v>
                </c:pt>
                <c:pt idx="8">
                  <c:v>#N/A</c:v>
                </c:pt>
                <c:pt idx="9">
                  <c:v>0.84</c:v>
                </c:pt>
              </c:numCache>
            </c:numRef>
          </c:val>
          <c:extLst>
            <c:ext xmlns:c16="http://schemas.microsoft.com/office/drawing/2014/chart" uri="{C3380CC4-5D6E-409C-BE32-E72D297353CC}">
              <c16:uniqueId val="{00000005-8674-4214-9BC2-B2E674EDD32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1.24</c:v>
                </c:pt>
                <c:pt idx="4">
                  <c:v>#N/A</c:v>
                </c:pt>
                <c:pt idx="5">
                  <c:v>1.38</c:v>
                </c:pt>
                <c:pt idx="6">
                  <c:v>#N/A</c:v>
                </c:pt>
                <c:pt idx="7">
                  <c:v>1.42</c:v>
                </c:pt>
                <c:pt idx="8">
                  <c:v>#N/A</c:v>
                </c:pt>
                <c:pt idx="9">
                  <c:v>1.26</c:v>
                </c:pt>
              </c:numCache>
            </c:numRef>
          </c:val>
          <c:extLst>
            <c:ext xmlns:c16="http://schemas.microsoft.com/office/drawing/2014/chart" uri="{C3380CC4-5D6E-409C-BE32-E72D297353CC}">
              <c16:uniqueId val="{00000006-8674-4214-9BC2-B2E674EDD32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3.55</c:v>
                </c:pt>
                <c:pt idx="2">
                  <c:v>#N/A</c:v>
                </c:pt>
                <c:pt idx="3">
                  <c:v>3.15</c:v>
                </c:pt>
                <c:pt idx="4">
                  <c:v>#N/A</c:v>
                </c:pt>
                <c:pt idx="5">
                  <c:v>3.49</c:v>
                </c:pt>
                <c:pt idx="6">
                  <c:v>#N/A</c:v>
                </c:pt>
                <c:pt idx="7">
                  <c:v>3.82</c:v>
                </c:pt>
                <c:pt idx="8">
                  <c:v>#N/A</c:v>
                </c:pt>
                <c:pt idx="9">
                  <c:v>4.17</c:v>
                </c:pt>
              </c:numCache>
            </c:numRef>
          </c:val>
          <c:extLst>
            <c:ext xmlns:c16="http://schemas.microsoft.com/office/drawing/2014/chart" uri="{C3380CC4-5D6E-409C-BE32-E72D297353CC}">
              <c16:uniqueId val="{00000007-8674-4214-9BC2-B2E674EDD32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9.01</c:v>
                </c:pt>
                <c:pt idx="2">
                  <c:v>#N/A</c:v>
                </c:pt>
                <c:pt idx="3">
                  <c:v>10.94</c:v>
                </c:pt>
                <c:pt idx="4">
                  <c:v>#N/A</c:v>
                </c:pt>
                <c:pt idx="5">
                  <c:v>11.03</c:v>
                </c:pt>
                <c:pt idx="6">
                  <c:v>#N/A</c:v>
                </c:pt>
                <c:pt idx="7">
                  <c:v>11.68</c:v>
                </c:pt>
                <c:pt idx="8">
                  <c:v>#N/A</c:v>
                </c:pt>
                <c:pt idx="9">
                  <c:v>6.71</c:v>
                </c:pt>
              </c:numCache>
            </c:numRef>
          </c:val>
          <c:extLst>
            <c:ext xmlns:c16="http://schemas.microsoft.com/office/drawing/2014/chart" uri="{C3380CC4-5D6E-409C-BE32-E72D297353CC}">
              <c16:uniqueId val="{00000008-8674-4214-9BC2-B2E674EDD32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10.69</c:v>
                </c:pt>
                <c:pt idx="2">
                  <c:v>#N/A</c:v>
                </c:pt>
                <c:pt idx="3">
                  <c:v>10.37</c:v>
                </c:pt>
                <c:pt idx="4">
                  <c:v>#N/A</c:v>
                </c:pt>
                <c:pt idx="5">
                  <c:v>9.89</c:v>
                </c:pt>
                <c:pt idx="6">
                  <c:v>#N/A</c:v>
                </c:pt>
                <c:pt idx="7">
                  <c:v>10.1</c:v>
                </c:pt>
                <c:pt idx="8">
                  <c:v>#N/A</c:v>
                </c:pt>
                <c:pt idx="9">
                  <c:v>9.92</c:v>
                </c:pt>
              </c:numCache>
            </c:numRef>
          </c:val>
          <c:extLst>
            <c:ext xmlns:c16="http://schemas.microsoft.com/office/drawing/2014/chart" uri="{C3380CC4-5D6E-409C-BE32-E72D297353CC}">
              <c16:uniqueId val="{00000009-8674-4214-9BC2-B2E674EDD32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981</c:v>
                </c:pt>
                <c:pt idx="5">
                  <c:v>935</c:v>
                </c:pt>
                <c:pt idx="8">
                  <c:v>922</c:v>
                </c:pt>
                <c:pt idx="11">
                  <c:v>939</c:v>
                </c:pt>
                <c:pt idx="14">
                  <c:v>930</c:v>
                </c:pt>
              </c:numCache>
            </c:numRef>
          </c:val>
          <c:extLst>
            <c:ext xmlns:c16="http://schemas.microsoft.com/office/drawing/2014/chart" uri="{C3380CC4-5D6E-409C-BE32-E72D297353CC}">
              <c16:uniqueId val="{00000000-F5CD-4062-A641-5105AB1582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5CD-4062-A641-5105AB1582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5CD-4062-A641-5105AB1582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CD-4062-A641-5105AB1582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334</c:v>
                </c:pt>
                <c:pt idx="3">
                  <c:v>297</c:v>
                </c:pt>
                <c:pt idx="6">
                  <c:v>284</c:v>
                </c:pt>
                <c:pt idx="9">
                  <c:v>279</c:v>
                </c:pt>
                <c:pt idx="12">
                  <c:v>276</c:v>
                </c:pt>
              </c:numCache>
            </c:numRef>
          </c:val>
          <c:extLst>
            <c:ext xmlns:c16="http://schemas.microsoft.com/office/drawing/2014/chart" uri="{C3380CC4-5D6E-409C-BE32-E72D297353CC}">
              <c16:uniqueId val="{00000004-F5CD-4062-A641-5105AB1582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CD-4062-A641-5105AB1582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CD-4062-A641-5105AB1582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902</c:v>
                </c:pt>
                <c:pt idx="3">
                  <c:v>896</c:v>
                </c:pt>
                <c:pt idx="6">
                  <c:v>900</c:v>
                </c:pt>
                <c:pt idx="9">
                  <c:v>880</c:v>
                </c:pt>
                <c:pt idx="12">
                  <c:v>847</c:v>
                </c:pt>
              </c:numCache>
            </c:numRef>
          </c:val>
          <c:extLst>
            <c:ext xmlns:c16="http://schemas.microsoft.com/office/drawing/2014/chart" uri="{C3380CC4-5D6E-409C-BE32-E72D297353CC}">
              <c16:uniqueId val="{00000007-F5CD-4062-A641-5105AB15823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255</c:v>
                </c:pt>
                <c:pt idx="2">
                  <c:v>#N/A</c:v>
                </c:pt>
                <c:pt idx="3">
                  <c:v>#N/A</c:v>
                </c:pt>
                <c:pt idx="4">
                  <c:v>258</c:v>
                </c:pt>
                <c:pt idx="5">
                  <c:v>#N/A</c:v>
                </c:pt>
                <c:pt idx="6">
                  <c:v>#N/A</c:v>
                </c:pt>
                <c:pt idx="7">
                  <c:v>262</c:v>
                </c:pt>
                <c:pt idx="8">
                  <c:v>#N/A</c:v>
                </c:pt>
                <c:pt idx="9">
                  <c:v>#N/A</c:v>
                </c:pt>
                <c:pt idx="10">
                  <c:v>220</c:v>
                </c:pt>
                <c:pt idx="11">
                  <c:v>#N/A</c:v>
                </c:pt>
                <c:pt idx="12">
                  <c:v>#N/A</c:v>
                </c:pt>
                <c:pt idx="13">
                  <c:v>193</c:v>
                </c:pt>
                <c:pt idx="14">
                  <c:v>#N/A</c:v>
                </c:pt>
              </c:numCache>
            </c:numRef>
          </c:val>
          <c:smooth val="0"/>
          <c:extLst>
            <c:ext xmlns:c16="http://schemas.microsoft.com/office/drawing/2014/chart" uri="{C3380CC4-5D6E-409C-BE32-E72D297353CC}">
              <c16:uniqueId val="{00000008-F5CD-4062-A641-5105AB15823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11256</c:v>
                </c:pt>
                <c:pt idx="5">
                  <c:v>11185</c:v>
                </c:pt>
                <c:pt idx="8">
                  <c:v>11304</c:v>
                </c:pt>
                <c:pt idx="11">
                  <c:v>10951</c:v>
                </c:pt>
                <c:pt idx="14">
                  <c:v>10418</c:v>
                </c:pt>
              </c:numCache>
            </c:numRef>
          </c:val>
          <c:extLst>
            <c:ext xmlns:c16="http://schemas.microsoft.com/office/drawing/2014/chart" uri="{C3380CC4-5D6E-409C-BE32-E72D297353CC}">
              <c16:uniqueId val="{00000000-5DF7-4348-91A4-713C1A7579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740</c:v>
                </c:pt>
                <c:pt idx="5">
                  <c:v>786</c:v>
                </c:pt>
                <c:pt idx="8">
                  <c:v>815</c:v>
                </c:pt>
                <c:pt idx="11">
                  <c:v>809</c:v>
                </c:pt>
                <c:pt idx="14">
                  <c:v>800</c:v>
                </c:pt>
              </c:numCache>
            </c:numRef>
          </c:val>
          <c:extLst>
            <c:ext xmlns:c16="http://schemas.microsoft.com/office/drawing/2014/chart" uri="{C3380CC4-5D6E-409C-BE32-E72D297353CC}">
              <c16:uniqueId val="{00000001-5DF7-4348-91A4-713C1A7579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3209</c:v>
                </c:pt>
                <c:pt idx="5">
                  <c:v>3298</c:v>
                </c:pt>
                <c:pt idx="8">
                  <c:v>4051</c:v>
                </c:pt>
                <c:pt idx="11">
                  <c:v>4867</c:v>
                </c:pt>
                <c:pt idx="14">
                  <c:v>4981</c:v>
                </c:pt>
              </c:numCache>
            </c:numRef>
          </c:val>
          <c:extLst>
            <c:ext xmlns:c16="http://schemas.microsoft.com/office/drawing/2014/chart" uri="{C3380CC4-5D6E-409C-BE32-E72D297353CC}">
              <c16:uniqueId val="{00000002-5DF7-4348-91A4-713C1A7579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F7-4348-91A4-713C1A7579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DF7-4348-91A4-713C1A7579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18</c:v>
                </c:pt>
                <c:pt idx="3">
                  <c:v>1</c:v>
                </c:pt>
                <c:pt idx="6">
                  <c:v>0</c:v>
                </c:pt>
                <c:pt idx="9">
                  <c:v>3</c:v>
                </c:pt>
                <c:pt idx="12">
                  <c:v>5</c:v>
                </c:pt>
              </c:numCache>
            </c:numRef>
          </c:val>
          <c:extLst>
            <c:ext xmlns:c16="http://schemas.microsoft.com/office/drawing/2014/chart" uri="{C3380CC4-5D6E-409C-BE32-E72D297353CC}">
              <c16:uniqueId val="{00000005-5DF7-4348-91A4-713C1A7579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F7-4348-91A4-713C1A7579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DF7-4348-91A4-713C1A7579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5201</c:v>
                </c:pt>
                <c:pt idx="3">
                  <c:v>5376</c:v>
                </c:pt>
                <c:pt idx="6">
                  <c:v>5289</c:v>
                </c:pt>
                <c:pt idx="9">
                  <c:v>5088</c:v>
                </c:pt>
                <c:pt idx="12">
                  <c:v>4828</c:v>
                </c:pt>
              </c:numCache>
            </c:numRef>
          </c:val>
          <c:extLst>
            <c:ext xmlns:c16="http://schemas.microsoft.com/office/drawing/2014/chart" uri="{C3380CC4-5D6E-409C-BE32-E72D297353CC}">
              <c16:uniqueId val="{00000008-5DF7-4348-91A4-713C1A7579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DF7-4348-91A4-713C1A7579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9643</c:v>
                </c:pt>
                <c:pt idx="3">
                  <c:v>9416</c:v>
                </c:pt>
                <c:pt idx="6">
                  <c:v>9989</c:v>
                </c:pt>
                <c:pt idx="9">
                  <c:v>9628</c:v>
                </c:pt>
                <c:pt idx="12">
                  <c:v>9071</c:v>
                </c:pt>
              </c:numCache>
            </c:numRef>
          </c:val>
          <c:extLst>
            <c:ext xmlns:c16="http://schemas.microsoft.com/office/drawing/2014/chart" uri="{C3380CC4-5D6E-409C-BE32-E72D297353CC}">
              <c16:uniqueId val="{0000000A-5DF7-4348-91A4-713C1A7579C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DF7-4348-91A4-713C1A7579C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2103</c:v>
                </c:pt>
                <c:pt idx="1">
                  <c:v>2643</c:v>
                </c:pt>
                <c:pt idx="2">
                  <c:v>2503</c:v>
                </c:pt>
              </c:numCache>
            </c:numRef>
          </c:val>
          <c:extLst>
            <c:ext xmlns:c16="http://schemas.microsoft.com/office/drawing/2014/chart" uri="{C3380CC4-5D6E-409C-BE32-E72D297353CC}">
              <c16:uniqueId val="{00000000-4A16-4E8C-8BAE-5D1B592CAA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578</c:v>
                </c:pt>
                <c:pt idx="1">
                  <c:v>579</c:v>
                </c:pt>
                <c:pt idx="2">
                  <c:v>621</c:v>
                </c:pt>
              </c:numCache>
            </c:numRef>
          </c:val>
          <c:extLst>
            <c:ext xmlns:c16="http://schemas.microsoft.com/office/drawing/2014/chart" uri="{C3380CC4-5D6E-409C-BE32-E72D297353CC}">
              <c16:uniqueId val="{00000001-4A16-4E8C-8BAE-5D1B592CAA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549</c:v>
                </c:pt>
                <c:pt idx="1">
                  <c:v>725</c:v>
                </c:pt>
                <c:pt idx="2">
                  <c:v>786</c:v>
                </c:pt>
              </c:numCache>
            </c:numRef>
          </c:val>
          <c:extLst>
            <c:ext xmlns:c16="http://schemas.microsoft.com/office/drawing/2014/chart" uri="{C3380CC4-5D6E-409C-BE32-E72D297353CC}">
              <c16:uniqueId val="{00000002-4A16-4E8C-8BAE-5D1B592CAA1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35,732
34,322
25.78
12,522,862
11,876,036
540,987
8,050,825
9,071,300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法人住民税が大きく減少したものの、その他税目や各種交付金等が増加したことにより、昨年度より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0.75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今後、高崎玉村スマート</a:t>
          </a:r>
          <a:r>
            <a:rPr kumimoji="1" lang="en-US" altLang="ja-JP" sz="1300">
              <a:latin typeface="ＭＳ Ｐゴシック" panose="020B0600070205080204" pitchFamily="50" charset="-128"/>
              <a:ea typeface="ＭＳ Ｐゴシック" panose="020B0600070205080204" pitchFamily="50" charset="-128"/>
            </a:rPr>
            <a:t>IC</a:t>
          </a:r>
          <a:r>
            <a:rPr kumimoji="1" lang="ja-JP" altLang="en-US" sz="1300">
              <a:latin typeface="ＭＳ Ｐゴシック" panose="020B0600070205080204" pitchFamily="50" charset="-128"/>
              <a:ea typeface="ＭＳ Ｐゴシック" panose="020B0600070205080204" pitchFamily="50" charset="-128"/>
            </a:rPr>
            <a:t>周辺地区まちづくり事業による企業誘致や産業振興を図ることにより、伸張性のある税源の確保と雇用環境の改善に努める。また、人口減少対策として実施した文化センター周辺まちづくり事業により税収の安定確保に繋げる。今後も既存事業をゼロベースの視点で見直すことにより歳出抑制を徹底し、適正な債権管理を実施する等の積極的な財源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170039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1860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170039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156633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592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129822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97.4</a:t>
          </a:r>
          <a:r>
            <a:rPr kumimoji="1" lang="ja-JP" altLang="en-US" sz="1300">
              <a:latin typeface="ＭＳ Ｐゴシック" panose="020B0600070205080204" pitchFamily="50" charset="-128"/>
              <a:ea typeface="ＭＳ Ｐゴシック" panose="020B0600070205080204" pitchFamily="50" charset="-128"/>
            </a:rPr>
            <a:t>％となった。前年度の法人町民税増加に伴う地方交付税及び臨時財政対策債の減少等、一過的な要因による影響も大きいと考えられるため、今後の推移を慎重に見守る必要がある。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安定的な自主財源確保のため、ふるさと納税の推進や積極的な企業誘致、徹底した滞納整理に努める。また、さらなる歳出抑制のため事務事業の見直しを徹底し、民間委託・指定管理者制度の活用により経常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137478</xdr:rowOff>
    </xdr:from>
    <xdr:to>
      <xdr:col>23</xdr:col>
      <xdr:colOff>133350</xdr:colOff>
      <xdr:row>65</xdr:row>
      <xdr:rowOff>97155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595928"/>
          <a:ext cx="838200" cy="64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137478</xdr:rowOff>
    </xdr:from>
    <xdr:to>
      <xdr:col>19</xdr:col>
      <xdr:colOff>133350</xdr:colOff>
      <xdr:row>61</xdr:row>
      <xdr:rowOff>137478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59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137478</xdr:rowOff>
    </xdr:from>
    <xdr:to>
      <xdr:col>15</xdr:col>
      <xdr:colOff>82550</xdr:colOff>
      <xdr:row>63</xdr:row>
      <xdr:rowOff>47943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595928"/>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47943</xdr:rowOff>
    </xdr:from>
    <xdr:to>
      <xdr:col>11</xdr:col>
      <xdr:colOff>31750</xdr:colOff>
      <xdr:row>64</xdr:row>
      <xdr:rowOff>111760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849293"/>
          <a:ext cx="889000" cy="23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46355</xdr:rowOff>
    </xdr:from>
    <xdr:to>
      <xdr:col>23</xdr:col>
      <xdr:colOff>184150</xdr:colOff>
      <xdr:row>65</xdr:row>
      <xdr:rowOff>147955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18432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6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86678</xdr:rowOff>
    </xdr:from>
    <xdr:to>
      <xdr:col>19</xdr:col>
      <xdr:colOff>184150</xdr:colOff>
      <xdr:row>62</xdr:row>
      <xdr:rowOff>16828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27005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86678</xdr:rowOff>
    </xdr:from>
    <xdr:to>
      <xdr:col>15</xdr:col>
      <xdr:colOff>133350</xdr:colOff>
      <xdr:row>62</xdr:row>
      <xdr:rowOff>16828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1605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168593</xdr:rowOff>
    </xdr:from>
    <xdr:to>
      <xdr:col>11</xdr:col>
      <xdr:colOff>82550</xdr:colOff>
      <xdr:row>63</xdr:row>
      <xdr:rowOff>98743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83520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[130,356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性質別歳出の人件費・物件費の合計額の構成比は、全体の</a:t>
          </a:r>
          <a:r>
            <a:rPr kumimoji="1" lang="en-US" altLang="ja-JP" sz="1200">
              <a:latin typeface="ＭＳ Ｐゴシック" panose="020B0600070205080204" pitchFamily="50" charset="-128"/>
              <a:ea typeface="ＭＳ Ｐゴシック" panose="020B0600070205080204" pitchFamily="50" charset="-128"/>
            </a:rPr>
            <a:t>39.4%</a:t>
          </a:r>
          <a:r>
            <a:rPr kumimoji="1" lang="ja-JP" altLang="en-US" sz="1200">
              <a:latin typeface="ＭＳ Ｐゴシック" panose="020B0600070205080204" pitchFamily="50" charset="-128"/>
              <a:ea typeface="ＭＳ Ｐゴシック" panose="020B0600070205080204" pitchFamily="50" charset="-128"/>
            </a:rPr>
            <a:t>に達し、町の歳出額の大きな部分を占める要素である。</a:t>
          </a:r>
        </a:p>
        <a:p>
          <a:r>
            <a:rPr kumimoji="1" lang="ja-JP" altLang="en-US" sz="1200">
              <a:latin typeface="ＭＳ Ｐゴシック" panose="020B0600070205080204" pitchFamily="50" charset="-128"/>
              <a:ea typeface="ＭＳ Ｐゴシック" panose="020B0600070205080204" pitchFamily="50" charset="-128"/>
            </a:rPr>
            <a:t>　町内各小学校区に保育所・児童館を直営方式にて設置・運営する（一部指定管理）という当町独自の事情が大きく影響しているほか、ごみ収集や文化センター等保有する公共施設も多く、その維持管理経費が多額となっているためである。多様化するニーズに効果的及び効率的に対応するため、指定管理者制度や町保有施設の統合を推進し、管理運営にあたっては民間のノウハウを活用しながら、人件費、物件費の圧縮と町民サービスの向上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140148</xdr:rowOff>
    </xdr:from>
    <xdr:to>
      <xdr:col>23</xdr:col>
      <xdr:colOff>133350</xdr:colOff>
      <xdr:row>81</xdr:row>
      <xdr:rowOff>147386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027598"/>
          <a:ext cx="8382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143994</xdr:rowOff>
    </xdr:from>
    <xdr:to>
      <xdr:col>19</xdr:col>
      <xdr:colOff>133350</xdr:colOff>
      <xdr:row>81</xdr:row>
      <xdr:rowOff>147386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31444"/>
          <a:ext cx="8890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109517</xdr:rowOff>
    </xdr:from>
    <xdr:to>
      <xdr:col>15</xdr:col>
      <xdr:colOff>82550</xdr:colOff>
      <xdr:row>81</xdr:row>
      <xdr:rowOff>143994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96967"/>
          <a:ext cx="889000" cy="3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81454</xdr:rowOff>
    </xdr:from>
    <xdr:to>
      <xdr:col>11</xdr:col>
      <xdr:colOff>31750</xdr:colOff>
      <xdr:row>81</xdr:row>
      <xdr:rowOff>109517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68904"/>
          <a:ext cx="889000" cy="2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89348</xdr:rowOff>
    </xdr:from>
    <xdr:to>
      <xdr:col>23</xdr:col>
      <xdr:colOff>184150</xdr:colOff>
      <xdr:row>82</xdr:row>
      <xdr:rowOff>19498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7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105875</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2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96586</xdr:rowOff>
    </xdr:from>
    <xdr:to>
      <xdr:col>19</xdr:col>
      <xdr:colOff>184150</xdr:colOff>
      <xdr:row>82</xdr:row>
      <xdr:rowOff>26736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36913</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52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93194</xdr:rowOff>
    </xdr:from>
    <xdr:to>
      <xdr:col>15</xdr:col>
      <xdr:colOff>133350</xdr:colOff>
      <xdr:row>82</xdr:row>
      <xdr:rowOff>23344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8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33521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4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58717</xdr:rowOff>
    </xdr:from>
    <xdr:to>
      <xdr:col>11</xdr:col>
      <xdr:colOff>82550</xdr:colOff>
      <xdr:row>81</xdr:row>
      <xdr:rowOff>160317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4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170494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15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30654</xdr:rowOff>
    </xdr:from>
    <xdr:to>
      <xdr:col>7</xdr:col>
      <xdr:colOff>31750</xdr:colOff>
      <xdr:row>81</xdr:row>
      <xdr:rowOff>132254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1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117031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00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経験年数階層の変動により、平成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年度以降類似団体平均値を上回っており、今年度は全国町村平均より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97.2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年功的な給与制度を見直し、職務・職責・勤務成績等を反映した給与制度の構築を検討・推進することにより、給与水準の適正化に努める。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115005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765866"/>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86</xdr:row>
      <xdr:rowOff>141816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8597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87</xdr:row>
      <xdr:rowOff>10584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8865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23989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9267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144639</xdr:rowOff>
    </xdr:from>
    <xdr:to>
      <xdr:col>64</xdr:col>
      <xdr:colOff>152400</xdr:colOff>
      <xdr:row>87</xdr:row>
      <xdr:rowOff>74789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59566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定員管理計画に基づく新規採用者の段階的抑制措置が遂行された結果、</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年度をピークに減少し、近年は微増していたものの、対前年度より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人減少し、</a:t>
          </a:r>
          <a:r>
            <a:rPr kumimoji="1" lang="en-US" altLang="ja-JP" sz="1300">
              <a:latin typeface="ＭＳ Ｐゴシック" panose="020B0600070205080204" pitchFamily="50" charset="-128"/>
              <a:ea typeface="ＭＳ Ｐゴシック" panose="020B0600070205080204" pitchFamily="50" charset="-128"/>
            </a:rPr>
            <a:t>5.88</a:t>
          </a:r>
          <a:r>
            <a:rPr kumimoji="1" lang="ja-JP" altLang="en-US" sz="1300">
              <a:latin typeface="ＭＳ Ｐゴシック" panose="020B0600070205080204" pitchFamily="50" charset="-128"/>
              <a:ea typeface="ＭＳ Ｐゴシック" panose="020B0600070205080204" pitchFamily="50" charset="-128"/>
            </a:rPr>
            <a:t>人となった。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多様化するニーズに対し、より少ない職員数で行政サービスを提供するためには、町保有施設管理の業務委託を推進し、人員の再配分の実施が必要不可欠であり、適正な定員管理の維持に努める。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141696</xdr:rowOff>
    </xdr:from>
    <xdr:to>
      <xdr:col>81</xdr:col>
      <xdr:colOff>44450</xdr:colOff>
      <xdr:row>59</xdr:row>
      <xdr:rowOff>143419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257246"/>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136525</xdr:rowOff>
    </xdr:from>
    <xdr:to>
      <xdr:col>77</xdr:col>
      <xdr:colOff>44450</xdr:colOff>
      <xdr:row>59</xdr:row>
      <xdr:rowOff>143419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25207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129631</xdr:rowOff>
    </xdr:from>
    <xdr:to>
      <xdr:col>72</xdr:col>
      <xdr:colOff>203200</xdr:colOff>
      <xdr:row>59</xdr:row>
      <xdr:rowOff>136525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4518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124460</xdr:rowOff>
    </xdr:from>
    <xdr:to>
      <xdr:col>68</xdr:col>
      <xdr:colOff>152400</xdr:colOff>
      <xdr:row>59</xdr:row>
      <xdr:rowOff>129631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40010"/>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90896</xdr:rowOff>
    </xdr:from>
    <xdr:to>
      <xdr:col>81</xdr:col>
      <xdr:colOff>95250</xdr:colOff>
      <xdr:row>60</xdr:row>
      <xdr:rowOff>21046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107423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5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92619</xdr:rowOff>
    </xdr:from>
    <xdr:to>
      <xdr:col>77</xdr:col>
      <xdr:colOff>95250</xdr:colOff>
      <xdr:row>60</xdr:row>
      <xdr:rowOff>22769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0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32946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77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85725</xdr:rowOff>
    </xdr:from>
    <xdr:to>
      <xdr:col>73</xdr:col>
      <xdr:colOff>44450</xdr:colOff>
      <xdr:row>60</xdr:row>
      <xdr:rowOff>15875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26052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78831</xdr:rowOff>
    </xdr:from>
    <xdr:to>
      <xdr:col>68</xdr:col>
      <xdr:colOff>203200</xdr:colOff>
      <xdr:row>60</xdr:row>
      <xdr:rowOff>8981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19158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6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73660</xdr:rowOff>
    </xdr:from>
    <xdr:to>
      <xdr:col>64</xdr:col>
      <xdr:colOff>152400</xdr:colOff>
      <xdr:row>60</xdr:row>
      <xdr:rowOff>3810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％となった。主な要因としては、クリーンセンター長寿命化工事（補助＋単独）（</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借入）や第１保育所整備事業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社会福祉施設整備事業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H14</a:t>
          </a:r>
          <a:r>
            <a:rPr kumimoji="1" lang="ja-JP" altLang="en-US" sz="1300">
              <a:latin typeface="ＭＳ Ｐゴシック" panose="020B0600070205080204" pitchFamily="50" charset="-128"/>
              <a:ea typeface="ＭＳ Ｐゴシック" panose="020B0600070205080204" pitchFamily="50" charset="-128"/>
            </a:rPr>
            <a:t>借入）、臨時地方道整備事業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ふるさと農道分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H14</a:t>
          </a:r>
          <a:r>
            <a:rPr kumimoji="1" lang="ja-JP" altLang="en-US" sz="1300">
              <a:latin typeface="ＭＳ Ｐゴシック" panose="020B0600070205080204" pitchFamily="50" charset="-128"/>
              <a:ea typeface="ＭＳ Ｐゴシック" panose="020B0600070205080204" pitchFamily="50" charset="-128"/>
            </a:rPr>
            <a:t>借入）、臨時地方道整備事業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地方特定分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H19</a:t>
          </a:r>
          <a:r>
            <a:rPr kumimoji="1" lang="ja-JP" altLang="en-US" sz="1300">
              <a:latin typeface="ＭＳ Ｐゴシック" panose="020B0600070205080204" pitchFamily="50" charset="-128"/>
              <a:ea typeface="ＭＳ Ｐゴシック" panose="020B0600070205080204" pitchFamily="50" charset="-128"/>
            </a:rPr>
            <a:t>借入）等の償還終了によるものと思われる。</a:t>
          </a:r>
        </a:p>
        <a:p>
          <a:r>
            <a:rPr kumimoji="1" lang="ja-JP" altLang="en-US" sz="1300">
              <a:latin typeface="ＭＳ Ｐゴシック" panose="020B0600070205080204" pitchFamily="50" charset="-128"/>
              <a:ea typeface="ＭＳ Ｐゴシック" panose="020B0600070205080204" pitchFamily="50" charset="-128"/>
            </a:rPr>
            <a:t>　地方債発行にあたっては慎重を期すとともに、資金調達も金利情勢を見据えながら、公的資金・民間資金を問わず柔軟な対応を心がけることで適正な財政運営に努める。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53657</xdr:rowOff>
    </xdr:from>
    <xdr:to>
      <xdr:col>81</xdr:col>
      <xdr:colOff>44450</xdr:colOff>
      <xdr:row>38</xdr:row>
      <xdr:rowOff>77788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568757"/>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77788</xdr:rowOff>
    </xdr:from>
    <xdr:to>
      <xdr:col>77</xdr:col>
      <xdr:colOff>44450</xdr:colOff>
      <xdr:row>38</xdr:row>
      <xdr:rowOff>95885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59288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95885</xdr:rowOff>
    </xdr:from>
    <xdr:to>
      <xdr:col>72</xdr:col>
      <xdr:colOff>203200</xdr:colOff>
      <xdr:row>38</xdr:row>
      <xdr:rowOff>126047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61098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126047</xdr:rowOff>
    </xdr:from>
    <xdr:to>
      <xdr:col>68</xdr:col>
      <xdr:colOff>152400</xdr:colOff>
      <xdr:row>38</xdr:row>
      <xdr:rowOff>138113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64114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2857</xdr:rowOff>
    </xdr:from>
    <xdr:to>
      <xdr:col>81</xdr:col>
      <xdr:colOff>95250</xdr:colOff>
      <xdr:row>38</xdr:row>
      <xdr:rowOff>104457</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5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19385</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36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26988</xdr:rowOff>
    </xdr:from>
    <xdr:to>
      <xdr:col>77</xdr:col>
      <xdr:colOff>95250</xdr:colOff>
      <xdr:row>38</xdr:row>
      <xdr:rowOff>128588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138765</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31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45085</xdr:rowOff>
    </xdr:from>
    <xdr:to>
      <xdr:col>73</xdr:col>
      <xdr:colOff>44450</xdr:colOff>
      <xdr:row>38</xdr:row>
      <xdr:rowOff>146685</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156862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32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75247</xdr:rowOff>
    </xdr:from>
    <xdr:to>
      <xdr:col>68</xdr:col>
      <xdr:colOff>203200</xdr:colOff>
      <xdr:row>39</xdr:row>
      <xdr:rowOff>5397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5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15574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35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87313</xdr:rowOff>
    </xdr:from>
    <xdr:to>
      <xdr:col>64</xdr:col>
      <xdr:colOff>152400</xdr:colOff>
      <xdr:row>39</xdr:row>
      <xdr:rowOff>17463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27640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3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財政調整基金やその他特定目的基金の繰り入れ等により充当可能基金が減少したものの、地方債現在高の減少により、５年連続で算定されなかった。</a:t>
          </a:r>
        </a:p>
        <a:p>
          <a:r>
            <a:rPr kumimoji="1" lang="ja-JP" altLang="en-US" sz="1300">
              <a:latin typeface="ＭＳ Ｐゴシック" panose="020B0600070205080204" pitchFamily="50" charset="-128"/>
              <a:ea typeface="ＭＳ Ｐゴシック" panose="020B0600070205080204" pitchFamily="50" charset="-128"/>
            </a:rPr>
            <a:t>　今後も、既存事業についてはゼロベースでその必要性を見直し、また新規事業については、将来にわたる財政負担を的確に見極めることとし、地方債についても、普通交付税の基準財政需要額への算入といった地方財政措置がなされるものを適切に選択することで、長期にわたって持続可能な財政運営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35,732
34,322
25.78
12,522,862
11,876,036
540,987
8,050,825
9,071,300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26.1%</a:t>
          </a:r>
          <a:r>
            <a:rPr kumimoji="1" lang="ja-JP" altLang="en-US" sz="1300">
              <a:latin typeface="ＭＳ Ｐゴシック" panose="020B0600070205080204" pitchFamily="50" charset="-128"/>
              <a:ea typeface="ＭＳ Ｐゴシック" panose="020B0600070205080204" pitchFamily="50" charset="-128"/>
            </a:rPr>
            <a:t>となった。児童館・保育所を直営方式により設置・運営していることで、経費が多額となっていることが課題である。</a:t>
          </a:r>
        </a:p>
        <a:p>
          <a:r>
            <a:rPr kumimoji="1" lang="ja-JP" altLang="en-US" sz="1300">
              <a:latin typeface="ＭＳ Ｐゴシック" panose="020B0600070205080204" pitchFamily="50" charset="-128"/>
              <a:ea typeface="ＭＳ Ｐゴシック" panose="020B0600070205080204" pitchFamily="50" charset="-128"/>
            </a:rPr>
            <a:t>　現在、町保有施設の統合や、民間にて実施可能な部分については、指定管理者制度の導入、業務委託等の推進に取り組んでおり、今後も職員の適正配置及び事務配分を検討し、人件費の適正水準の確保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163576</xdr:rowOff>
    </xdr:from>
    <xdr:to>
      <xdr:col>24</xdr:col>
      <xdr:colOff>25400</xdr:colOff>
      <xdr:row>37</xdr:row>
      <xdr:rowOff>120142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3577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163576</xdr:rowOff>
    </xdr:from>
    <xdr:to>
      <xdr:col>19</xdr:col>
      <xdr:colOff>187325</xdr:colOff>
      <xdr:row>37</xdr:row>
      <xdr:rowOff>10414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35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60706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540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37</xdr:row>
      <xdr:rowOff>60706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3976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69342</xdr:rowOff>
    </xdr:from>
    <xdr:to>
      <xdr:col>24</xdr:col>
      <xdr:colOff>76200</xdr:colOff>
      <xdr:row>37</xdr:row>
      <xdr:rowOff>170942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41419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112776</xdr:rowOff>
    </xdr:from>
    <xdr:to>
      <xdr:col>20</xdr:col>
      <xdr:colOff>38100</xdr:colOff>
      <xdr:row>37</xdr:row>
      <xdr:rowOff>42926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xdr:rowOff>
    </xdr:from>
    <xdr:to>
      <xdr:col>11</xdr:col>
      <xdr:colOff>60325</xdr:colOff>
      <xdr:row>37</xdr:row>
      <xdr:rowOff>111506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96283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xdr:rowOff>
    </xdr:from>
    <xdr:to>
      <xdr:col>6</xdr:col>
      <xdr:colOff>171450</xdr:colOff>
      <xdr:row>36</xdr:row>
      <xdr:rowOff>118364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128541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物価高騰により、前年度に比べ</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増加し、類似団体よりも高い状況が続いている。主にクリーンセンター管理事業等の費用が大きいほか、文化センター、社会体育館、保育所、児童館等保有する公共施設の維持管理経費が多額となっているためである。民間への業務委託の選定にあたっては、プロポーザルを行う等、より安価かつ住民サービスのより効率的な提供という視点で、委託費の圧縮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81280</xdr:rowOff>
    </xdr:from>
    <xdr:to>
      <xdr:col>82</xdr:col>
      <xdr:colOff>107950</xdr:colOff>
      <xdr:row>19</xdr:row>
      <xdr:rowOff>168910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6738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xdr:rowOff>
    </xdr:from>
    <xdr:to>
      <xdr:col>78</xdr:col>
      <xdr:colOff>69850</xdr:colOff>
      <xdr:row>18</xdr:row>
      <xdr:rowOff>81280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91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xdr:rowOff>
    </xdr:from>
    <xdr:to>
      <xdr:col>73</xdr:col>
      <xdr:colOff>180975</xdr:colOff>
      <xdr:row>18</xdr:row>
      <xdr:rowOff>111760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91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111760</xdr:rowOff>
    </xdr:from>
    <xdr:to>
      <xdr:col>69</xdr:col>
      <xdr:colOff>92075</xdr:colOff>
      <xdr:row>21</xdr:row>
      <xdr:rowOff>1270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19786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118110</xdr:rowOff>
    </xdr:from>
    <xdr:to>
      <xdr:col>82</xdr:col>
      <xdr:colOff>158750</xdr:colOff>
      <xdr:row>20</xdr:row>
      <xdr:rowOff>48260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26687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8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30480</xdr:rowOff>
    </xdr:from>
    <xdr:to>
      <xdr:col>78</xdr:col>
      <xdr:colOff>120650</xdr:colOff>
      <xdr:row>18</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116857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125730</xdr:rowOff>
    </xdr:from>
    <xdr:to>
      <xdr:col>74</xdr:col>
      <xdr:colOff>31750</xdr:colOff>
      <xdr:row>18</xdr:row>
      <xdr:rowOff>55880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40657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60960</xdr:rowOff>
    </xdr:from>
    <xdr:to>
      <xdr:col>69</xdr:col>
      <xdr:colOff>142875</xdr:colOff>
      <xdr:row>18</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147337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121920</xdr:rowOff>
    </xdr:from>
    <xdr:to>
      <xdr:col>65</xdr:col>
      <xdr:colOff>53975</xdr:colOff>
      <xdr:row>21</xdr:row>
      <xdr:rowOff>52070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5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36847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63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ポイント増加し、類似団体平均値より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ポイント高くなった。当町にあっては、人口が全国の趨勢と同様に減少傾向にあるとともに、少子高齢化も着実に進行していることから、今後、社会保障関連経費が増加することが必至である。</a:t>
          </a:r>
        </a:p>
        <a:p>
          <a:r>
            <a:rPr kumimoji="1" lang="ja-JP" altLang="en-US" sz="1300">
              <a:latin typeface="ＭＳ Ｐゴシック" panose="020B0600070205080204" pitchFamily="50" charset="-128"/>
              <a:ea typeface="ＭＳ Ｐゴシック" panose="020B0600070205080204" pitchFamily="50" charset="-128"/>
            </a:rPr>
            <a:t>　特に町単独の扶助費については、その効果と必要性を常に検証し、見直しを図ることによって、社会保障関連経費のさらなる抑制に努める。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140607</xdr:rowOff>
    </xdr:from>
    <xdr:to>
      <xdr:col>24</xdr:col>
      <xdr:colOff>25400</xdr:colOff>
      <xdr:row>57</xdr:row>
      <xdr:rowOff>26307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70357"/>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140607</xdr:rowOff>
    </xdr:from>
    <xdr:to>
      <xdr:col>19</xdr:col>
      <xdr:colOff>187325</xdr:colOff>
      <xdr:row>55</xdr:row>
      <xdr:rowOff>140607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70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56</xdr:row>
      <xdr:rowOff>1815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70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1815</xdr:rowOff>
    </xdr:from>
    <xdr:to>
      <xdr:col>11</xdr:col>
      <xdr:colOff>9525</xdr:colOff>
      <xdr:row>56</xdr:row>
      <xdr:rowOff>56243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030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146957</xdr:rowOff>
    </xdr:from>
    <xdr:to>
      <xdr:col>24</xdr:col>
      <xdr:colOff>76200</xdr:colOff>
      <xdr:row>57</xdr:row>
      <xdr:rowOff>77107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119034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89807</xdr:rowOff>
    </xdr:from>
    <xdr:to>
      <xdr:col>20</xdr:col>
      <xdr:colOff>38100</xdr:colOff>
      <xdr:row>56</xdr:row>
      <xdr:rowOff>19957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89807</xdr:rowOff>
    </xdr:from>
    <xdr:to>
      <xdr:col>15</xdr:col>
      <xdr:colOff>149225</xdr:colOff>
      <xdr:row>56</xdr:row>
      <xdr:rowOff>19957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122465</xdr:rowOff>
    </xdr:from>
    <xdr:to>
      <xdr:col>11</xdr:col>
      <xdr:colOff>60325</xdr:colOff>
      <xdr:row>56</xdr:row>
      <xdr:rowOff>52615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62792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ポイント悪化したものの、類似団体平均値を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ポイント下回った。主な要因は、後期高齢者医療特別会計に対する繰出金の増加によるものである。</a:t>
          </a:r>
        </a:p>
        <a:p>
          <a:r>
            <a:rPr kumimoji="1" lang="ja-JP" altLang="en-US" sz="1300">
              <a:latin typeface="ＭＳ Ｐゴシック" panose="020B0600070205080204" pitchFamily="50" charset="-128"/>
              <a:ea typeface="ＭＳ Ｐゴシック" panose="020B0600070205080204" pitchFamily="50" charset="-128"/>
            </a:rPr>
            <a:t>　特別会計への繰出金については、今後も保険料の適正化等の健全な財政運営に努め、税金を主な財源とする普通会計の負担の縮減に努める。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56</xdr:row>
      <xdr:rowOff>1815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159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53522</xdr:rowOff>
    </xdr:from>
    <xdr:to>
      <xdr:col>78</xdr:col>
      <xdr:colOff>69850</xdr:colOff>
      <xdr:row>55</xdr:row>
      <xdr:rowOff>86178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53522</xdr:rowOff>
    </xdr:from>
    <xdr:to>
      <xdr:col>73</xdr:col>
      <xdr:colOff>180975</xdr:colOff>
      <xdr:row>55</xdr:row>
      <xdr:rowOff>86178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86178</xdr:rowOff>
    </xdr:from>
    <xdr:to>
      <xdr:col>69</xdr:col>
      <xdr:colOff>92075</xdr:colOff>
      <xdr:row>57</xdr:row>
      <xdr:rowOff>167822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15928"/>
          <a:ext cx="889000" cy="42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122465</xdr:rowOff>
    </xdr:from>
    <xdr:to>
      <xdr:col>82</xdr:col>
      <xdr:colOff>158750</xdr:colOff>
      <xdr:row>56</xdr:row>
      <xdr:rowOff>52615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138992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35378</xdr:rowOff>
    </xdr:from>
    <xdr:to>
      <xdr:col>78</xdr:col>
      <xdr:colOff>120650</xdr:colOff>
      <xdr:row>55</xdr:row>
      <xdr:rowOff>136978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147155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2722</xdr:rowOff>
    </xdr:from>
    <xdr:to>
      <xdr:col>74</xdr:col>
      <xdr:colOff>31750</xdr:colOff>
      <xdr:row>55</xdr:row>
      <xdr:rowOff>104322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114499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35378</xdr:rowOff>
    </xdr:from>
    <xdr:to>
      <xdr:col>69</xdr:col>
      <xdr:colOff>142875</xdr:colOff>
      <xdr:row>55</xdr:row>
      <xdr:rowOff>136978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147155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特定企業の税額確定による法人町民税の過誤納等還付金により、前年度に比べ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ポイント上昇したが、引き続き類似団体平均値を下回る状況を維持している。</a:t>
          </a:r>
        </a:p>
        <a:p>
          <a:r>
            <a:rPr kumimoji="1" lang="ja-JP" altLang="en-US" sz="1300">
              <a:latin typeface="ＭＳ Ｐゴシック" panose="020B0600070205080204" pitchFamily="50" charset="-128"/>
              <a:ea typeface="ＭＳ Ｐゴシック" panose="020B0600070205080204" pitchFamily="50" charset="-128"/>
            </a:rPr>
            <a:t>　　今後も、各種団体等への単独補助金については、明確な基準を設け必要性の低い補助金は見直しや廃止を行う方針である。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36</xdr:row>
      <xdr:rowOff>154432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809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809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36</xdr:row>
      <xdr:rowOff>140716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03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140716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9404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120159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年度借入れのクリーンセンター長寿命化工事（補助＋単独）、</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年度借入れの第１保育所整備事業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社会福祉施設整備事業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の償還が終了したものの、</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年度借入れの文化センター周辺地区都市再生整備計画事業、令和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年度借入れの道の駅玉村宿駐車場拡張事業等の元金償還が開始したことにより、前年度に比べ</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　今後も極力、町にとって有利な普通交付税の基準財政需要額への算入といった地方財政措置がなされる地方債を適切に選択することで、適正な公債費負担となるよう努める。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30987</xdr:rowOff>
    </xdr:from>
    <xdr:to>
      <xdr:col>24</xdr:col>
      <xdr:colOff>25400</xdr:colOff>
      <xdr:row>76</xdr:row>
      <xdr:rowOff>58420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061187"/>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49276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0611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49276</xdr:rowOff>
    </xdr:from>
    <xdr:to>
      <xdr:col>15</xdr:col>
      <xdr:colOff>98425</xdr:colOff>
      <xdr:row>76</xdr:row>
      <xdr:rowOff>90424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0794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90424</xdr:rowOff>
    </xdr:from>
    <xdr:to>
      <xdr:col>11</xdr:col>
      <xdr:colOff>9525</xdr:colOff>
      <xdr:row>76</xdr:row>
      <xdr:rowOff>108713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1206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151637</xdr:rowOff>
    </xdr:from>
    <xdr:to>
      <xdr:col>20</xdr:col>
      <xdr:colOff>38100</xdr:colOff>
      <xdr:row>76</xdr:row>
      <xdr:rowOff>81787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91965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169926</xdr:rowOff>
    </xdr:from>
    <xdr:to>
      <xdr:col>15</xdr:col>
      <xdr:colOff>149225</xdr:colOff>
      <xdr:row>76</xdr:row>
      <xdr:rowOff>100076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110253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39624</xdr:rowOff>
    </xdr:from>
    <xdr:to>
      <xdr:col>11</xdr:col>
      <xdr:colOff>60325</xdr:colOff>
      <xdr:row>76</xdr:row>
      <xdr:rowOff>141224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151401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57913</xdr:rowOff>
    </xdr:from>
    <xdr:to>
      <xdr:col>6</xdr:col>
      <xdr:colOff>171450</xdr:colOff>
      <xdr:row>76</xdr:row>
      <xdr:rowOff>159513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169689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公債費以外の経常収支比率は、前年度に比べ</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86.4</a:t>
          </a:r>
          <a:r>
            <a:rPr kumimoji="1" lang="ja-JP" altLang="en-US" sz="1300">
              <a:latin typeface="ＭＳ Ｐゴシック" panose="020B0600070205080204" pitchFamily="50" charset="-128"/>
              <a:ea typeface="ＭＳ Ｐゴシック" panose="020B0600070205080204" pitchFamily="50" charset="-128"/>
            </a:rPr>
            <a:t>％となり、類似団体平均値</a:t>
          </a:r>
          <a:r>
            <a:rPr kumimoji="1" lang="en-US" altLang="ja-JP" sz="1300">
              <a:latin typeface="ＭＳ Ｐゴシック" panose="020B0600070205080204" pitchFamily="50" charset="-128"/>
              <a:ea typeface="ＭＳ Ｐゴシック" panose="020B0600070205080204" pitchFamily="50" charset="-128"/>
            </a:rPr>
            <a:t>78.0</a:t>
          </a:r>
          <a:r>
            <a:rPr kumimoji="1" lang="ja-JP" altLang="en-US" sz="1300">
              <a:latin typeface="ＭＳ Ｐゴシック" panose="020B0600070205080204" pitchFamily="50" charset="-128"/>
              <a:ea typeface="ＭＳ Ｐゴシック" panose="020B0600070205080204" pitchFamily="50" charset="-128"/>
            </a:rPr>
            <a:t>％と比べると高い結果となった。　</a:t>
          </a:r>
        </a:p>
        <a:p>
          <a:r>
            <a:rPr kumimoji="1" lang="ja-JP" altLang="en-US" sz="1300">
              <a:latin typeface="ＭＳ Ｐゴシック" panose="020B0600070205080204" pitchFamily="50" charset="-128"/>
              <a:ea typeface="ＭＳ Ｐゴシック" panose="020B0600070205080204" pitchFamily="50" charset="-128"/>
            </a:rPr>
            <a:t>　引き続き、経常的経費の抑制に努めるとともに、企業誘致、人口減少対策による安定的な自主財源の確保に努めていく。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129287</xdr:rowOff>
    </xdr:from>
    <xdr:to>
      <xdr:col>82</xdr:col>
      <xdr:colOff>107950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30937"/>
          <a:ext cx="838200" cy="46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110998</xdr:rowOff>
    </xdr:from>
    <xdr:to>
      <xdr:col>78</xdr:col>
      <xdr:colOff>69850</xdr:colOff>
      <xdr:row>77</xdr:row>
      <xdr:rowOff>129287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126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110998</xdr:rowOff>
    </xdr:from>
    <xdr:to>
      <xdr:col>73</xdr:col>
      <xdr:colOff>180975</xdr:colOff>
      <xdr:row>78</xdr:row>
      <xdr:rowOff>90424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31264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90424</xdr:rowOff>
    </xdr:from>
    <xdr:to>
      <xdr:col>69</xdr:col>
      <xdr:colOff>92075</xdr:colOff>
      <xdr:row>79</xdr:row>
      <xdr:rowOff>78994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46352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25908</xdr:rowOff>
    </xdr:from>
    <xdr:to>
      <xdr:col>82</xdr:col>
      <xdr:colOff>158750</xdr:colOff>
      <xdr:row>80</xdr:row>
      <xdr:rowOff>127508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169435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78487</xdr:rowOff>
    </xdr:from>
    <xdr:to>
      <xdr:col>78</xdr:col>
      <xdr:colOff>120650</xdr:colOff>
      <xdr:row>78</xdr:row>
      <xdr:rowOff>8637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164864</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60198</xdr:rowOff>
    </xdr:from>
    <xdr:to>
      <xdr:col>74</xdr:col>
      <xdr:colOff>31750</xdr:colOff>
      <xdr:row>77</xdr:row>
      <xdr:rowOff>161798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146575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39624</xdr:rowOff>
    </xdr:from>
    <xdr:to>
      <xdr:col>69</xdr:col>
      <xdr:colOff>142875</xdr:colOff>
      <xdr:row>78</xdr:row>
      <xdr:rowOff>141224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126001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28194</xdr:rowOff>
    </xdr:from>
    <xdr:to>
      <xdr:col>65</xdr:col>
      <xdr:colOff>53975</xdr:colOff>
      <xdr:row>79</xdr:row>
      <xdr:rowOff>129794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114571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34222</xdr:rowOff>
    </xdr:from>
    <xdr:to>
      <xdr:col>29</xdr:col>
      <xdr:colOff>127000</xdr:colOff>
      <xdr:row>19</xdr:row>
      <xdr:rowOff>46880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339397"/>
          <a:ext cx="647700" cy="12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46880</xdr:rowOff>
    </xdr:from>
    <xdr:to>
      <xdr:col>26</xdr:col>
      <xdr:colOff>50800</xdr:colOff>
      <xdr:row>19</xdr:row>
      <xdr:rowOff>54081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352055"/>
          <a:ext cx="698500" cy="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54081</xdr:rowOff>
    </xdr:from>
    <xdr:to>
      <xdr:col>22</xdr:col>
      <xdr:colOff>114300</xdr:colOff>
      <xdr:row>19</xdr:row>
      <xdr:rowOff>80442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359256"/>
          <a:ext cx="698500" cy="26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80442</xdr:rowOff>
    </xdr:from>
    <xdr:to>
      <xdr:col>18</xdr:col>
      <xdr:colOff>177800</xdr:colOff>
      <xdr:row>19</xdr:row>
      <xdr:rowOff>97615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385617"/>
          <a:ext cx="698500" cy="17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154872</xdr:rowOff>
    </xdr:from>
    <xdr:to>
      <xdr:col>29</xdr:col>
      <xdr:colOff>177800</xdr:colOff>
      <xdr:row>19</xdr:row>
      <xdr:rowOff>85022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88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126949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6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167530</xdr:rowOff>
    </xdr:from>
    <xdr:to>
      <xdr:col>26</xdr:col>
      <xdr:colOff>101600</xdr:colOff>
      <xdr:row>19</xdr:row>
      <xdr:rowOff>97680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301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82457</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87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3281</xdr:rowOff>
    </xdr:from>
    <xdr:to>
      <xdr:col>22</xdr:col>
      <xdr:colOff>165100</xdr:colOff>
      <xdr:row>19</xdr:row>
      <xdr:rowOff>104881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308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89658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9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29642</xdr:rowOff>
    </xdr:from>
    <xdr:to>
      <xdr:col>19</xdr:col>
      <xdr:colOff>38100</xdr:colOff>
      <xdr:row>19</xdr:row>
      <xdr:rowOff>131242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34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116019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4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46815</xdr:rowOff>
    </xdr:from>
    <xdr:to>
      <xdr:col>15</xdr:col>
      <xdr:colOff>101600</xdr:colOff>
      <xdr:row>19</xdr:row>
      <xdr:rowOff>148415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51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133192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38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105950</xdr:rowOff>
    </xdr:from>
    <xdr:to>
      <xdr:col>29</xdr:col>
      <xdr:colOff>127000</xdr:colOff>
      <xdr:row>36</xdr:row>
      <xdr:rowOff>119742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059200"/>
          <a:ext cx="647700" cy="13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84213</xdr:rowOff>
    </xdr:from>
    <xdr:to>
      <xdr:col>26</xdr:col>
      <xdr:colOff>50800</xdr:colOff>
      <xdr:row>36</xdr:row>
      <xdr:rowOff>105950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037463"/>
          <a:ext cx="698500" cy="21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84213</xdr:rowOff>
    </xdr:from>
    <xdr:to>
      <xdr:col>22</xdr:col>
      <xdr:colOff>114300</xdr:colOff>
      <xdr:row>36</xdr:row>
      <xdr:rowOff>86976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37463"/>
          <a:ext cx="698500" cy="2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86976</xdr:rowOff>
    </xdr:from>
    <xdr:to>
      <xdr:col>18</xdr:col>
      <xdr:colOff>177800</xdr:colOff>
      <xdr:row>36</xdr:row>
      <xdr:rowOff>88119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040226"/>
          <a:ext cx="698500" cy="1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68942</xdr:rowOff>
    </xdr:from>
    <xdr:to>
      <xdr:col>29</xdr:col>
      <xdr:colOff>177800</xdr:colOff>
      <xdr:row>36</xdr:row>
      <xdr:rowOff>170542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22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41019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9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55150</xdr:rowOff>
    </xdr:from>
    <xdr:to>
      <xdr:col>26</xdr:col>
      <xdr:colOff>101600</xdr:colOff>
      <xdr:row>36</xdr:row>
      <xdr:rowOff>156750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08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141527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9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33413</xdr:rowOff>
    </xdr:from>
    <xdr:to>
      <xdr:col>22</xdr:col>
      <xdr:colOff>165100</xdr:colOff>
      <xdr:row>36</xdr:row>
      <xdr:rowOff>135013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86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119790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7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36176</xdr:rowOff>
    </xdr:from>
    <xdr:to>
      <xdr:col>19</xdr:col>
      <xdr:colOff>38100</xdr:colOff>
      <xdr:row>36</xdr:row>
      <xdr:rowOff>137776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89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122553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7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37319</xdr:rowOff>
    </xdr:from>
    <xdr:to>
      <xdr:col>15</xdr:col>
      <xdr:colOff>101600</xdr:colOff>
      <xdr:row>36</xdr:row>
      <xdr:rowOff>138919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90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123696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7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35,732
34,322
25.78
12,522,862
11,876,036
540,987
8,050,825
9,071,300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70483</xdr:rowOff>
    </xdr:from>
    <xdr:to>
      <xdr:col>24</xdr:col>
      <xdr:colOff>63500</xdr:colOff>
      <xdr:row>37</xdr:row>
      <xdr:rowOff>97148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14133"/>
          <a:ext cx="838200" cy="2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97148</xdr:rowOff>
    </xdr:from>
    <xdr:to>
      <xdr:col>19</xdr:col>
      <xdr:colOff>177800</xdr:colOff>
      <xdr:row>37</xdr:row>
      <xdr:rowOff>98911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40798"/>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98911</xdr:rowOff>
    </xdr:from>
    <xdr:to>
      <xdr:col>15</xdr:col>
      <xdr:colOff>50800</xdr:colOff>
      <xdr:row>37</xdr:row>
      <xdr:rowOff>132532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42561"/>
          <a:ext cx="889000" cy="3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132532</xdr:rowOff>
    </xdr:from>
    <xdr:to>
      <xdr:col>10</xdr:col>
      <xdr:colOff>114300</xdr:colOff>
      <xdr:row>38</xdr:row>
      <xdr:rowOff>141741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76182"/>
          <a:ext cx="889000" cy="18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19683</xdr:rowOff>
    </xdr:from>
    <xdr:to>
      <xdr:col>24</xdr:col>
      <xdr:colOff>114300</xdr:colOff>
      <xdr:row>37</xdr:row>
      <xdr:rowOff>121283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169560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4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46348</xdr:rowOff>
    </xdr:from>
    <xdr:to>
      <xdr:col>20</xdr:col>
      <xdr:colOff>38100</xdr:colOff>
      <xdr:row>37</xdr:row>
      <xdr:rowOff>147948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8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139075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8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48111</xdr:rowOff>
    </xdr:from>
    <xdr:to>
      <xdr:col>15</xdr:col>
      <xdr:colOff>101600</xdr:colOff>
      <xdr:row>37</xdr:row>
      <xdr:rowOff>149711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140838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8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81732</xdr:rowOff>
    </xdr:from>
    <xdr:to>
      <xdr:col>10</xdr:col>
      <xdr:colOff>165100</xdr:colOff>
      <xdr:row>38</xdr:row>
      <xdr:rowOff>11881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253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3008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1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90941</xdr:rowOff>
    </xdr:from>
    <xdr:to>
      <xdr:col>6</xdr:col>
      <xdr:colOff>38100</xdr:colOff>
      <xdr:row>39</xdr:row>
      <xdr:rowOff>21091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0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12218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9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164878</xdr:rowOff>
    </xdr:from>
    <xdr:to>
      <xdr:col>24</xdr:col>
      <xdr:colOff>63500</xdr:colOff>
      <xdr:row>57</xdr:row>
      <xdr:rowOff>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66078"/>
          <a:ext cx="838200" cy="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164727</xdr:rowOff>
    </xdr:from>
    <xdr:to>
      <xdr:col>19</xdr:col>
      <xdr:colOff>177800</xdr:colOff>
      <xdr:row>56</xdr:row>
      <xdr:rowOff>164878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765927"/>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164727</xdr:rowOff>
    </xdr:from>
    <xdr:to>
      <xdr:col>15</xdr:col>
      <xdr:colOff>50800</xdr:colOff>
      <xdr:row>57</xdr:row>
      <xdr:rowOff>16018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65927"/>
          <a:ext cx="889000" cy="2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158862</xdr:rowOff>
    </xdr:from>
    <xdr:to>
      <xdr:col>10</xdr:col>
      <xdr:colOff>114300</xdr:colOff>
      <xdr:row>57</xdr:row>
      <xdr:rowOff>16018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760062"/>
          <a:ext cx="889000" cy="2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74194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4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120693</xdr:rowOff>
    </xdr:from>
    <xdr:to>
      <xdr:col>24</xdr:col>
      <xdr:colOff>114300</xdr:colOff>
      <xdr:row>57</xdr:row>
      <xdr:rowOff>50843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2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83113</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114078</xdr:rowOff>
    </xdr:from>
    <xdr:to>
      <xdr:col>20</xdr:col>
      <xdr:colOff>38100</xdr:colOff>
      <xdr:row>57</xdr:row>
      <xdr:rowOff>44228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1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35355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113927</xdr:rowOff>
    </xdr:from>
    <xdr:to>
      <xdr:col>15</xdr:col>
      <xdr:colOff>101600</xdr:colOff>
      <xdr:row>57</xdr:row>
      <xdr:rowOff>44077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60604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4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136668</xdr:rowOff>
    </xdr:from>
    <xdr:to>
      <xdr:col>10</xdr:col>
      <xdr:colOff>165100</xdr:colOff>
      <xdr:row>57</xdr:row>
      <xdr:rowOff>66818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3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83345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5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108062</xdr:rowOff>
    </xdr:from>
    <xdr:to>
      <xdr:col>6</xdr:col>
      <xdr:colOff>38100</xdr:colOff>
      <xdr:row>57</xdr:row>
      <xdr:rowOff>38212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0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54739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48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129825</xdr:rowOff>
    </xdr:from>
    <xdr:to>
      <xdr:col>24</xdr:col>
      <xdr:colOff>63500</xdr:colOff>
      <xdr:row>77</xdr:row>
      <xdr:rowOff>167498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331475"/>
          <a:ext cx="838200" cy="3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129825</xdr:rowOff>
    </xdr:from>
    <xdr:to>
      <xdr:col>19</xdr:col>
      <xdr:colOff>177800</xdr:colOff>
      <xdr:row>77</xdr:row>
      <xdr:rowOff>144684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31475"/>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144684</xdr:rowOff>
    </xdr:from>
    <xdr:to>
      <xdr:col>15</xdr:col>
      <xdr:colOff>50800</xdr:colOff>
      <xdr:row>77</xdr:row>
      <xdr:rowOff>160091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346334"/>
          <a:ext cx="8890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160091</xdr:rowOff>
    </xdr:from>
    <xdr:to>
      <xdr:col>10</xdr:col>
      <xdr:colOff>114300</xdr:colOff>
      <xdr:row>78</xdr:row>
      <xdr:rowOff>22337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61741"/>
          <a:ext cx="889000" cy="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116698</xdr:rowOff>
    </xdr:from>
    <xdr:to>
      <xdr:col>24</xdr:col>
      <xdr:colOff>114300</xdr:colOff>
      <xdr:row>78</xdr:row>
      <xdr:rowOff>46848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1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95125</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9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79025</xdr:rowOff>
    </xdr:from>
    <xdr:to>
      <xdr:col>20</xdr:col>
      <xdr:colOff>38100</xdr:colOff>
      <xdr:row>78</xdr:row>
      <xdr:rowOff>9175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302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37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93884</xdr:rowOff>
    </xdr:from>
    <xdr:to>
      <xdr:col>15</xdr:col>
      <xdr:colOff>101600</xdr:colOff>
      <xdr:row>78</xdr:row>
      <xdr:rowOff>24034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29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15161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38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109291</xdr:rowOff>
    </xdr:from>
    <xdr:to>
      <xdr:col>10</xdr:col>
      <xdr:colOff>165100</xdr:colOff>
      <xdr:row>78</xdr:row>
      <xdr:rowOff>39441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1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30568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0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142987</xdr:rowOff>
    </xdr:from>
    <xdr:to>
      <xdr:col>6</xdr:col>
      <xdr:colOff>38100</xdr:colOff>
      <xdr:row>78</xdr:row>
      <xdr:rowOff>73137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4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64264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3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8192</xdr:rowOff>
    </xdr:from>
    <xdr:to>
      <xdr:col>24</xdr:col>
      <xdr:colOff>63500</xdr:colOff>
      <xdr:row>98</xdr:row>
      <xdr:rowOff>59461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10292"/>
          <a:ext cx="838200" cy="5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97053</xdr:rowOff>
    </xdr:from>
    <xdr:to>
      <xdr:col>19</xdr:col>
      <xdr:colOff>177800</xdr:colOff>
      <xdr:row>98</xdr:row>
      <xdr:rowOff>59461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727703"/>
          <a:ext cx="889000" cy="1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97053</xdr:rowOff>
    </xdr:from>
    <xdr:to>
      <xdr:col>15</xdr:col>
      <xdr:colOff>50800</xdr:colOff>
      <xdr:row>99</xdr:row>
      <xdr:rowOff>37655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727703"/>
          <a:ext cx="889000" cy="28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37655</xdr:rowOff>
    </xdr:from>
    <xdr:to>
      <xdr:col>10</xdr:col>
      <xdr:colOff>114300</xdr:colOff>
      <xdr:row>99</xdr:row>
      <xdr:rowOff>97079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7011205"/>
          <a:ext cx="889000" cy="5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128842</xdr:rowOff>
    </xdr:from>
    <xdr:to>
      <xdr:col>24</xdr:col>
      <xdr:colOff>114300</xdr:colOff>
      <xdr:row>98</xdr:row>
      <xdr:rowOff>58992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5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107269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3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8661</xdr:rowOff>
    </xdr:from>
    <xdr:to>
      <xdr:col>20</xdr:col>
      <xdr:colOff>38100</xdr:colOff>
      <xdr:row>98</xdr:row>
      <xdr:rowOff>110261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101388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0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46253</xdr:rowOff>
    </xdr:from>
    <xdr:to>
      <xdr:col>15</xdr:col>
      <xdr:colOff>101600</xdr:colOff>
      <xdr:row>97</xdr:row>
      <xdr:rowOff>147853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7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138980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6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158305</xdr:rowOff>
    </xdr:from>
    <xdr:to>
      <xdr:col>10</xdr:col>
      <xdr:colOff>165100</xdr:colOff>
      <xdr:row>99</xdr:row>
      <xdr:rowOff>88455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6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79582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5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46279</xdr:rowOff>
    </xdr:from>
    <xdr:to>
      <xdr:col>6</xdr:col>
      <xdr:colOff>38100</xdr:colOff>
      <xdr:row>99</xdr:row>
      <xdr:rowOff>147879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701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139006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11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98824</xdr:rowOff>
    </xdr:from>
    <xdr:to>
      <xdr:col>55</xdr:col>
      <xdr:colOff>0</xdr:colOff>
      <xdr:row>38</xdr:row>
      <xdr:rowOff>119245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613924"/>
          <a:ext cx="8382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98824</xdr:rowOff>
    </xdr:from>
    <xdr:to>
      <xdr:col>50</xdr:col>
      <xdr:colOff>114300</xdr:colOff>
      <xdr:row>38</xdr:row>
      <xdr:rowOff>154352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613924"/>
          <a:ext cx="889000" cy="5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33444</xdr:rowOff>
    </xdr:from>
    <xdr:to>
      <xdr:col>45</xdr:col>
      <xdr:colOff>177800</xdr:colOff>
      <xdr:row>38</xdr:row>
      <xdr:rowOff>154352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519844"/>
          <a:ext cx="889000" cy="114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33444</xdr:rowOff>
    </xdr:from>
    <xdr:to>
      <xdr:col>41</xdr:col>
      <xdr:colOff>50800</xdr:colOff>
      <xdr:row>39</xdr:row>
      <xdr:rowOff>155702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519844"/>
          <a:ext cx="889000" cy="132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68445</xdr:rowOff>
    </xdr:from>
    <xdr:to>
      <xdr:col>55</xdr:col>
      <xdr:colOff>50800</xdr:colOff>
      <xdr:row>38</xdr:row>
      <xdr:rowOff>170045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5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154822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49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48024</xdr:rowOff>
    </xdr:from>
    <xdr:to>
      <xdr:col>50</xdr:col>
      <xdr:colOff>165100</xdr:colOff>
      <xdr:row>38</xdr:row>
      <xdr:rowOff>149624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6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140751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103552</xdr:rowOff>
    </xdr:from>
    <xdr:to>
      <xdr:col>46</xdr:col>
      <xdr:colOff>38100</xdr:colOff>
      <xdr:row>39</xdr:row>
      <xdr:rowOff>33702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61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24829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71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154094</xdr:rowOff>
    </xdr:from>
    <xdr:to>
      <xdr:col>41</xdr:col>
      <xdr:colOff>101600</xdr:colOff>
      <xdr:row>32</xdr:row>
      <xdr:rowOff>84244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46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75371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56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104902</xdr:rowOff>
    </xdr:from>
    <xdr:to>
      <xdr:col>36</xdr:col>
      <xdr:colOff>165100</xdr:colOff>
      <xdr:row>40</xdr:row>
      <xdr:rowOff>35052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79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26179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88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13056</xdr:rowOff>
    </xdr:from>
    <xdr:to>
      <xdr:col>55</xdr:col>
      <xdr:colOff>0</xdr:colOff>
      <xdr:row>58</xdr:row>
      <xdr:rowOff>56398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957156"/>
          <a:ext cx="838200" cy="4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15677</xdr:rowOff>
    </xdr:from>
    <xdr:to>
      <xdr:col>50</xdr:col>
      <xdr:colOff>114300</xdr:colOff>
      <xdr:row>58</xdr:row>
      <xdr:rowOff>13056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788327"/>
          <a:ext cx="889000" cy="16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15677</xdr:rowOff>
    </xdr:from>
    <xdr:to>
      <xdr:col>45</xdr:col>
      <xdr:colOff>177800</xdr:colOff>
      <xdr:row>58</xdr:row>
      <xdr:rowOff>7089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788327"/>
          <a:ext cx="889000" cy="16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69911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157927</xdr:rowOff>
    </xdr:from>
    <xdr:to>
      <xdr:col>41</xdr:col>
      <xdr:colOff>50800</xdr:colOff>
      <xdr:row>58</xdr:row>
      <xdr:rowOff>7089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930577"/>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5598</xdr:rowOff>
    </xdr:from>
    <xdr:to>
      <xdr:col>55</xdr:col>
      <xdr:colOff>50800</xdr:colOff>
      <xdr:row>58</xdr:row>
      <xdr:rowOff>107198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4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91975</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6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133706</xdr:rowOff>
    </xdr:from>
    <xdr:to>
      <xdr:col>50</xdr:col>
      <xdr:colOff>165100</xdr:colOff>
      <xdr:row>58</xdr:row>
      <xdr:rowOff>63856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90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54983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9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136327</xdr:rowOff>
    </xdr:from>
    <xdr:to>
      <xdr:col>46</xdr:col>
      <xdr:colOff>38100</xdr:colOff>
      <xdr:row>57</xdr:row>
      <xdr:rowOff>66477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3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83004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5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127739</xdr:rowOff>
    </xdr:from>
    <xdr:to>
      <xdr:col>41</xdr:col>
      <xdr:colOff>101600</xdr:colOff>
      <xdr:row>58</xdr:row>
      <xdr:rowOff>57889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90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49016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9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107127</xdr:rowOff>
    </xdr:from>
    <xdr:to>
      <xdr:col>36</xdr:col>
      <xdr:colOff>165100</xdr:colOff>
      <xdr:row>58</xdr:row>
      <xdr:rowOff>37277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7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28404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7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157150</xdr:rowOff>
    </xdr:from>
    <xdr:to>
      <xdr:col>55</xdr:col>
      <xdr:colOff>0</xdr:colOff>
      <xdr:row>78</xdr:row>
      <xdr:rowOff>159550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30250"/>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157150</xdr:rowOff>
    </xdr:from>
    <xdr:to>
      <xdr:col>50</xdr:col>
      <xdr:colOff>114300</xdr:colOff>
      <xdr:row>79</xdr:row>
      <xdr:rowOff>4008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30250"/>
          <a:ext cx="889000" cy="1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112249</xdr:rowOff>
    </xdr:from>
    <xdr:to>
      <xdr:col>45</xdr:col>
      <xdr:colOff>177800</xdr:colOff>
      <xdr:row>79</xdr:row>
      <xdr:rowOff>4008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85349"/>
          <a:ext cx="889000" cy="6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137852</xdr:rowOff>
    </xdr:from>
    <xdr:to>
      <xdr:col>41</xdr:col>
      <xdr:colOff>50800</xdr:colOff>
      <xdr:row>78</xdr:row>
      <xdr:rowOff>112249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339502"/>
          <a:ext cx="889000" cy="1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108750</xdr:rowOff>
    </xdr:from>
    <xdr:to>
      <xdr:col>55</xdr:col>
      <xdr:colOff>50800</xdr:colOff>
      <xdr:row>79</xdr:row>
      <xdr:rowOff>38900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8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23677</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9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106350</xdr:rowOff>
    </xdr:from>
    <xdr:to>
      <xdr:col>50</xdr:col>
      <xdr:colOff>165100</xdr:colOff>
      <xdr:row>79</xdr:row>
      <xdr:rowOff>36500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27627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7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124658</xdr:rowOff>
    </xdr:from>
    <xdr:to>
      <xdr:col>46</xdr:col>
      <xdr:colOff>38100</xdr:colOff>
      <xdr:row>79</xdr:row>
      <xdr:rowOff>54808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9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45935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9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61449</xdr:rowOff>
    </xdr:from>
    <xdr:to>
      <xdr:col>41</xdr:col>
      <xdr:colOff>101600</xdr:colOff>
      <xdr:row>78</xdr:row>
      <xdr:rowOff>163049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3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154176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2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87052</xdr:rowOff>
    </xdr:from>
    <xdr:to>
      <xdr:col>36</xdr:col>
      <xdr:colOff>165100</xdr:colOff>
      <xdr:row>78</xdr:row>
      <xdr:rowOff>17202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33729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06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112475</xdr:rowOff>
    </xdr:from>
    <xdr:to>
      <xdr:col>55</xdr:col>
      <xdr:colOff>0</xdr:colOff>
      <xdr:row>98</xdr:row>
      <xdr:rowOff>120171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914575"/>
          <a:ext cx="8382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5958</xdr:rowOff>
    </xdr:from>
    <xdr:to>
      <xdr:col>50</xdr:col>
      <xdr:colOff>114300</xdr:colOff>
      <xdr:row>98</xdr:row>
      <xdr:rowOff>120171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636608"/>
          <a:ext cx="889000" cy="28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5958</xdr:rowOff>
    </xdr:from>
    <xdr:to>
      <xdr:col>45</xdr:col>
      <xdr:colOff>177800</xdr:colOff>
      <xdr:row>98</xdr:row>
      <xdr:rowOff>121086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636608"/>
          <a:ext cx="889000" cy="28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8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121086</xdr:rowOff>
    </xdr:from>
    <xdr:to>
      <xdr:col>41</xdr:col>
      <xdr:colOff>50800</xdr:colOff>
      <xdr:row>98</xdr:row>
      <xdr:rowOff>164161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923186"/>
          <a:ext cx="889000" cy="4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61675</xdr:rowOff>
    </xdr:from>
    <xdr:to>
      <xdr:col>55</xdr:col>
      <xdr:colOff>50800</xdr:colOff>
      <xdr:row>98</xdr:row>
      <xdr:rowOff>163275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6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148052</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7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69371</xdr:rowOff>
    </xdr:from>
    <xdr:to>
      <xdr:col>50</xdr:col>
      <xdr:colOff>165100</xdr:colOff>
      <xdr:row>98</xdr:row>
      <xdr:rowOff>170971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7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162098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6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126608</xdr:rowOff>
    </xdr:from>
    <xdr:to>
      <xdr:col>46</xdr:col>
      <xdr:colOff>38100</xdr:colOff>
      <xdr:row>97</xdr:row>
      <xdr:rowOff>56758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58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73285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36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70286</xdr:rowOff>
    </xdr:from>
    <xdr:to>
      <xdr:col>41</xdr:col>
      <xdr:colOff>101600</xdr:colOff>
      <xdr:row>99</xdr:row>
      <xdr:rowOff>436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87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163013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9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113361</xdr:rowOff>
    </xdr:from>
    <xdr:to>
      <xdr:col>36</xdr:col>
      <xdr:colOff>165100</xdr:colOff>
      <xdr:row>99</xdr:row>
      <xdr:rowOff>43511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91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34638</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37428" y="1700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42610</xdr:rowOff>
    </xdr:from>
    <xdr:to>
      <xdr:col>85</xdr:col>
      <xdr:colOff>127000</xdr:colOff>
      <xdr:row>77</xdr:row>
      <xdr:rowOff>54725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244260"/>
          <a:ext cx="8382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34593</xdr:rowOff>
    </xdr:from>
    <xdr:to>
      <xdr:col>81</xdr:col>
      <xdr:colOff>50800</xdr:colOff>
      <xdr:row>77</xdr:row>
      <xdr:rowOff>42610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236243"/>
          <a:ext cx="889000" cy="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34593</xdr:rowOff>
    </xdr:from>
    <xdr:to>
      <xdr:col>76</xdr:col>
      <xdr:colOff>114300</xdr:colOff>
      <xdr:row>77</xdr:row>
      <xdr:rowOff>38725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36243"/>
          <a:ext cx="889000" cy="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36406</xdr:rowOff>
    </xdr:from>
    <xdr:to>
      <xdr:col>71</xdr:col>
      <xdr:colOff>177800</xdr:colOff>
      <xdr:row>77</xdr:row>
      <xdr:rowOff>38725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238056"/>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3925</xdr:rowOff>
    </xdr:from>
    <xdr:to>
      <xdr:col>85</xdr:col>
      <xdr:colOff>177800</xdr:colOff>
      <xdr:row>77</xdr:row>
      <xdr:rowOff>105525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153802</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8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163260</xdr:rowOff>
    </xdr:from>
    <xdr:to>
      <xdr:col>81</xdr:col>
      <xdr:colOff>101600</xdr:colOff>
      <xdr:row>77</xdr:row>
      <xdr:rowOff>93410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84537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8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155243</xdr:rowOff>
    </xdr:from>
    <xdr:to>
      <xdr:col>76</xdr:col>
      <xdr:colOff>165100</xdr:colOff>
      <xdr:row>77</xdr:row>
      <xdr:rowOff>85393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8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76520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7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159375</xdr:rowOff>
    </xdr:from>
    <xdr:to>
      <xdr:col>72</xdr:col>
      <xdr:colOff>38100</xdr:colOff>
      <xdr:row>77</xdr:row>
      <xdr:rowOff>89525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80652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8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157056</xdr:rowOff>
    </xdr:from>
    <xdr:to>
      <xdr:col>67</xdr:col>
      <xdr:colOff>101600</xdr:colOff>
      <xdr:row>77</xdr:row>
      <xdr:rowOff>87206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78333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7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101857</xdr:rowOff>
    </xdr:from>
    <xdr:to>
      <xdr:col>85</xdr:col>
      <xdr:colOff>127000</xdr:colOff>
      <xdr:row>98</xdr:row>
      <xdr:rowOff>122748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903957"/>
          <a:ext cx="838200" cy="2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101857</xdr:rowOff>
    </xdr:from>
    <xdr:to>
      <xdr:col>81</xdr:col>
      <xdr:colOff>50800</xdr:colOff>
      <xdr:row>98</xdr:row>
      <xdr:rowOff>109689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903957"/>
          <a:ext cx="889000" cy="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109689</xdr:rowOff>
    </xdr:from>
    <xdr:to>
      <xdr:col>76</xdr:col>
      <xdr:colOff>114300</xdr:colOff>
      <xdr:row>98</xdr:row>
      <xdr:rowOff>138461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911789"/>
          <a:ext cx="889000" cy="2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100769</xdr:rowOff>
    </xdr:from>
    <xdr:to>
      <xdr:col>71</xdr:col>
      <xdr:colOff>177800</xdr:colOff>
      <xdr:row>98</xdr:row>
      <xdr:rowOff>138461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902869"/>
          <a:ext cx="889000" cy="3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71948</xdr:rowOff>
    </xdr:from>
    <xdr:to>
      <xdr:col>85</xdr:col>
      <xdr:colOff>177800</xdr:colOff>
      <xdr:row>99</xdr:row>
      <xdr:rowOff>2098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7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158325</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8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51057</xdr:rowOff>
    </xdr:from>
    <xdr:to>
      <xdr:col>81</xdr:col>
      <xdr:colOff>101600</xdr:colOff>
      <xdr:row>98</xdr:row>
      <xdr:rowOff>152657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5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143784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94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58889</xdr:rowOff>
    </xdr:from>
    <xdr:to>
      <xdr:col>76</xdr:col>
      <xdr:colOff>165100</xdr:colOff>
      <xdr:row>98</xdr:row>
      <xdr:rowOff>160489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6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151616</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95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87661</xdr:rowOff>
    </xdr:from>
    <xdr:to>
      <xdr:col>72</xdr:col>
      <xdr:colOff>38100</xdr:colOff>
      <xdr:row>99</xdr:row>
      <xdr:rowOff>17811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8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8938</xdr:rowOff>
    </xdr:from>
    <xdr:ext cx="378565"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4017" y="16982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49969</xdr:rowOff>
    </xdr:from>
    <xdr:to>
      <xdr:col>67</xdr:col>
      <xdr:colOff>101600</xdr:colOff>
      <xdr:row>98</xdr:row>
      <xdr:rowOff>151569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142696</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4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28087</xdr:rowOff>
    </xdr:from>
    <xdr:to>
      <xdr:col>116</xdr:col>
      <xdr:colOff>63500</xdr:colOff>
      <xdr:row>78</xdr:row>
      <xdr:rowOff>40049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401187"/>
          <a:ext cx="838200" cy="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40049</xdr:rowOff>
    </xdr:from>
    <xdr:to>
      <xdr:col>111</xdr:col>
      <xdr:colOff>177800</xdr:colOff>
      <xdr:row>78</xdr:row>
      <xdr:rowOff>64948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413149"/>
          <a:ext cx="889000" cy="2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64948</xdr:rowOff>
    </xdr:from>
    <xdr:to>
      <xdr:col>107</xdr:col>
      <xdr:colOff>50800</xdr:colOff>
      <xdr:row>78</xdr:row>
      <xdr:rowOff>73806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438048"/>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60967</xdr:rowOff>
    </xdr:from>
    <xdr:to>
      <xdr:col>102</xdr:col>
      <xdr:colOff>114300</xdr:colOff>
      <xdr:row>78</xdr:row>
      <xdr:rowOff>73806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262617"/>
          <a:ext cx="889000" cy="18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148737</xdr:rowOff>
    </xdr:from>
    <xdr:to>
      <xdr:col>116</xdr:col>
      <xdr:colOff>114300</xdr:colOff>
      <xdr:row>78</xdr:row>
      <xdr:rowOff>78887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35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63664</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6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160699</xdr:rowOff>
    </xdr:from>
    <xdr:to>
      <xdr:col>112</xdr:col>
      <xdr:colOff>38100</xdr:colOff>
      <xdr:row>78</xdr:row>
      <xdr:rowOff>90849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36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81976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45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14148</xdr:rowOff>
    </xdr:from>
    <xdr:to>
      <xdr:col>107</xdr:col>
      <xdr:colOff>101600</xdr:colOff>
      <xdr:row>78</xdr:row>
      <xdr:rowOff>115748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3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106875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4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23006</xdr:rowOff>
    </xdr:from>
    <xdr:to>
      <xdr:col>102</xdr:col>
      <xdr:colOff>165100</xdr:colOff>
      <xdr:row>78</xdr:row>
      <xdr:rowOff>124606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39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115733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4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10167</xdr:rowOff>
    </xdr:from>
    <xdr:to>
      <xdr:col>98</xdr:col>
      <xdr:colOff>38100</xdr:colOff>
      <xdr:row>77</xdr:row>
      <xdr:rowOff>111767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21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102894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30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●人件費については、前年度に比べ増加し住民一人当たり</a:t>
          </a:r>
          <a:r>
            <a:rPr kumimoji="1" lang="en-US" altLang="ja-JP" sz="1100">
              <a:latin typeface="ＭＳ Ｐゴシック" panose="020B0600070205080204" pitchFamily="50" charset="-128"/>
              <a:ea typeface="ＭＳ Ｐゴシック" panose="020B0600070205080204" pitchFamily="50" charset="-128"/>
            </a:rPr>
            <a:t>62,739</a:t>
          </a:r>
          <a:r>
            <a:rPr kumimoji="1" lang="ja-JP" altLang="en-US" sz="1100">
              <a:latin typeface="ＭＳ Ｐゴシック" panose="020B0600070205080204" pitchFamily="50" charset="-128"/>
              <a:ea typeface="ＭＳ Ｐゴシック" panose="020B0600070205080204" pitchFamily="50" charset="-128"/>
            </a:rPr>
            <a:t>円となった。近年、類似団体平均と比べて低い水準にあるものの、今後も適切な人員配置を実施し、事務の効率化と円滑な行政サービスを提供していく必要がある。●物件費については、前年度に比べ減少し住民一人当たり</a:t>
          </a:r>
          <a:r>
            <a:rPr kumimoji="1" lang="en-US" altLang="ja-JP" sz="1100">
              <a:latin typeface="ＭＳ Ｐゴシック" panose="020B0600070205080204" pitchFamily="50" charset="-128"/>
              <a:ea typeface="ＭＳ Ｐゴシック" panose="020B0600070205080204" pitchFamily="50" charset="-128"/>
            </a:rPr>
            <a:t>68,046</a:t>
          </a:r>
          <a:r>
            <a:rPr kumimoji="1" lang="ja-JP" altLang="en-US" sz="1100">
              <a:latin typeface="ＭＳ Ｐゴシック" panose="020B0600070205080204" pitchFamily="50" charset="-128"/>
              <a:ea typeface="ＭＳ Ｐゴシック" panose="020B0600070205080204" pitchFamily="50" charset="-128"/>
            </a:rPr>
            <a:t>円となった。昨年度に引き続き類似団体と比較して一人当たりのコストが低くなったものの、町保有施設が多いため、今後も実施可能な部分については民間委託の実施を進めていく。●扶助費については、類似団体平均値と比較すると住民一人当たりのコストが</a:t>
          </a:r>
          <a:r>
            <a:rPr kumimoji="1" lang="en-US" altLang="ja-JP" sz="1100">
              <a:latin typeface="ＭＳ Ｐゴシック" panose="020B0600070205080204" pitchFamily="50" charset="-128"/>
              <a:ea typeface="ＭＳ Ｐゴシック" panose="020B0600070205080204" pitchFamily="50" charset="-128"/>
            </a:rPr>
            <a:t>21,065</a:t>
          </a:r>
          <a:r>
            <a:rPr kumimoji="1" lang="ja-JP" altLang="en-US" sz="1100">
              <a:latin typeface="ＭＳ Ｐゴシック" panose="020B0600070205080204" pitchFamily="50" charset="-128"/>
              <a:ea typeface="ＭＳ Ｐゴシック" panose="020B0600070205080204" pitchFamily="50" charset="-128"/>
            </a:rPr>
            <a:t>円低くなり、本年度は前年度に比べ</a:t>
          </a:r>
          <a:r>
            <a:rPr kumimoji="1" lang="en-US" altLang="ja-JP" sz="1100">
              <a:latin typeface="ＭＳ Ｐゴシック" panose="020B0600070205080204" pitchFamily="50" charset="-128"/>
              <a:ea typeface="ＭＳ Ｐゴシック" panose="020B0600070205080204" pitchFamily="50" charset="-128"/>
            </a:rPr>
            <a:t>5.6</a:t>
          </a:r>
          <a:r>
            <a:rPr kumimoji="1" lang="ja-JP" altLang="en-US" sz="1100">
              <a:latin typeface="ＭＳ Ｐゴシック" panose="020B0600070205080204" pitchFamily="50" charset="-128"/>
              <a:ea typeface="ＭＳ Ｐゴシック" panose="020B0600070205080204" pitchFamily="50" charset="-128"/>
            </a:rPr>
            <a:t>％増加した。住民税非課税世帯等に対する臨時特別給付金事業（</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万円給付）、福祉医療費支給事業の増加によるものである。今後、社会保障関連経費が増加することは必至であり、特に町単独の扶助費は、その効果と必要性を常に検証し見直しを図ることにより抑制に努める。●補助費等については、類似団体平均値を下回り、プレミアム付商品券発行事業の終了等により、前年度に比べ</a:t>
          </a:r>
          <a:r>
            <a:rPr kumimoji="1" lang="en-US" altLang="ja-JP" sz="1100">
              <a:latin typeface="ＭＳ Ｐゴシック" panose="020B0600070205080204" pitchFamily="50" charset="-128"/>
              <a:ea typeface="ＭＳ Ｐゴシック" panose="020B0600070205080204" pitchFamily="50" charset="-128"/>
            </a:rPr>
            <a:t>4.1</a:t>
          </a:r>
          <a:r>
            <a:rPr kumimoji="1" lang="ja-JP" altLang="en-US" sz="1100">
              <a:latin typeface="ＭＳ Ｐゴシック" panose="020B0600070205080204" pitchFamily="50" charset="-128"/>
              <a:ea typeface="ＭＳ Ｐゴシック" panose="020B0600070205080204" pitchFamily="50" charset="-128"/>
            </a:rPr>
            <a:t>％減少した。今後も、各種団体等への単独補助金については、常にその必要性とその効果を検証しながら事業の見直しを進める。●普通建設事業費については、新規整備で前年度比</a:t>
          </a:r>
          <a:r>
            <a:rPr kumimoji="1" lang="en-US" altLang="ja-JP" sz="1100">
              <a:latin typeface="ＭＳ Ｐゴシック" panose="020B0600070205080204" pitchFamily="50" charset="-128"/>
              <a:ea typeface="ＭＳ Ｐゴシック" panose="020B0600070205080204" pitchFamily="50" charset="-128"/>
            </a:rPr>
            <a:t>4.1</a:t>
          </a:r>
          <a:r>
            <a:rPr kumimoji="1" lang="ja-JP" altLang="en-US" sz="1100">
              <a:latin typeface="ＭＳ Ｐゴシック" panose="020B0600070205080204" pitchFamily="50" charset="-128"/>
              <a:ea typeface="ＭＳ Ｐゴシック" panose="020B0600070205080204" pitchFamily="50" charset="-128"/>
            </a:rPr>
            <a:t>％減、更新整備で前年度比</a:t>
          </a:r>
          <a:r>
            <a:rPr kumimoji="1" lang="en-US" altLang="ja-JP" sz="1100">
              <a:latin typeface="ＭＳ Ｐゴシック" panose="020B0600070205080204" pitchFamily="50" charset="-128"/>
              <a:ea typeface="ＭＳ Ｐゴシック" panose="020B0600070205080204" pitchFamily="50" charset="-128"/>
            </a:rPr>
            <a:t>5.1</a:t>
          </a:r>
          <a:r>
            <a:rPr kumimoji="1" lang="ja-JP" altLang="en-US" sz="1100">
              <a:latin typeface="ＭＳ Ｐゴシック" panose="020B0600070205080204" pitchFamily="50" charset="-128"/>
              <a:ea typeface="ＭＳ Ｐゴシック" panose="020B0600070205080204" pitchFamily="50" charset="-128"/>
            </a:rPr>
            <a:t>％増となった。新規整備の減は高崎玉村スマートＩＣ周辺地区まちづくり事業、上陽分団詰所建設事業等の減によるもので、更新整備の増は、南中学校施設環境改善（トイレ改修）事業、南分団詰所建設事業等によるものである。今後は、「公共施設等総合管理計画」に基づく「個別施設計画」により、限られた財源のなかで公共施設の配置・管理等に努める。●公債費については、前年度比</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％減となり類似団体平均よりは低いものの、近年は</a:t>
          </a:r>
          <a:r>
            <a:rPr kumimoji="1" lang="en-US" altLang="ja-JP" sz="1100">
              <a:latin typeface="ＭＳ Ｐゴシック" panose="020B0600070205080204" pitchFamily="50" charset="-128"/>
              <a:ea typeface="ＭＳ Ｐゴシック" panose="020B0600070205080204" pitchFamily="50" charset="-128"/>
            </a:rPr>
            <a:t>25,000</a:t>
          </a:r>
          <a:r>
            <a:rPr kumimoji="1" lang="ja-JP" altLang="en-US" sz="1100">
              <a:latin typeface="ＭＳ Ｐゴシック" panose="020B0600070205080204" pitchFamily="50" charset="-128"/>
              <a:ea typeface="ＭＳ Ｐゴシック" panose="020B0600070205080204" pitchFamily="50" charset="-128"/>
            </a:rPr>
            <a:t>円前後を推移している。●積立金については、前年度比</a:t>
          </a:r>
          <a:r>
            <a:rPr kumimoji="1" lang="en-US" altLang="ja-JP" sz="1100">
              <a:latin typeface="ＭＳ Ｐゴシック" panose="020B0600070205080204" pitchFamily="50" charset="-128"/>
              <a:ea typeface="ＭＳ Ｐゴシック" panose="020B0600070205080204" pitchFamily="50" charset="-128"/>
            </a:rPr>
            <a:t>55.2</a:t>
          </a:r>
          <a:r>
            <a:rPr kumimoji="1" lang="ja-JP" altLang="en-US" sz="1100">
              <a:latin typeface="ＭＳ Ｐゴシック" panose="020B0600070205080204" pitchFamily="50" charset="-128"/>
              <a:ea typeface="ＭＳ Ｐゴシック" panose="020B0600070205080204" pitchFamily="50" charset="-128"/>
            </a:rPr>
            <a:t>％減の住民一人当たり</a:t>
          </a:r>
          <a:r>
            <a:rPr kumimoji="1" lang="en-US" altLang="ja-JP" sz="1100">
              <a:latin typeface="ＭＳ Ｐゴシック" panose="020B0600070205080204" pitchFamily="50" charset="-128"/>
              <a:ea typeface="ＭＳ Ｐゴシック" panose="020B0600070205080204" pitchFamily="50" charset="-128"/>
            </a:rPr>
            <a:t>3,708</a:t>
          </a:r>
          <a:r>
            <a:rPr kumimoji="1" lang="ja-JP" altLang="en-US" sz="1100">
              <a:latin typeface="ＭＳ Ｐゴシック" panose="020B0600070205080204" pitchFamily="50" charset="-128"/>
              <a:ea typeface="ＭＳ Ｐゴシック" panose="020B0600070205080204" pitchFamily="50" charset="-128"/>
            </a:rPr>
            <a:t>円となった。財政調整基金、学校教育施設整備基金、ふるさと創生基金の積立金減少によるものである。●繰出金については、国民健康保険特別会計繰出金、後期高齢者医療特別会計繰出金の増により前年度比</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％増となった。</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35,732
34,322
25.78
12,522,862
11,876,036
540,987
8,050,825
9,071,300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161798</xdr:rowOff>
    </xdr:from>
    <xdr:to>
      <xdr:col>24</xdr:col>
      <xdr:colOff>63500</xdr:colOff>
      <xdr:row>38</xdr:row>
      <xdr:rowOff>10160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05448"/>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10160</xdr:rowOff>
    </xdr:from>
    <xdr:to>
      <xdr:col>19</xdr:col>
      <xdr:colOff>177800</xdr:colOff>
      <xdr:row>38</xdr:row>
      <xdr:rowOff>26162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2526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20828</xdr:rowOff>
    </xdr:from>
    <xdr:to>
      <xdr:col>15</xdr:col>
      <xdr:colOff>50800</xdr:colOff>
      <xdr:row>38</xdr:row>
      <xdr:rowOff>26162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3592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159512</xdr:rowOff>
    </xdr:from>
    <xdr:to>
      <xdr:col>10</xdr:col>
      <xdr:colOff>114300</xdr:colOff>
      <xdr:row>38</xdr:row>
      <xdr:rowOff>20828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03162"/>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110998</xdr:rowOff>
    </xdr:from>
    <xdr:to>
      <xdr:col>24</xdr:col>
      <xdr:colOff>114300</xdr:colOff>
      <xdr:row>38</xdr:row>
      <xdr:rowOff>41148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25925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6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130810</xdr:rowOff>
    </xdr:from>
    <xdr:to>
      <xdr:col>20</xdr:col>
      <xdr:colOff>38100</xdr:colOff>
      <xdr:row>38</xdr:row>
      <xdr:rowOff>60960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52087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146812</xdr:rowOff>
    </xdr:from>
    <xdr:to>
      <xdr:col>15</xdr:col>
      <xdr:colOff>101600</xdr:colOff>
      <xdr:row>38</xdr:row>
      <xdr:rowOff>76962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9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68089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141478</xdr:rowOff>
    </xdr:from>
    <xdr:to>
      <xdr:col>10</xdr:col>
      <xdr:colOff>165100</xdr:colOff>
      <xdr:row>38</xdr:row>
      <xdr:rowOff>71628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62755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7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108712</xdr:rowOff>
    </xdr:from>
    <xdr:to>
      <xdr:col>6</xdr:col>
      <xdr:colOff>38100</xdr:colOff>
      <xdr:row>38</xdr:row>
      <xdr:rowOff>38862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29989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128263</xdr:rowOff>
    </xdr:from>
    <xdr:to>
      <xdr:col>24</xdr:col>
      <xdr:colOff>63500</xdr:colOff>
      <xdr:row>58</xdr:row>
      <xdr:rowOff>137382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72363"/>
          <a:ext cx="838200" cy="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82311</xdr:rowOff>
    </xdr:from>
    <xdr:to>
      <xdr:col>19</xdr:col>
      <xdr:colOff>177800</xdr:colOff>
      <xdr:row>58</xdr:row>
      <xdr:rowOff>137382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26411"/>
          <a:ext cx="889000" cy="5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163671</xdr:rowOff>
    </xdr:from>
    <xdr:to>
      <xdr:col>15</xdr:col>
      <xdr:colOff>50800</xdr:colOff>
      <xdr:row>58</xdr:row>
      <xdr:rowOff>82311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64871"/>
          <a:ext cx="889000" cy="26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163671</xdr:rowOff>
    </xdr:from>
    <xdr:to>
      <xdr:col>10</xdr:col>
      <xdr:colOff>114300</xdr:colOff>
      <xdr:row>58</xdr:row>
      <xdr:rowOff>125830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64871"/>
          <a:ext cx="889000" cy="30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77463</xdr:rowOff>
    </xdr:from>
    <xdr:to>
      <xdr:col>24</xdr:col>
      <xdr:colOff>114300</xdr:colOff>
      <xdr:row>59</xdr:row>
      <xdr:rowOff>7613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2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163840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86582</xdr:rowOff>
    </xdr:from>
    <xdr:to>
      <xdr:col>20</xdr:col>
      <xdr:colOff>38100</xdr:colOff>
      <xdr:row>59</xdr:row>
      <xdr:rowOff>16732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3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7859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2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31511</xdr:rowOff>
    </xdr:from>
    <xdr:to>
      <xdr:col>15</xdr:col>
      <xdr:colOff>101600</xdr:colOff>
      <xdr:row>58</xdr:row>
      <xdr:rowOff>133111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7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124238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6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112871</xdr:rowOff>
    </xdr:from>
    <xdr:to>
      <xdr:col>10</xdr:col>
      <xdr:colOff>165100</xdr:colOff>
      <xdr:row>57</xdr:row>
      <xdr:rowOff>43021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1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34148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0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75030</xdr:rowOff>
    </xdr:from>
    <xdr:to>
      <xdr:col>6</xdr:col>
      <xdr:colOff>38100</xdr:colOff>
      <xdr:row>59</xdr:row>
      <xdr:rowOff>5180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167757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1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100144</xdr:rowOff>
    </xdr:from>
    <xdr:to>
      <xdr:col>24</xdr:col>
      <xdr:colOff>63500</xdr:colOff>
      <xdr:row>77</xdr:row>
      <xdr:rowOff>128933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01794"/>
          <a:ext cx="838200" cy="2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71729</xdr:rowOff>
    </xdr:from>
    <xdr:to>
      <xdr:col>19</xdr:col>
      <xdr:colOff>177800</xdr:colOff>
      <xdr:row>77</xdr:row>
      <xdr:rowOff>128933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73379"/>
          <a:ext cx="889000" cy="5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71729</xdr:rowOff>
    </xdr:from>
    <xdr:to>
      <xdr:col>15</xdr:col>
      <xdr:colOff>50800</xdr:colOff>
      <xdr:row>78</xdr:row>
      <xdr:rowOff>52070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73379"/>
          <a:ext cx="889000" cy="15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52070</xdr:rowOff>
    </xdr:from>
    <xdr:to>
      <xdr:col>10</xdr:col>
      <xdr:colOff>114300</xdr:colOff>
      <xdr:row>78</xdr:row>
      <xdr:rowOff>95115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25170"/>
          <a:ext cx="889000" cy="4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49344</xdr:rowOff>
    </xdr:from>
    <xdr:to>
      <xdr:col>24</xdr:col>
      <xdr:colOff>114300</xdr:colOff>
      <xdr:row>77</xdr:row>
      <xdr:rowOff>150944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5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27771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29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78133</xdr:rowOff>
    </xdr:from>
    <xdr:to>
      <xdr:col>20</xdr:col>
      <xdr:colOff>38100</xdr:colOff>
      <xdr:row>78</xdr:row>
      <xdr:rowOff>8283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7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170860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7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20929</xdr:rowOff>
    </xdr:from>
    <xdr:to>
      <xdr:col>15</xdr:col>
      <xdr:colOff>101600</xdr:colOff>
      <xdr:row>77</xdr:row>
      <xdr:rowOff>122529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2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113656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1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1270</xdr:rowOff>
    </xdr:from>
    <xdr:to>
      <xdr:col>10</xdr:col>
      <xdr:colOff>165100</xdr:colOff>
      <xdr:row>78</xdr:row>
      <xdr:rowOff>102870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93997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6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44315</xdr:rowOff>
    </xdr:from>
    <xdr:to>
      <xdr:col>6</xdr:col>
      <xdr:colOff>38100</xdr:colOff>
      <xdr:row>78</xdr:row>
      <xdr:rowOff>145915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1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137042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10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48619</xdr:rowOff>
    </xdr:from>
    <xdr:to>
      <xdr:col>24</xdr:col>
      <xdr:colOff>63500</xdr:colOff>
      <xdr:row>98</xdr:row>
      <xdr:rowOff>110880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850719"/>
          <a:ext cx="838200" cy="6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2884</xdr:rowOff>
    </xdr:from>
    <xdr:to>
      <xdr:col>19</xdr:col>
      <xdr:colOff>177800</xdr:colOff>
      <xdr:row>98</xdr:row>
      <xdr:rowOff>48619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804984"/>
          <a:ext cx="889000" cy="4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2884</xdr:rowOff>
    </xdr:from>
    <xdr:to>
      <xdr:col>15</xdr:col>
      <xdr:colOff>50800</xdr:colOff>
      <xdr:row>98</xdr:row>
      <xdr:rowOff>123355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04984"/>
          <a:ext cx="889000" cy="12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123355</xdr:rowOff>
    </xdr:from>
    <xdr:to>
      <xdr:col>10</xdr:col>
      <xdr:colOff>114300</xdr:colOff>
      <xdr:row>98</xdr:row>
      <xdr:rowOff>168960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25455"/>
          <a:ext cx="8890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60080</xdr:rowOff>
    </xdr:from>
    <xdr:to>
      <xdr:col>24</xdr:col>
      <xdr:colOff>114300</xdr:colOff>
      <xdr:row>98</xdr:row>
      <xdr:rowOff>161680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6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146457</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7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169269</xdr:rowOff>
    </xdr:from>
    <xdr:to>
      <xdr:col>20</xdr:col>
      <xdr:colOff>38100</xdr:colOff>
      <xdr:row>98</xdr:row>
      <xdr:rowOff>99419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9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90546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9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123534</xdr:rowOff>
    </xdr:from>
    <xdr:to>
      <xdr:col>15</xdr:col>
      <xdr:colOff>101600</xdr:colOff>
      <xdr:row>98</xdr:row>
      <xdr:rowOff>53684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5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44811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72555</xdr:rowOff>
    </xdr:from>
    <xdr:to>
      <xdr:col>10</xdr:col>
      <xdr:colOff>165100</xdr:colOff>
      <xdr:row>99</xdr:row>
      <xdr:rowOff>2705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165282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6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118160</xdr:rowOff>
    </xdr:from>
    <xdr:to>
      <xdr:col>6</xdr:col>
      <xdr:colOff>38100</xdr:colOff>
      <xdr:row>99</xdr:row>
      <xdr:rowOff>48310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39437</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1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141605</xdr:rowOff>
    </xdr:from>
    <xdr:to>
      <xdr:col>55</xdr:col>
      <xdr:colOff>0</xdr:colOff>
      <xdr:row>38</xdr:row>
      <xdr:rowOff>146748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56705"/>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146177</xdr:rowOff>
    </xdr:from>
    <xdr:to>
      <xdr:col>50</xdr:col>
      <xdr:colOff>114300</xdr:colOff>
      <xdr:row>38</xdr:row>
      <xdr:rowOff>146748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6127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146177</xdr:rowOff>
    </xdr:from>
    <xdr:to>
      <xdr:col>45</xdr:col>
      <xdr:colOff>177800</xdr:colOff>
      <xdr:row>38</xdr:row>
      <xdr:rowOff>149225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6127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103505</xdr:rowOff>
    </xdr:from>
    <xdr:to>
      <xdr:col>41</xdr:col>
      <xdr:colOff>50800</xdr:colOff>
      <xdr:row>38</xdr:row>
      <xdr:rowOff>149225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44715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90805</xdr:rowOff>
    </xdr:from>
    <xdr:to>
      <xdr:col>55</xdr:col>
      <xdr:colOff>50800</xdr:colOff>
      <xdr:row>39</xdr:row>
      <xdr:rowOff>20955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52849</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6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95948</xdr:rowOff>
    </xdr:from>
    <xdr:to>
      <xdr:col>50</xdr:col>
      <xdr:colOff>165100</xdr:colOff>
      <xdr:row>39</xdr:row>
      <xdr:rowOff>26098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17225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03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95377</xdr:rowOff>
    </xdr:from>
    <xdr:to>
      <xdr:col>46</xdr:col>
      <xdr:colOff>38100</xdr:colOff>
      <xdr:row>39</xdr:row>
      <xdr:rowOff>25527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16654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98425</xdr:rowOff>
    </xdr:from>
    <xdr:to>
      <xdr:col>41</xdr:col>
      <xdr:colOff>101600</xdr:colOff>
      <xdr:row>39</xdr:row>
      <xdr:rowOff>28575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1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19702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06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52705</xdr:rowOff>
    </xdr:from>
    <xdr:to>
      <xdr:col>36</xdr:col>
      <xdr:colOff>165100</xdr:colOff>
      <xdr:row>37</xdr:row>
      <xdr:rowOff>154305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9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170832</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17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123901</xdr:rowOff>
    </xdr:from>
    <xdr:to>
      <xdr:col>55</xdr:col>
      <xdr:colOff>0</xdr:colOff>
      <xdr:row>58</xdr:row>
      <xdr:rowOff>132105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068001"/>
          <a:ext cx="8382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119964</xdr:rowOff>
    </xdr:from>
    <xdr:to>
      <xdr:col>50</xdr:col>
      <xdr:colOff>114300</xdr:colOff>
      <xdr:row>58</xdr:row>
      <xdr:rowOff>132105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10064064"/>
          <a:ext cx="889000" cy="1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119964</xdr:rowOff>
    </xdr:from>
    <xdr:to>
      <xdr:col>45</xdr:col>
      <xdr:colOff>177800</xdr:colOff>
      <xdr:row>58</xdr:row>
      <xdr:rowOff>121831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064064"/>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121831</xdr:rowOff>
    </xdr:from>
    <xdr:to>
      <xdr:col>41</xdr:col>
      <xdr:colOff>50800</xdr:colOff>
      <xdr:row>58</xdr:row>
      <xdr:rowOff>134620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065931"/>
          <a:ext cx="889000" cy="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73101</xdr:rowOff>
    </xdr:from>
    <xdr:to>
      <xdr:col>55</xdr:col>
      <xdr:colOff>50800</xdr:colOff>
      <xdr:row>59</xdr:row>
      <xdr:rowOff>3251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1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2862</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4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81305</xdr:rowOff>
    </xdr:from>
    <xdr:to>
      <xdr:col>50</xdr:col>
      <xdr:colOff>165100</xdr:colOff>
      <xdr:row>59</xdr:row>
      <xdr:rowOff>11455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2582</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1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69164</xdr:rowOff>
    </xdr:from>
    <xdr:to>
      <xdr:col>46</xdr:col>
      <xdr:colOff>38100</xdr:colOff>
      <xdr:row>58</xdr:row>
      <xdr:rowOff>170764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1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161891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0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71031</xdr:rowOff>
    </xdr:from>
    <xdr:to>
      <xdr:col>41</xdr:col>
      <xdr:colOff>101600</xdr:colOff>
      <xdr:row>59</xdr:row>
      <xdr:rowOff>1181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163758</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83820</xdr:rowOff>
    </xdr:from>
    <xdr:to>
      <xdr:col>36</xdr:col>
      <xdr:colOff>165100</xdr:colOff>
      <xdr:row>59</xdr:row>
      <xdr:rowOff>13970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5097</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2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136957</xdr:rowOff>
    </xdr:from>
    <xdr:to>
      <xdr:col>55</xdr:col>
      <xdr:colOff>0</xdr:colOff>
      <xdr:row>77</xdr:row>
      <xdr:rowOff>109068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995707"/>
          <a:ext cx="838200" cy="3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136957</xdr:rowOff>
    </xdr:from>
    <xdr:to>
      <xdr:col>50</xdr:col>
      <xdr:colOff>114300</xdr:colOff>
      <xdr:row>77</xdr:row>
      <xdr:rowOff>104648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2995707"/>
          <a:ext cx="889000" cy="3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73271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107544</xdr:rowOff>
    </xdr:from>
    <xdr:to>
      <xdr:col>45</xdr:col>
      <xdr:colOff>177800</xdr:colOff>
      <xdr:row>77</xdr:row>
      <xdr:rowOff>104648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2966294"/>
          <a:ext cx="889000" cy="3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107544</xdr:rowOff>
    </xdr:from>
    <xdr:to>
      <xdr:col>41</xdr:col>
      <xdr:colOff>50800</xdr:colOff>
      <xdr:row>78</xdr:row>
      <xdr:rowOff>9855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966294"/>
          <a:ext cx="889000" cy="41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58268</xdr:rowOff>
    </xdr:from>
    <xdr:to>
      <xdr:col>55</xdr:col>
      <xdr:colOff>50800</xdr:colOff>
      <xdr:row>77</xdr:row>
      <xdr:rowOff>159868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5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36695</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3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86157</xdr:rowOff>
    </xdr:from>
    <xdr:to>
      <xdr:col>50</xdr:col>
      <xdr:colOff>165100</xdr:colOff>
      <xdr:row>76</xdr:row>
      <xdr:rowOff>16306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9449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32834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72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53848</xdr:rowOff>
    </xdr:from>
    <xdr:to>
      <xdr:col>46</xdr:col>
      <xdr:colOff>38100</xdr:colOff>
      <xdr:row>77</xdr:row>
      <xdr:rowOff>155448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5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146575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34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56744</xdr:rowOff>
    </xdr:from>
    <xdr:to>
      <xdr:col>41</xdr:col>
      <xdr:colOff>101600</xdr:colOff>
      <xdr:row>75</xdr:row>
      <xdr:rowOff>158344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91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3421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69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130505</xdr:rowOff>
    </xdr:from>
    <xdr:to>
      <xdr:col>36</xdr:col>
      <xdr:colOff>165100</xdr:colOff>
      <xdr:row>78</xdr:row>
      <xdr:rowOff>60655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51782</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2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169774</xdr:rowOff>
    </xdr:from>
    <xdr:to>
      <xdr:col>55</xdr:col>
      <xdr:colOff>0</xdr:colOff>
      <xdr:row>97</xdr:row>
      <xdr:rowOff>56781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628974"/>
          <a:ext cx="838200" cy="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169774</xdr:rowOff>
    </xdr:from>
    <xdr:to>
      <xdr:col>50</xdr:col>
      <xdr:colOff>114300</xdr:colOff>
      <xdr:row>97</xdr:row>
      <xdr:rowOff>19977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628974"/>
          <a:ext cx="889000" cy="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19977</xdr:rowOff>
    </xdr:from>
    <xdr:to>
      <xdr:col>45</xdr:col>
      <xdr:colOff>177800</xdr:colOff>
      <xdr:row>97</xdr:row>
      <xdr:rowOff>64542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650627"/>
          <a:ext cx="889000" cy="4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160122</xdr:rowOff>
    </xdr:from>
    <xdr:to>
      <xdr:col>41</xdr:col>
      <xdr:colOff>50800</xdr:colOff>
      <xdr:row>97</xdr:row>
      <xdr:rowOff>64542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619322"/>
          <a:ext cx="889000" cy="7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5981</xdr:rowOff>
    </xdr:from>
    <xdr:to>
      <xdr:col>55</xdr:col>
      <xdr:colOff>50800</xdr:colOff>
      <xdr:row>97</xdr:row>
      <xdr:rowOff>107581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3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92358</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5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118974</xdr:rowOff>
    </xdr:from>
    <xdr:to>
      <xdr:col>50</xdr:col>
      <xdr:colOff>165100</xdr:colOff>
      <xdr:row>97</xdr:row>
      <xdr:rowOff>49124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7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40251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140627</xdr:rowOff>
    </xdr:from>
    <xdr:to>
      <xdr:col>46</xdr:col>
      <xdr:colOff>38100</xdr:colOff>
      <xdr:row>97</xdr:row>
      <xdr:rowOff>70777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9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61904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9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13742</xdr:rowOff>
    </xdr:from>
    <xdr:to>
      <xdr:col>41</xdr:col>
      <xdr:colOff>101600</xdr:colOff>
      <xdr:row>97</xdr:row>
      <xdr:rowOff>115342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4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106469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109322</xdr:rowOff>
    </xdr:from>
    <xdr:to>
      <xdr:col>36</xdr:col>
      <xdr:colOff>165100</xdr:colOff>
      <xdr:row>97</xdr:row>
      <xdr:rowOff>39472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6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30599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133299</xdr:rowOff>
    </xdr:from>
    <xdr:to>
      <xdr:col>85</xdr:col>
      <xdr:colOff>127000</xdr:colOff>
      <xdr:row>38</xdr:row>
      <xdr:rowOff>2502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476949"/>
          <a:ext cx="83820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133299</xdr:rowOff>
    </xdr:from>
    <xdr:to>
      <xdr:col>81</xdr:col>
      <xdr:colOff>50800</xdr:colOff>
      <xdr:row>38</xdr:row>
      <xdr:rowOff>53404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476949"/>
          <a:ext cx="889000" cy="9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53404</xdr:rowOff>
    </xdr:from>
    <xdr:to>
      <xdr:col>76</xdr:col>
      <xdr:colOff>114300</xdr:colOff>
      <xdr:row>38</xdr:row>
      <xdr:rowOff>78816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568504"/>
          <a:ext cx="889000" cy="2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61938</xdr:rowOff>
    </xdr:from>
    <xdr:to>
      <xdr:col>71</xdr:col>
      <xdr:colOff>177800</xdr:colOff>
      <xdr:row>38</xdr:row>
      <xdr:rowOff>78816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577038"/>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123152</xdr:rowOff>
    </xdr:from>
    <xdr:to>
      <xdr:col>85</xdr:col>
      <xdr:colOff>177800</xdr:colOff>
      <xdr:row>38</xdr:row>
      <xdr:rowOff>53302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6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101579</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4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82499</xdr:rowOff>
    </xdr:from>
    <xdr:to>
      <xdr:col>81</xdr:col>
      <xdr:colOff>101600</xdr:colOff>
      <xdr:row>38</xdr:row>
      <xdr:rowOff>12649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29176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20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2604</xdr:rowOff>
    </xdr:from>
    <xdr:to>
      <xdr:col>76</xdr:col>
      <xdr:colOff>165100</xdr:colOff>
      <xdr:row>38</xdr:row>
      <xdr:rowOff>104204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1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95331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1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28016</xdr:rowOff>
    </xdr:from>
    <xdr:to>
      <xdr:col>72</xdr:col>
      <xdr:colOff>38100</xdr:colOff>
      <xdr:row>38</xdr:row>
      <xdr:rowOff>129616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4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120743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11138</xdr:rowOff>
    </xdr:from>
    <xdr:to>
      <xdr:col>67</xdr:col>
      <xdr:colOff>101600</xdr:colOff>
      <xdr:row>38</xdr:row>
      <xdr:rowOff>112738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2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103865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93668</xdr:rowOff>
    </xdr:from>
    <xdr:to>
      <xdr:col>85</xdr:col>
      <xdr:colOff>127000</xdr:colOff>
      <xdr:row>57</xdr:row>
      <xdr:rowOff>111552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66318"/>
          <a:ext cx="838200" cy="1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47971</xdr:rowOff>
    </xdr:from>
    <xdr:to>
      <xdr:col>81</xdr:col>
      <xdr:colOff>50800</xdr:colOff>
      <xdr:row>57</xdr:row>
      <xdr:rowOff>111552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820621"/>
          <a:ext cx="889000" cy="6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47971</xdr:rowOff>
    </xdr:from>
    <xdr:to>
      <xdr:col>76</xdr:col>
      <xdr:colOff>114300</xdr:colOff>
      <xdr:row>57</xdr:row>
      <xdr:rowOff>121145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820621"/>
          <a:ext cx="889000" cy="7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121145</xdr:rowOff>
    </xdr:from>
    <xdr:to>
      <xdr:col>71</xdr:col>
      <xdr:colOff>177800</xdr:colOff>
      <xdr:row>57</xdr:row>
      <xdr:rowOff>158689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93795"/>
          <a:ext cx="889000" cy="3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42868</xdr:rowOff>
    </xdr:from>
    <xdr:to>
      <xdr:col>85</xdr:col>
      <xdr:colOff>177800</xdr:colOff>
      <xdr:row>57</xdr:row>
      <xdr:rowOff>144468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1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129245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3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60752</xdr:rowOff>
    </xdr:from>
    <xdr:to>
      <xdr:col>81</xdr:col>
      <xdr:colOff>101600</xdr:colOff>
      <xdr:row>57</xdr:row>
      <xdr:rowOff>162352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3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153479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2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168621</xdr:rowOff>
    </xdr:from>
    <xdr:to>
      <xdr:col>76</xdr:col>
      <xdr:colOff>165100</xdr:colOff>
      <xdr:row>57</xdr:row>
      <xdr:rowOff>98771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6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89898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6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70345</xdr:rowOff>
    </xdr:from>
    <xdr:to>
      <xdr:col>72</xdr:col>
      <xdr:colOff>38100</xdr:colOff>
      <xdr:row>58</xdr:row>
      <xdr:rowOff>495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163072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3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107889</xdr:rowOff>
    </xdr:from>
    <xdr:to>
      <xdr:col>67</xdr:col>
      <xdr:colOff>101600</xdr:colOff>
      <xdr:row>58</xdr:row>
      <xdr:rowOff>38039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29166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7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42610</xdr:rowOff>
    </xdr:from>
    <xdr:to>
      <xdr:col>85</xdr:col>
      <xdr:colOff>127000</xdr:colOff>
      <xdr:row>97</xdr:row>
      <xdr:rowOff>54725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673260"/>
          <a:ext cx="8382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34593</xdr:rowOff>
    </xdr:from>
    <xdr:to>
      <xdr:col>81</xdr:col>
      <xdr:colOff>50800</xdr:colOff>
      <xdr:row>97</xdr:row>
      <xdr:rowOff>42610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665243"/>
          <a:ext cx="889000" cy="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34593</xdr:rowOff>
    </xdr:from>
    <xdr:to>
      <xdr:col>76</xdr:col>
      <xdr:colOff>114300</xdr:colOff>
      <xdr:row>97</xdr:row>
      <xdr:rowOff>38725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65243"/>
          <a:ext cx="889000" cy="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36406</xdr:rowOff>
    </xdr:from>
    <xdr:to>
      <xdr:col>71</xdr:col>
      <xdr:colOff>177800</xdr:colOff>
      <xdr:row>97</xdr:row>
      <xdr:rowOff>38725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667056"/>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3925</xdr:rowOff>
    </xdr:from>
    <xdr:to>
      <xdr:col>85</xdr:col>
      <xdr:colOff>177800</xdr:colOff>
      <xdr:row>97</xdr:row>
      <xdr:rowOff>105525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153802</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1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163260</xdr:rowOff>
    </xdr:from>
    <xdr:to>
      <xdr:col>81</xdr:col>
      <xdr:colOff>101600</xdr:colOff>
      <xdr:row>97</xdr:row>
      <xdr:rowOff>93410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2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84537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1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155243</xdr:rowOff>
    </xdr:from>
    <xdr:to>
      <xdr:col>76</xdr:col>
      <xdr:colOff>165100</xdr:colOff>
      <xdr:row>97</xdr:row>
      <xdr:rowOff>85393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1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76520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0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159375</xdr:rowOff>
    </xdr:from>
    <xdr:to>
      <xdr:col>72</xdr:col>
      <xdr:colOff>38100</xdr:colOff>
      <xdr:row>97</xdr:row>
      <xdr:rowOff>89525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1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80652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1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157056</xdr:rowOff>
    </xdr:from>
    <xdr:to>
      <xdr:col>67</xdr:col>
      <xdr:colOff>101600</xdr:colOff>
      <xdr:row>97</xdr:row>
      <xdr:rowOff>87206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1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78333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0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●議会費については、住民一人当たり</a:t>
          </a:r>
          <a:r>
            <a:rPr kumimoji="1" lang="en-US" altLang="ja-JP" sz="1200">
              <a:latin typeface="ＭＳ Ｐゴシック" panose="020B0600070205080204" pitchFamily="50" charset="-128"/>
              <a:ea typeface="ＭＳ Ｐゴシック" panose="020B0600070205080204" pitchFamily="50" charset="-128"/>
            </a:rPr>
            <a:t>2,592</a:t>
          </a:r>
          <a:r>
            <a:rPr kumimoji="1" lang="ja-JP" altLang="en-US" sz="1200">
              <a:latin typeface="ＭＳ Ｐゴシック" panose="020B0600070205080204" pitchFamily="50" charset="-128"/>
              <a:ea typeface="ＭＳ Ｐゴシック" panose="020B0600070205080204" pitchFamily="50" charset="-128"/>
            </a:rPr>
            <a:t>円となっており、議会だより等の増により前年度に比べ増加した。●総務費は、住民一人当たり</a:t>
          </a:r>
          <a:r>
            <a:rPr kumimoji="1" lang="en-US" altLang="ja-JP" sz="1200">
              <a:latin typeface="ＭＳ Ｐゴシック" panose="020B0600070205080204" pitchFamily="50" charset="-128"/>
              <a:ea typeface="ＭＳ Ｐゴシック" panose="020B0600070205080204" pitchFamily="50" charset="-128"/>
            </a:rPr>
            <a:t>43,502</a:t>
          </a:r>
          <a:r>
            <a:rPr kumimoji="1" lang="ja-JP" altLang="en-US" sz="1200">
              <a:latin typeface="ＭＳ Ｐゴシック" panose="020B0600070205080204" pitchFamily="50" charset="-128"/>
              <a:ea typeface="ＭＳ Ｐゴシック" panose="020B0600070205080204" pitchFamily="50" charset="-128"/>
            </a:rPr>
            <a:t>円となっており、今年度の増加要因は、法人町民税の税額確定による令和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年度町税過誤納等還付金によるものである。●民生費は、住民一人当たり</a:t>
          </a:r>
          <a:r>
            <a:rPr kumimoji="1" lang="en-US" altLang="ja-JP" sz="1200">
              <a:latin typeface="ＭＳ Ｐゴシック" panose="020B0600070205080204" pitchFamily="50" charset="-128"/>
              <a:ea typeface="ＭＳ Ｐゴシック" panose="020B0600070205080204" pitchFamily="50" charset="-128"/>
            </a:rPr>
            <a:t>137,691</a:t>
          </a:r>
          <a:r>
            <a:rPr kumimoji="1" lang="ja-JP" altLang="en-US" sz="1200">
              <a:latin typeface="ＭＳ Ｐゴシック" panose="020B0600070205080204" pitchFamily="50" charset="-128"/>
              <a:ea typeface="ＭＳ Ｐゴシック" panose="020B0600070205080204" pitchFamily="50" charset="-128"/>
            </a:rPr>
            <a:t>円となっており、住民税非課税世帯等に対する臨時特別給付金事業（</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万円給付）や福祉医療費支給事業が増加要因となっている。●衛生費は、住民一人当たり</a:t>
          </a:r>
          <a:r>
            <a:rPr kumimoji="1" lang="en-US" altLang="ja-JP" sz="1200">
              <a:latin typeface="ＭＳ Ｐゴシック" panose="020B0600070205080204" pitchFamily="50" charset="-128"/>
              <a:ea typeface="ＭＳ Ｐゴシック" panose="020B0600070205080204" pitchFamily="50" charset="-128"/>
            </a:rPr>
            <a:t>29,765</a:t>
          </a:r>
          <a:r>
            <a:rPr kumimoji="1" lang="ja-JP" altLang="en-US" sz="1200">
              <a:latin typeface="ＭＳ Ｐゴシック" panose="020B0600070205080204" pitchFamily="50" charset="-128"/>
              <a:ea typeface="ＭＳ Ｐゴシック" panose="020B0600070205080204" pitchFamily="50" charset="-128"/>
            </a:rPr>
            <a:t>円となっており、新型コロナウイルスワクチン接種事業等の減が減少要因となっている。●労働費は、住民一人当たり</a:t>
          </a:r>
          <a:r>
            <a:rPr kumimoji="1" lang="en-US" altLang="ja-JP" sz="1200">
              <a:latin typeface="ＭＳ Ｐゴシック" panose="020B0600070205080204" pitchFamily="50" charset="-128"/>
              <a:ea typeface="ＭＳ Ｐゴシック" panose="020B0600070205080204" pitchFamily="50" charset="-128"/>
            </a:rPr>
            <a:t>390</a:t>
          </a:r>
          <a:r>
            <a:rPr kumimoji="1" lang="ja-JP" altLang="en-US" sz="1200">
              <a:latin typeface="ＭＳ Ｐゴシック" panose="020B0600070205080204" pitchFamily="50" charset="-128"/>
              <a:ea typeface="ＭＳ Ｐゴシック" panose="020B0600070205080204" pitchFamily="50" charset="-128"/>
            </a:rPr>
            <a:t>円となっており、勤労者センター管理事業が増加の要因と考えられる●農林水産業費は、住民一人当たり</a:t>
          </a:r>
          <a:r>
            <a:rPr kumimoji="1" lang="en-US" altLang="ja-JP" sz="1200">
              <a:latin typeface="ＭＳ Ｐゴシック" panose="020B0600070205080204" pitchFamily="50" charset="-128"/>
              <a:ea typeface="ＭＳ Ｐゴシック" panose="020B0600070205080204" pitchFamily="50" charset="-128"/>
            </a:rPr>
            <a:t>7,244</a:t>
          </a:r>
          <a:r>
            <a:rPr kumimoji="1" lang="ja-JP" altLang="en-US" sz="1200">
              <a:latin typeface="ＭＳ Ｐゴシック" panose="020B0600070205080204" pitchFamily="50" charset="-128"/>
              <a:ea typeface="ＭＳ Ｐゴシック" panose="020B0600070205080204" pitchFamily="50" charset="-128"/>
            </a:rPr>
            <a:t>円となっており、主に道の駅玉村宿駐車場拡張事業や町単独農業用水利施設管理事業が増加の要因となっている。●商工費は、住民一人当たり</a:t>
          </a:r>
          <a:r>
            <a:rPr kumimoji="1" lang="en-US" altLang="ja-JP" sz="1200">
              <a:latin typeface="ＭＳ Ｐゴシック" panose="020B0600070205080204" pitchFamily="50" charset="-128"/>
              <a:ea typeface="ＭＳ Ｐゴシック" panose="020B0600070205080204" pitchFamily="50" charset="-128"/>
            </a:rPr>
            <a:t>7,304</a:t>
          </a:r>
          <a:r>
            <a:rPr kumimoji="1" lang="ja-JP" altLang="en-US" sz="1200">
              <a:latin typeface="ＭＳ Ｐゴシック" panose="020B0600070205080204" pitchFamily="50" charset="-128"/>
              <a:ea typeface="ＭＳ Ｐゴシック" panose="020B0600070205080204" pitchFamily="50" charset="-128"/>
            </a:rPr>
            <a:t>円となっており、プレミアム付商品券発行事業や緊急経済対策住宅等リフォーム支援事業にの終了により前年度より大幅な減少となった。●土木費は、住民一人当たり</a:t>
          </a:r>
          <a:r>
            <a:rPr kumimoji="1" lang="en-US" altLang="ja-JP" sz="1200">
              <a:latin typeface="ＭＳ Ｐゴシック" panose="020B0600070205080204" pitchFamily="50" charset="-128"/>
              <a:ea typeface="ＭＳ Ｐゴシック" panose="020B0600070205080204" pitchFamily="50" charset="-128"/>
            </a:rPr>
            <a:t>26,029</a:t>
          </a:r>
          <a:r>
            <a:rPr kumimoji="1" lang="ja-JP" altLang="en-US" sz="1200">
              <a:latin typeface="ＭＳ Ｐゴシック" panose="020B0600070205080204" pitchFamily="50" charset="-128"/>
              <a:ea typeface="ＭＳ Ｐゴシック" panose="020B0600070205080204" pitchFamily="50" charset="-128"/>
            </a:rPr>
            <a:t>円となっており、高崎玉村スマートＩＣ周辺地区まちづくり事業や道路改良事業や道路舗装修繕計画推進事業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単独事業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等の減が主な減少要因と考えられる。●消防費は、住民一人当たり</a:t>
          </a:r>
          <a:r>
            <a:rPr kumimoji="1" lang="en-US" altLang="ja-JP" sz="1200">
              <a:latin typeface="ＭＳ Ｐゴシック" panose="020B0600070205080204" pitchFamily="50" charset="-128"/>
              <a:ea typeface="ＭＳ Ｐゴシック" panose="020B0600070205080204" pitchFamily="50" charset="-128"/>
            </a:rPr>
            <a:t>15,601</a:t>
          </a:r>
          <a:r>
            <a:rPr kumimoji="1" lang="ja-JP" altLang="en-US" sz="1200">
              <a:latin typeface="ＭＳ Ｐゴシック" panose="020B0600070205080204" pitchFamily="50" charset="-128"/>
              <a:ea typeface="ＭＳ Ｐゴシック" panose="020B0600070205080204" pitchFamily="50" charset="-128"/>
            </a:rPr>
            <a:t>円となっており、上陽分団詰所建設事業、常備消防委託事業の減が減少要因となっている。●教育費は、住民一人当たり</a:t>
          </a:r>
          <a:r>
            <a:rPr kumimoji="1" lang="en-US" altLang="ja-JP" sz="1200">
              <a:latin typeface="ＭＳ Ｐゴシック" panose="020B0600070205080204" pitchFamily="50" charset="-128"/>
              <a:ea typeface="ＭＳ Ｐゴシック" panose="020B0600070205080204" pitchFamily="50" charset="-128"/>
            </a:rPr>
            <a:t>38,541</a:t>
          </a:r>
          <a:r>
            <a:rPr kumimoji="1" lang="ja-JP" altLang="en-US" sz="1200">
              <a:latin typeface="ＭＳ Ｐゴシック" panose="020B0600070205080204" pitchFamily="50" charset="-128"/>
              <a:ea typeface="ＭＳ Ｐゴシック" panose="020B0600070205080204" pitchFamily="50" charset="-128"/>
            </a:rPr>
            <a:t>円となっており、南中学校施設環境改善（トイレ改修）事業が主な増加要因である。今後も、教育施設の老朽化については計画的に更新するとともに、最適な財源の確保に努める。●公債費は、住民一人当たり</a:t>
          </a:r>
          <a:r>
            <a:rPr kumimoji="1" lang="en-US" altLang="ja-JP" sz="1200">
              <a:latin typeface="ＭＳ Ｐゴシック" panose="020B0600070205080204" pitchFamily="50" charset="-128"/>
              <a:ea typeface="ＭＳ Ｐゴシック" panose="020B0600070205080204" pitchFamily="50" charset="-128"/>
            </a:rPr>
            <a:t>23,704</a:t>
          </a:r>
          <a:r>
            <a:rPr kumimoji="1" lang="ja-JP" altLang="en-US" sz="1200">
              <a:latin typeface="ＭＳ Ｐゴシック" panose="020B0600070205080204" pitchFamily="50" charset="-128"/>
              <a:ea typeface="ＭＳ Ｐゴシック" panose="020B0600070205080204" pitchFamily="50" charset="-128"/>
            </a:rPr>
            <a:t>円となっており、減少の要因としてクリーンセンター長寿命化工事（補助＋単独）（</a:t>
          </a:r>
          <a:r>
            <a:rPr kumimoji="1" lang="en-US" altLang="ja-JP" sz="1200">
              <a:latin typeface="ＭＳ Ｐゴシック" panose="020B0600070205080204" pitchFamily="50" charset="-128"/>
              <a:ea typeface="ＭＳ Ｐゴシック" panose="020B0600070205080204" pitchFamily="50" charset="-128"/>
            </a:rPr>
            <a:t>H24</a:t>
          </a:r>
          <a:r>
            <a:rPr kumimoji="1" lang="ja-JP" altLang="en-US" sz="1200">
              <a:latin typeface="ＭＳ Ｐゴシック" panose="020B0600070205080204" pitchFamily="50" charset="-128"/>
              <a:ea typeface="ＭＳ Ｐゴシック" panose="020B0600070205080204" pitchFamily="50" charset="-128"/>
            </a:rPr>
            <a:t>借入）、第１保育所整備事業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社会福祉施設整備事業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H14</a:t>
          </a:r>
          <a:r>
            <a:rPr kumimoji="1" lang="ja-JP" altLang="en-US" sz="1200">
              <a:latin typeface="ＭＳ Ｐゴシック" panose="020B0600070205080204" pitchFamily="50" charset="-128"/>
              <a:ea typeface="ＭＳ Ｐゴシック" panose="020B0600070205080204" pitchFamily="50" charset="-128"/>
            </a:rPr>
            <a:t>借入）等の償還終了によるものである。地方債の発行にあたっては慎重を期すとともに、資金調達も金利情勢を見据えながら、適正な公債費負担を維持するように努める。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財政調整基金残高の対標準財政規模比は、昨年度行わなかった取崩を今年度は実施したことにより前年度から</a:t>
          </a:r>
          <a:r>
            <a:rPr kumimoji="1" lang="en-US" altLang="ja-JP" sz="1200">
              <a:latin typeface="ＭＳ ゴシック" pitchFamily="49" charset="-128"/>
              <a:ea typeface="ＭＳ ゴシック" pitchFamily="49" charset="-128"/>
            </a:rPr>
            <a:t>3.01</a:t>
          </a:r>
          <a:r>
            <a:rPr kumimoji="1" lang="ja-JP" altLang="en-US" sz="1200">
              <a:latin typeface="ＭＳ ゴシック" pitchFamily="49" charset="-128"/>
              <a:ea typeface="ＭＳ ゴシック" pitchFamily="49" charset="-128"/>
            </a:rPr>
            <a:t>ポイントの減となった。物価上昇の影響を受け厳しい財政運営となったが、今後は適切な財源確保と歳出の精査により最低水準の取り崩しに努めていく。</a:t>
          </a:r>
        </a:p>
        <a:p>
          <a:r>
            <a:rPr kumimoji="1" lang="ja-JP" altLang="en-US" sz="1200">
              <a:latin typeface="ＭＳ ゴシック" pitchFamily="49" charset="-128"/>
              <a:ea typeface="ＭＳ ゴシック" pitchFamily="49" charset="-128"/>
            </a:rPr>
            <a:t>　実質収支額については、標準財政規模に占める割合で前年度と比較し、</a:t>
          </a:r>
          <a:r>
            <a:rPr kumimoji="1" lang="en-US" altLang="ja-JP" sz="1200">
              <a:latin typeface="ＭＳ ゴシック" pitchFamily="49" charset="-128"/>
              <a:ea typeface="ＭＳ ゴシック" pitchFamily="49" charset="-128"/>
            </a:rPr>
            <a:t>4.96</a:t>
          </a:r>
          <a:r>
            <a:rPr kumimoji="1" lang="ja-JP" altLang="en-US" sz="1200">
              <a:latin typeface="ＭＳ ゴシック" pitchFamily="49" charset="-128"/>
              <a:ea typeface="ＭＳ ゴシック" pitchFamily="49" charset="-128"/>
            </a:rPr>
            <a:t>ポイント減となったものの、継続的に黒字を確保している。</a:t>
          </a:r>
        </a:p>
        <a:p>
          <a:r>
            <a:rPr kumimoji="1" lang="ja-JP" altLang="en-US" sz="1200">
              <a:latin typeface="ＭＳ ゴシック" pitchFamily="49" charset="-128"/>
              <a:ea typeface="ＭＳ ゴシック" pitchFamily="49" charset="-128"/>
            </a:rPr>
            <a:t>　実質単年度収支については、財政調整基金の取り崩しにより赤字となった。　今後も、事務事業の見直し・統廃合など歳出の合理化等行財政改革を推進し、健全な行財政運営に努めていく。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これまで、すべての会計において赤字が生じたことがないことから、連結実質赤字比率は算定されていない。</a:t>
          </a:r>
        </a:p>
        <a:p>
          <a:r>
            <a:rPr kumimoji="1" lang="ja-JP" altLang="en-US" sz="1400">
              <a:latin typeface="ＭＳ ゴシック" pitchFamily="49" charset="-128"/>
              <a:ea typeface="ＭＳ ゴシック" pitchFamily="49" charset="-128"/>
            </a:rPr>
            <a:t>　今後も引き続き、健全な財政運営に努める。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一般会計の元利償還金は、今年度は前年度比で</a:t>
          </a:r>
          <a:r>
            <a:rPr kumimoji="1" lang="en-US" altLang="ja-JP" sz="1200">
              <a:latin typeface="ＭＳ ゴシック" pitchFamily="49" charset="-128"/>
              <a:ea typeface="ＭＳ ゴシック" pitchFamily="49" charset="-128"/>
            </a:rPr>
            <a:t>3.8%</a:t>
          </a:r>
          <a:r>
            <a:rPr kumimoji="1" lang="ja-JP" altLang="en-US" sz="1200">
              <a:latin typeface="ＭＳ ゴシック" pitchFamily="49" charset="-128"/>
              <a:ea typeface="ＭＳ ゴシック" pitchFamily="49" charset="-128"/>
            </a:rPr>
            <a:t>減となっている。主な要因としては、クリーンセンター長寿命化工事（補助＋単独）（</a:t>
          </a:r>
          <a:r>
            <a:rPr kumimoji="1" lang="en-US" altLang="ja-JP" sz="1200">
              <a:latin typeface="ＭＳ ゴシック" pitchFamily="49" charset="-128"/>
              <a:ea typeface="ＭＳ ゴシック" pitchFamily="49" charset="-128"/>
            </a:rPr>
            <a:t>H24</a:t>
          </a:r>
          <a:r>
            <a:rPr kumimoji="1" lang="ja-JP" altLang="en-US" sz="1200">
              <a:latin typeface="ＭＳ ゴシック" pitchFamily="49" charset="-128"/>
              <a:ea typeface="ＭＳ ゴシック" pitchFamily="49" charset="-128"/>
            </a:rPr>
            <a:t>借入）、第１保育所整備事業</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社会福祉施設整備事業</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H14</a:t>
          </a:r>
          <a:r>
            <a:rPr kumimoji="1" lang="ja-JP" altLang="en-US" sz="1200">
              <a:latin typeface="ＭＳ ゴシック" pitchFamily="49" charset="-128"/>
              <a:ea typeface="ＭＳ ゴシック" pitchFamily="49" charset="-128"/>
            </a:rPr>
            <a:t>借入）、臨時地方道整備事業</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ふるさと農道分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H14</a:t>
          </a:r>
          <a:r>
            <a:rPr kumimoji="1" lang="ja-JP" altLang="en-US" sz="1200">
              <a:latin typeface="ＭＳ ゴシック" pitchFamily="49" charset="-128"/>
              <a:ea typeface="ＭＳ ゴシック" pitchFamily="49" charset="-128"/>
            </a:rPr>
            <a:t>借入）、臨時地方道整備事業</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地方特定分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H19</a:t>
          </a:r>
          <a:r>
            <a:rPr kumimoji="1" lang="ja-JP" altLang="en-US" sz="1200">
              <a:latin typeface="ＭＳ ゴシック" pitchFamily="49" charset="-128"/>
              <a:ea typeface="ＭＳ ゴシック" pitchFamily="49" charset="-128"/>
            </a:rPr>
            <a:t>借入）等の償還終了が挙げられる。</a:t>
          </a:r>
        </a:p>
        <a:p>
          <a:r>
            <a:rPr kumimoji="1" lang="ja-JP" altLang="en-US" sz="1200">
              <a:latin typeface="ＭＳ ゴシック" pitchFamily="49" charset="-128"/>
              <a:ea typeface="ＭＳ ゴシック" pitchFamily="49" charset="-128"/>
            </a:rPr>
            <a:t>　公営企業債（下水道事業債）の元利償還金に対する繰入金は対前年度比で</a:t>
          </a:r>
          <a:r>
            <a:rPr kumimoji="1" lang="en-US" altLang="ja-JP" sz="1200">
              <a:latin typeface="ＭＳ ゴシック" pitchFamily="49" charset="-128"/>
              <a:ea typeface="ＭＳ ゴシック" pitchFamily="49" charset="-128"/>
            </a:rPr>
            <a:t>1.1</a:t>
          </a:r>
          <a:r>
            <a:rPr kumimoji="1" lang="ja-JP" altLang="en-US" sz="1200">
              <a:latin typeface="ＭＳ ゴシック" pitchFamily="49" charset="-128"/>
              <a:ea typeface="ＭＳ ゴシック" pitchFamily="49" charset="-128"/>
            </a:rPr>
            <a:t>％の減となった。</a:t>
          </a:r>
        </a:p>
        <a:p>
          <a:r>
            <a:rPr kumimoji="1" lang="ja-JP" altLang="en-US" sz="1200">
              <a:latin typeface="ＭＳ ゴシック" pitchFamily="49" charset="-128"/>
              <a:ea typeface="ＭＳ ゴシック" pitchFamily="49" charset="-128"/>
            </a:rPr>
            <a:t>　今後も、引き続き事業を適切に選択し、過度に地方債の発行に頼ることのない財政運営を心がけることで、中長期的な公債費負担の平準化を図る</a:t>
          </a:r>
          <a:r>
            <a:rPr kumimoji="1" lang="ja-JP" altLang="en-US" sz="1400">
              <a:latin typeface="ＭＳ ゴシック" pitchFamily="49" charset="-128"/>
              <a:ea typeface="ＭＳ ゴシック" pitchFamily="49" charset="-128"/>
            </a:rPr>
            <a:t>。</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該当する積立なし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将来負担額である一般会計等に係る地方債の現在高は、前年度比</a:t>
          </a:r>
          <a:r>
            <a:rPr kumimoji="1" lang="en-US" altLang="ja-JP" sz="1200">
              <a:latin typeface="ＭＳ ゴシック" pitchFamily="49" charset="-128"/>
              <a:ea typeface="ＭＳ ゴシック" pitchFamily="49" charset="-128"/>
            </a:rPr>
            <a:t>5.8</a:t>
          </a:r>
          <a:r>
            <a:rPr kumimoji="1" lang="ja-JP" altLang="en-US" sz="1200">
              <a:latin typeface="ＭＳ ゴシック" pitchFamily="49" charset="-128"/>
              <a:ea typeface="ＭＳ ゴシック" pitchFamily="49" charset="-128"/>
            </a:rPr>
            <a:t>％減となった。これは、クリーンセンター長寿命化工事（補助＋単独）（</a:t>
          </a:r>
          <a:r>
            <a:rPr kumimoji="1" lang="en-US" altLang="ja-JP" sz="1200">
              <a:latin typeface="ＭＳ ゴシック" pitchFamily="49" charset="-128"/>
              <a:ea typeface="ＭＳ ゴシック" pitchFamily="49" charset="-128"/>
            </a:rPr>
            <a:t>H24</a:t>
          </a:r>
          <a:r>
            <a:rPr kumimoji="1" lang="ja-JP" altLang="en-US" sz="1200">
              <a:latin typeface="ＭＳ ゴシック" pitchFamily="49" charset="-128"/>
              <a:ea typeface="ＭＳ ゴシック" pitchFamily="49" charset="-128"/>
            </a:rPr>
            <a:t>借入）、第１保育所整備事業</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社会福祉施設整備事業</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H14</a:t>
          </a:r>
          <a:r>
            <a:rPr kumimoji="1" lang="ja-JP" altLang="en-US" sz="1200">
              <a:latin typeface="ＭＳ ゴシック" pitchFamily="49" charset="-128"/>
              <a:ea typeface="ＭＳ ゴシック" pitchFamily="49" charset="-128"/>
            </a:rPr>
            <a:t>借入）、臨時地方道整備事業</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ふるさと農道分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H14</a:t>
          </a:r>
          <a:r>
            <a:rPr kumimoji="1" lang="ja-JP" altLang="en-US" sz="1200">
              <a:latin typeface="ＭＳ ゴシック" pitchFamily="49" charset="-128"/>
              <a:ea typeface="ＭＳ ゴシック" pitchFamily="49" charset="-128"/>
            </a:rPr>
            <a:t>借入）、臨時地方道整備事業</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地方特定分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H19</a:t>
          </a:r>
          <a:r>
            <a:rPr kumimoji="1" lang="ja-JP" altLang="en-US" sz="1200">
              <a:latin typeface="ＭＳ ゴシック" pitchFamily="49" charset="-128"/>
              <a:ea typeface="ＭＳ ゴシック" pitchFamily="49" charset="-128"/>
            </a:rPr>
            <a:t>借入）等の償還終了が主な要因と考えられる。</a:t>
          </a:r>
        </a:p>
        <a:p>
          <a:r>
            <a:rPr kumimoji="1" lang="ja-JP" altLang="en-US" sz="1200">
              <a:latin typeface="ＭＳ ゴシック" pitchFamily="49" charset="-128"/>
              <a:ea typeface="ＭＳ ゴシック" pitchFamily="49" charset="-128"/>
            </a:rPr>
            <a:t>　公営企業債（下水道事業債）の繰入見込額は、平成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年度から令和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年度は増加傾向であったが令和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年度から</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年連続で減少した。</a:t>
          </a:r>
        </a:p>
        <a:p>
          <a:r>
            <a:rPr kumimoji="1" lang="ja-JP" altLang="en-US" sz="1200">
              <a:latin typeface="ＭＳ ゴシック" pitchFamily="49" charset="-128"/>
              <a:ea typeface="ＭＳ ゴシック" pitchFamily="49" charset="-128"/>
            </a:rPr>
            <a:t>　基準財政需要額算入見込額は、対前年度比で</a:t>
          </a:r>
          <a:r>
            <a:rPr kumimoji="1" lang="en-US" altLang="ja-JP" sz="1200">
              <a:latin typeface="ＭＳ ゴシック" pitchFamily="49" charset="-128"/>
              <a:ea typeface="ＭＳ ゴシック" pitchFamily="49" charset="-128"/>
            </a:rPr>
            <a:t>4.9</a:t>
          </a:r>
          <a:r>
            <a:rPr kumimoji="1" lang="ja-JP" altLang="en-US" sz="1200">
              <a:latin typeface="ＭＳ ゴシック" pitchFamily="49" charset="-128"/>
              <a:ea typeface="ＭＳ ゴシック" pitchFamily="49" charset="-128"/>
            </a:rPr>
            <a:t>％減少し、充当可能財源について減少したものの、将来負担額が大きく減少しているため、将来負担比率は算定されなかった。</a:t>
          </a:r>
        </a:p>
        <a:p>
          <a:r>
            <a:rPr kumimoji="1" lang="ja-JP" altLang="en-US" sz="1200">
              <a:latin typeface="ＭＳ ゴシック" pitchFamily="49" charset="-128"/>
              <a:ea typeface="ＭＳ ゴシック" pitchFamily="49" charset="-128"/>
            </a:rPr>
            <a:t>　今後、地方債発行に際しては、後年度の元利償還金が基準財政需要額に算入される地方債を選択するとともに、新規事業の実施にあたっては将来の財政負担を見極め、持続可能な財政運営に努める。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群馬県玉村町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都市計画税に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万円を積み立てたが、財政調整基金では取り崩しと積み立てにより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大型事業の推進等により平成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減少が著しかったが、近年では基金取り崩しの抑制のため事務事業見直し等による歳出改革を行い、民間委託・指定管理者制度の活用により経常的経費の削減に努めている。今年度は地方交付税の減少や物価高騰の影響により財政調整基金を取り崩し、ここ数年増加していた基金全体額が減少する結果となった。今後は、個別施設計画による公共施設の適正な管理運営の実施、地域福祉計画や居場所づくりの推進による社会保障関係経費の抑制に努め、基金残高を考慮しながらバランスの取れた効率的な財政運営を目指していく。また、安定的な自主財源確保のため、ふるさと納税の推進や積極的な企業誘致、徹底した滞納整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都市計画事業基金：都市計画法に基づいて行う都市計画事業又は土地区画整理法に基づいて行う土地区画整理事業の推進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ふるさと創生基金：歴史、伝統、文化、産業を活かした地域づくりの増進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学校教育施設整備基金：学校教育施設の整備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地域福祉基金：高齢者、障害者及び児童の保健福祉の向上を図る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田中奨学基金：経済的な理由により就学困難な者に対し奨学金を支給する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年度剰余分の積立て及び都市計画税の積立てによる増加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ふるさと創生基金：花火大会、産業祭、ふるさとまつり、スポーツフェスティバル開催のため、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学校教育施設整備基金：寄附分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万円及び学校部分林売却収入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年度の事業実施の財源として今後も基金を取り崩す見込みだが、「人口減少対策」「財政の健全化」を推進し安定的な自主財源の確保に努め、基金残高を考慮しながらバランスの取れた効率的な財政運営を目指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社会保障関連経費の増加、公共施設等の老朽化対策等の財源不足のため、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社会保障関連経費の増加に加え、老朽化が進んでいる公共施設等（特に庁舎・クリーンセンター・学校施設）の整備・改修に多額の費用を要することが想定され、今後もやむをえず基金を取崩すことが見込まれる。基金残高を考慮しながらバランスの取れた効率的な財政運営により取り崩しの抑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年度普通交付税再算定により追加交付された臨時財政対策債償還基金費分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万円のほか、利子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より効率的かつ安全な基金管理に努める。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AC3" sqref="AC3:AL5"/>
    </sheetView>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12522862</v>
      </c>
      <c r="BO4" s="449"/>
      <c r="BP4" s="449"/>
      <c r="BQ4" s="449"/>
      <c r="BR4" s="449"/>
      <c r="BS4" s="449"/>
      <c r="BT4" s="449"/>
      <c r="BU4" s="450"/>
      <c r="BV4" s="448">
        <v>13229133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6.7</v>
      </c>
      <c r="CU4" s="589"/>
      <c r="CV4" s="589"/>
      <c r="CW4" s="589"/>
      <c r="CX4" s="589"/>
      <c r="CY4" s="589"/>
      <c r="CZ4" s="589"/>
      <c r="DA4" s="590"/>
      <c r="DB4" s="588">
        <v>11.7</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11876036</v>
      </c>
      <c r="BO5" s="420"/>
      <c r="BP5" s="420"/>
      <c r="BQ5" s="420"/>
      <c r="BR5" s="420"/>
      <c r="BS5" s="420"/>
      <c r="BT5" s="420"/>
      <c r="BU5" s="421"/>
      <c r="BV5" s="419">
        <v>12276810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97.4</v>
      </c>
      <c r="CU5" s="417"/>
      <c r="CV5" s="417"/>
      <c r="CW5" s="417"/>
      <c r="CX5" s="417"/>
      <c r="CY5" s="417"/>
      <c r="CZ5" s="417"/>
      <c r="DA5" s="418"/>
      <c r="DB5" s="416">
        <v>86.7</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646826</v>
      </c>
      <c r="BO6" s="420"/>
      <c r="BP6" s="420"/>
      <c r="BQ6" s="420"/>
      <c r="BR6" s="420"/>
      <c r="BS6" s="420"/>
      <c r="BT6" s="420"/>
      <c r="BU6" s="421"/>
      <c r="BV6" s="419">
        <v>952323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98.2</v>
      </c>
      <c r="CU6" s="563"/>
      <c r="CV6" s="563"/>
      <c r="CW6" s="563"/>
      <c r="CX6" s="563"/>
      <c r="CY6" s="563"/>
      <c r="CZ6" s="563"/>
      <c r="DA6" s="564"/>
      <c r="DB6" s="562">
        <v>88.5</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105839</v>
      </c>
      <c r="BO7" s="420"/>
      <c r="BP7" s="420"/>
      <c r="BQ7" s="420"/>
      <c r="BR7" s="420"/>
      <c r="BS7" s="420"/>
      <c r="BT7" s="420"/>
      <c r="BU7" s="421"/>
      <c r="BV7" s="419">
        <v>46703</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8050825</v>
      </c>
      <c r="CU7" s="420"/>
      <c r="CV7" s="420"/>
      <c r="CW7" s="420"/>
      <c r="CX7" s="420"/>
      <c r="CY7" s="420"/>
      <c r="CZ7" s="420"/>
      <c r="DA7" s="421"/>
      <c r="DB7" s="419">
        <v>7751475</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540987</v>
      </c>
      <c r="BO8" s="420"/>
      <c r="BP8" s="420"/>
      <c r="BQ8" s="420"/>
      <c r="BR8" s="420"/>
      <c r="BS8" s="420"/>
      <c r="BT8" s="420"/>
      <c r="BU8" s="421"/>
      <c r="BV8" s="419">
        <v>905620</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0.75</v>
      </c>
      <c r="CU8" s="523"/>
      <c r="CV8" s="523"/>
      <c r="CW8" s="523"/>
      <c r="CX8" s="523"/>
      <c r="CY8" s="523"/>
      <c r="CZ8" s="523"/>
      <c r="DA8" s="524"/>
      <c r="DB8" s="522">
        <v>0.74</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36054</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-364633</v>
      </c>
      <c r="BO9" s="420"/>
      <c r="BP9" s="420"/>
      <c r="BQ9" s="420"/>
      <c r="BR9" s="420"/>
      <c r="BS9" s="420"/>
      <c r="BT9" s="420"/>
      <c r="BU9" s="421"/>
      <c r="BV9" s="419">
        <v>28971</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9</v>
      </c>
      <c r="CU9" s="417"/>
      <c r="CV9" s="417"/>
      <c r="CW9" s="417"/>
      <c r="CX9" s="417"/>
      <c r="CY9" s="417"/>
      <c r="CZ9" s="417"/>
      <c r="DA9" s="418"/>
      <c r="DB9" s="416">
        <v>9.1999999999999993</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36654</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113</v>
      </c>
      <c r="BO10" s="420"/>
      <c r="BP10" s="420"/>
      <c r="BQ10" s="420"/>
      <c r="BR10" s="420"/>
      <c r="BS10" s="420"/>
      <c r="BT10" s="420"/>
      <c r="BU10" s="421"/>
      <c r="BV10" s="419">
        <v>100093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35732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600000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34322</v>
      </c>
      <c r="S13" s="507"/>
      <c r="T13" s="507"/>
      <c r="U13" s="507"/>
      <c r="V13" s="508"/>
      <c r="W13" s="509" t="s">
        <v>131</v>
      </c>
      <c r="X13" s="405"/>
      <c r="Y13" s="405"/>
      <c r="Z13" s="405"/>
      <c r="AA13" s="405"/>
      <c r="AB13" s="406"/>
      <c r="AC13" s="372">
        <v>509</v>
      </c>
      <c r="AD13" s="373"/>
      <c r="AE13" s="373"/>
      <c r="AF13" s="373"/>
      <c r="AG13" s="374"/>
      <c r="AH13" s="372">
        <v>520</v>
      </c>
      <c r="AI13" s="373"/>
      <c r="AJ13" s="373"/>
      <c r="AK13" s="373"/>
      <c r="AL13" s="432"/>
      <c r="AM13" s="476" t="s">
        <v>132</v>
      </c>
      <c r="AN13" s="376"/>
      <c r="AO13" s="376"/>
      <c r="AP13" s="376"/>
      <c r="AQ13" s="376"/>
      <c r="AR13" s="376"/>
      <c r="AS13" s="376"/>
      <c r="AT13" s="377"/>
      <c r="AU13" s="477" t="s">
        <v>90</v>
      </c>
      <c r="AV13" s="478"/>
      <c r="AW13" s="478"/>
      <c r="AX13" s="478"/>
      <c r="AY13" s="433" t="s">
        <v>133</v>
      </c>
      <c r="AZ13" s="434"/>
      <c r="BA13" s="434"/>
      <c r="BB13" s="434"/>
      <c r="BC13" s="434"/>
      <c r="BD13" s="434"/>
      <c r="BE13" s="434"/>
      <c r="BF13" s="434"/>
      <c r="BG13" s="434"/>
      <c r="BH13" s="434"/>
      <c r="BI13" s="434"/>
      <c r="BJ13" s="434"/>
      <c r="BK13" s="434"/>
      <c r="BL13" s="434"/>
      <c r="BM13" s="435"/>
      <c r="BN13" s="419">
        <v>-964520</v>
      </c>
      <c r="BO13" s="420"/>
      <c r="BP13" s="420"/>
      <c r="BQ13" s="420"/>
      <c r="BR13" s="420"/>
      <c r="BS13" s="420"/>
      <c r="BT13" s="420"/>
      <c r="BU13" s="421"/>
      <c r="BV13" s="419">
        <v>129064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3.1</v>
      </c>
      <c r="CU13" s="417"/>
      <c r="CV13" s="417"/>
      <c r="CW13" s="417"/>
      <c r="CX13" s="417"/>
      <c r="CY13" s="417"/>
      <c r="CZ13" s="417"/>
      <c r="DA13" s="418"/>
      <c r="DB13" s="416">
        <v>3.5</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35980</v>
      </c>
      <c r="S14" s="507"/>
      <c r="T14" s="507"/>
      <c r="U14" s="507"/>
      <c r="V14" s="508"/>
      <c r="W14" s="510"/>
      <c r="X14" s="408"/>
      <c r="Y14" s="408"/>
      <c r="Z14" s="408"/>
      <c r="AA14" s="408"/>
      <c r="AB14" s="409"/>
      <c r="AC14" s="499">
        <v>2.8</v>
      </c>
      <c r="AD14" s="500"/>
      <c r="AE14" s="500"/>
      <c r="AF14" s="500"/>
      <c r="AG14" s="501"/>
      <c r="AH14" s="499">
        <v>2.8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34737</v>
      </c>
      <c r="S15" s="507"/>
      <c r="T15" s="507"/>
      <c r="U15" s="507"/>
      <c r="V15" s="508"/>
      <c r="W15" s="509" t="s">
        <v>137</v>
      </c>
      <c r="X15" s="405"/>
      <c r="Y15" s="405"/>
      <c r="Z15" s="405"/>
      <c r="AA15" s="405"/>
      <c r="AB15" s="406"/>
      <c r="AC15" s="372">
        <v>6001</v>
      </c>
      <c r="AD15" s="373"/>
      <c r="AE15" s="373"/>
      <c r="AF15" s="373"/>
      <c r="AG15" s="374"/>
      <c r="AH15" s="372">
        <v>6105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5160048</v>
      </c>
      <c r="BO15" s="449"/>
      <c r="BP15" s="449"/>
      <c r="BQ15" s="449"/>
      <c r="BR15" s="449"/>
      <c r="BS15" s="449"/>
      <c r="BT15" s="449"/>
      <c r="BU15" s="450"/>
      <c r="BV15" s="448">
        <v>4705122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32.9</v>
      </c>
      <c r="AD16" s="500"/>
      <c r="AE16" s="500"/>
      <c r="AF16" s="500"/>
      <c r="AG16" s="501"/>
      <c r="AH16" s="499">
        <v>33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6625380</v>
      </c>
      <c r="BO16" s="420"/>
      <c r="BP16" s="420"/>
      <c r="BQ16" s="420"/>
      <c r="BR16" s="420"/>
      <c r="BS16" s="420"/>
      <c r="BT16" s="420"/>
      <c r="BU16" s="421"/>
      <c r="BV16" s="419">
        <v>6362578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11715</v>
      </c>
      <c r="AD17" s="373"/>
      <c r="AE17" s="373"/>
      <c r="AF17" s="373"/>
      <c r="AG17" s="374"/>
      <c r="AH17" s="372">
        <v>11863</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6522601</v>
      </c>
      <c r="BO17" s="420"/>
      <c r="BP17" s="420"/>
      <c r="BQ17" s="420"/>
      <c r="BR17" s="420"/>
      <c r="BS17" s="420"/>
      <c r="BT17" s="420"/>
      <c r="BU17" s="421"/>
      <c r="BV17" s="419">
        <v>5924497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25.78</v>
      </c>
      <c r="M18" s="472"/>
      <c r="N18" s="472"/>
      <c r="O18" s="472"/>
      <c r="P18" s="472"/>
      <c r="Q18" s="472"/>
      <c r="R18" s="473"/>
      <c r="S18" s="473"/>
      <c r="T18" s="473"/>
      <c r="U18" s="473"/>
      <c r="V18" s="474"/>
      <c r="W18" s="490"/>
      <c r="X18" s="491"/>
      <c r="Y18" s="491"/>
      <c r="Z18" s="491"/>
      <c r="AA18" s="491"/>
      <c r="AB18" s="515"/>
      <c r="AC18" s="389">
        <v>64.3</v>
      </c>
      <c r="AD18" s="390"/>
      <c r="AE18" s="390"/>
      <c r="AF18" s="390"/>
      <c r="AG18" s="475"/>
      <c r="AH18" s="389">
        <v>64.2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7514256</v>
      </c>
      <c r="BO18" s="420"/>
      <c r="BP18" s="420"/>
      <c r="BQ18" s="420"/>
      <c r="BR18" s="420"/>
      <c r="BS18" s="420"/>
      <c r="BT18" s="420"/>
      <c r="BU18" s="421"/>
      <c r="BV18" s="419">
        <v>7308309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1399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9460524</v>
      </c>
      <c r="BO19" s="420"/>
      <c r="BP19" s="420"/>
      <c r="BQ19" s="420"/>
      <c r="BR19" s="420"/>
      <c r="BS19" s="420"/>
      <c r="BT19" s="420"/>
      <c r="BU19" s="421"/>
      <c r="BV19" s="419">
        <v>9609734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14932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9071300</v>
      </c>
      <c r="BO22" s="449"/>
      <c r="BP22" s="449"/>
      <c r="BQ22" s="449"/>
      <c r="BR22" s="449"/>
      <c r="BS22" s="449"/>
      <c r="BT22" s="449"/>
      <c r="BU22" s="450"/>
      <c r="BV22" s="448">
        <v>9627668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7254153</v>
      </c>
      <c r="BO23" s="420"/>
      <c r="BP23" s="420"/>
      <c r="BQ23" s="420"/>
      <c r="BR23" s="420"/>
      <c r="BS23" s="420"/>
      <c r="BT23" s="420"/>
      <c r="BU23" s="421"/>
      <c r="BV23" s="419">
        <v>7787351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7250</v>
      </c>
      <c r="R24" s="373"/>
      <c r="S24" s="373"/>
      <c r="T24" s="373"/>
      <c r="U24" s="373"/>
      <c r="V24" s="374"/>
      <c r="W24" s="462"/>
      <c r="X24" s="399"/>
      <c r="Y24" s="400"/>
      <c r="Z24" s="375" t="s">
        <v>162</v>
      </c>
      <c r="AA24" s="376"/>
      <c r="AB24" s="376"/>
      <c r="AC24" s="376"/>
      <c r="AD24" s="376"/>
      <c r="AE24" s="376"/>
      <c r="AF24" s="376"/>
      <c r="AG24" s="377"/>
      <c r="AH24" s="372">
        <v>203</v>
      </c>
      <c r="AI24" s="373"/>
      <c r="AJ24" s="373"/>
      <c r="AK24" s="373"/>
      <c r="AL24" s="374"/>
      <c r="AM24" s="372">
        <v>643307</v>
      </c>
      <c r="AN24" s="373"/>
      <c r="AO24" s="373"/>
      <c r="AP24" s="373"/>
      <c r="AQ24" s="373"/>
      <c r="AR24" s="374"/>
      <c r="AS24" s="372">
        <v>3169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3288214</v>
      </c>
      <c r="BO24" s="420"/>
      <c r="BP24" s="420"/>
      <c r="BQ24" s="420"/>
      <c r="BR24" s="420"/>
      <c r="BS24" s="420"/>
      <c r="BT24" s="420"/>
      <c r="BU24" s="421"/>
      <c r="BV24" s="419">
        <v>3351351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6120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846666</v>
      </c>
      <c r="BO25" s="449"/>
      <c r="BP25" s="449"/>
      <c r="BQ25" s="449"/>
      <c r="BR25" s="449"/>
      <c r="BS25" s="449"/>
      <c r="BT25" s="449"/>
      <c r="BU25" s="450"/>
      <c r="BV25" s="448">
        <v>737161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5740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3240</v>
      </c>
      <c r="R27" s="373"/>
      <c r="S27" s="373"/>
      <c r="T27" s="373"/>
      <c r="U27" s="373"/>
      <c r="V27" s="374"/>
      <c r="W27" s="462"/>
      <c r="X27" s="399"/>
      <c r="Y27" s="400"/>
      <c r="Z27" s="375" t="s">
        <v>171</v>
      </c>
      <c r="AA27" s="376"/>
      <c r="AB27" s="376"/>
      <c r="AC27" s="376"/>
      <c r="AD27" s="376"/>
      <c r="AE27" s="376"/>
      <c r="AF27" s="376"/>
      <c r="AG27" s="377"/>
      <c r="AH27" s="372">
        <v>7</v>
      </c>
      <c r="AI27" s="373"/>
      <c r="AJ27" s="373"/>
      <c r="AK27" s="373"/>
      <c r="AL27" s="374"/>
      <c r="AM27" s="372">
        <v>22008</v>
      </c>
      <c r="AN27" s="373"/>
      <c r="AO27" s="373"/>
      <c r="AP27" s="373"/>
      <c r="AQ27" s="373"/>
      <c r="AR27" s="374"/>
      <c r="AS27" s="372">
        <v>3144</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219303</v>
      </c>
      <c r="BO27" s="454"/>
      <c r="BP27" s="454"/>
      <c r="BQ27" s="454"/>
      <c r="BR27" s="454"/>
      <c r="BS27" s="454"/>
      <c r="BT27" s="454"/>
      <c r="BU27" s="455"/>
      <c r="BV27" s="453">
        <v>219298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2660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2503221</v>
      </c>
      <c r="BO28" s="449"/>
      <c r="BP28" s="449"/>
      <c r="BQ28" s="449"/>
      <c r="BR28" s="449"/>
      <c r="BS28" s="449"/>
      <c r="BT28" s="449"/>
      <c r="BU28" s="450"/>
      <c r="BV28" s="448">
        <v>2643108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11</v>
      </c>
      <c r="M29" s="373"/>
      <c r="N29" s="373"/>
      <c r="O29" s="373"/>
      <c r="P29" s="374"/>
      <c r="Q29" s="372">
        <v>2420</v>
      </c>
      <c r="R29" s="373"/>
      <c r="S29" s="373"/>
      <c r="T29" s="373"/>
      <c r="U29" s="373"/>
      <c r="V29" s="374"/>
      <c r="W29" s="463"/>
      <c r="X29" s="464"/>
      <c r="Y29" s="465"/>
      <c r="Z29" s="375" t="s">
        <v>177</v>
      </c>
      <c r="AA29" s="376"/>
      <c r="AB29" s="376"/>
      <c r="AC29" s="376"/>
      <c r="AD29" s="376"/>
      <c r="AE29" s="376"/>
      <c r="AF29" s="376"/>
      <c r="AG29" s="377"/>
      <c r="AH29" s="372">
        <v>210</v>
      </c>
      <c r="AI29" s="373"/>
      <c r="AJ29" s="373"/>
      <c r="AK29" s="373"/>
      <c r="AL29" s="374"/>
      <c r="AM29" s="372">
        <v>665315</v>
      </c>
      <c r="AN29" s="373"/>
      <c r="AO29" s="373"/>
      <c r="AP29" s="373"/>
      <c r="AQ29" s="373"/>
      <c r="AR29" s="374"/>
      <c r="AS29" s="372">
        <v>3168</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621172</v>
      </c>
      <c r="BO29" s="420"/>
      <c r="BP29" s="420"/>
      <c r="BQ29" s="420"/>
      <c r="BR29" s="420"/>
      <c r="BS29" s="420"/>
      <c r="BT29" s="420"/>
      <c r="BU29" s="421"/>
      <c r="BV29" s="419">
        <v>578841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785804</v>
      </c>
      <c r="BO30" s="454"/>
      <c r="BP30" s="454"/>
      <c r="BQ30" s="454"/>
      <c r="BR30" s="454"/>
      <c r="BS30" s="454"/>
      <c r="BT30" s="454"/>
      <c r="BU30" s="455"/>
      <c r="BV30" s="453">
        <v>724629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群馬県市町村会館管理組合</v>
      </c>
      <c r="BZ34" s="368"/>
      <c r="CA34" s="368"/>
      <c r="CB34" s="368"/>
      <c r="CC34" s="368"/>
      <c r="CD34" s="368"/>
      <c r="CE34" s="368"/>
      <c r="CF34" s="368"/>
      <c r="CG34" s="368"/>
      <c r="CH34" s="368"/>
      <c r="CI34" s="368"/>
      <c r="CJ34" s="368"/>
      <c r="CK34" s="368"/>
      <c r="CL34" s="368"/>
      <c r="CM34" s="368"/>
      <c r="CN34" s="181"/>
      <c r="CO34" s="367">
        <f>IF(CQ34="","",MAX(C34:D43,U34:V43,AM34:AN43,BE34:BF43,BW34:BX43)+1)</f>
        <v>12</v>
      </c>
      <c r="CP34" s="367"/>
      <c r="CQ34" s="368" t="str">
        <f>IF('各会計、関係団体の財政状況及び健全化判断比率'!BS7="","",'各会計、関係団体の財政状況及び健全化判断比率'!BS7)</f>
        <v>玉村町農業公社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群馬県市町村総合事務組合</v>
      </c>
      <c r="BZ35" s="368"/>
      <c r="CA35" s="368"/>
      <c r="CB35" s="368"/>
      <c r="CC35" s="368"/>
      <c r="CD35" s="368"/>
      <c r="CE35" s="368"/>
      <c r="CF35" s="368"/>
      <c r="CG35" s="368"/>
      <c r="CH35" s="368"/>
      <c r="CI35" s="368"/>
      <c r="CJ35" s="368"/>
      <c r="CK35" s="368"/>
      <c r="CL35" s="368"/>
      <c r="CM35" s="368"/>
      <c r="CN35" s="181"/>
      <c r="CO35" s="367">
        <f t="shared" ref="CO35:CO43" si="3">IF(CQ35="","",CO34+1)</f>
        <v>13</v>
      </c>
      <c r="CP35" s="367"/>
      <c r="CQ35" s="368" t="str">
        <f>IF('各会計、関係団体の財政状況及び健全化判断比率'!BS8="","",'各会計、関係団体の財政状況及び健全化判断比率'!BS8)</f>
        <v>玉村町文化振興財団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群馬県後期高齢者医療広域連合（一般会計）</v>
      </c>
      <c r="BZ36" s="368"/>
      <c r="CA36" s="368"/>
      <c r="CB36" s="368"/>
      <c r="CC36" s="368"/>
      <c r="CD36" s="368"/>
      <c r="CE36" s="368"/>
      <c r="CF36" s="368"/>
      <c r="CG36" s="368"/>
      <c r="CH36" s="368"/>
      <c r="CI36" s="368"/>
      <c r="CJ36" s="368"/>
      <c r="CK36" s="368"/>
      <c r="CL36" s="368"/>
      <c r="CM36" s="368"/>
      <c r="CN36" s="181"/>
      <c r="CO36" s="367">
        <f t="shared" si="3"/>
        <v>14</v>
      </c>
      <c r="CP36" s="367"/>
      <c r="CQ36" s="368" t="str">
        <f>IF('各会計、関係団体の財政状況及び健全化判断比率'!BS9="","",'各会計、関係団体の財政状況及び健全化判断比率'!BS9)</f>
        <v>玉村町土地開発公社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介護予防サービス事業特別会計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群馬県後期高齢者医療広域連合（事業会計）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2uIIbvsov7fkaARLi6xR2zLHDHTeztAm9XE04fmmTJU+WtGEvFKtPOAvZhvDkLuldLqW043n14l2aSeuDSUVgg==" saltValue="35BfnDZZibJWV/IrLUZSR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5009987</v>
      </c>
      <c r="S5" s="677"/>
      <c r="T5" s="677"/>
      <c r="U5" s="677"/>
      <c r="V5" s="677"/>
      <c r="W5" s="677"/>
      <c r="X5" s="677"/>
      <c r="Y5" s="702"/>
      <c r="Z5" s="715">
        <v>40</v>
      </c>
      <c r="AA5" s="715"/>
      <c r="AB5" s="715"/>
      <c r="AC5" s="715"/>
      <c r="AD5" s="716">
        <v>4903914</v>
      </c>
      <c r="AE5" s="716"/>
      <c r="AF5" s="716"/>
      <c r="AG5" s="716"/>
      <c r="AH5" s="716"/>
      <c r="AI5" s="716"/>
      <c r="AJ5" s="716"/>
      <c r="AK5" s="716"/>
      <c r="AL5" s="703">
        <v>64.099999999999994</v>
      </c>
      <c r="AM5" s="685"/>
      <c r="AN5" s="685"/>
      <c r="AO5" s="704"/>
      <c r="AP5" s="679" t="s">
        <v>216</v>
      </c>
      <c r="AQ5" s="680"/>
      <c r="AR5" s="680"/>
      <c r="AS5" s="680"/>
      <c r="AT5" s="680"/>
      <c r="AU5" s="680"/>
      <c r="AV5" s="680"/>
      <c r="AW5" s="680"/>
      <c r="AX5" s="680"/>
      <c r="AY5" s="680"/>
      <c r="AZ5" s="680"/>
      <c r="BA5" s="680"/>
      <c r="BB5" s="680"/>
      <c r="BC5" s="680"/>
      <c r="BD5" s="680"/>
      <c r="BE5" s="680"/>
      <c r="BF5" s="681"/>
      <c r="BG5" s="621">
        <v>4903914</v>
      </c>
      <c r="BH5" s="622"/>
      <c r="BI5" s="622"/>
      <c r="BJ5" s="622"/>
      <c r="BK5" s="622"/>
      <c r="BL5" s="622"/>
      <c r="BM5" s="622"/>
      <c r="BN5" s="623"/>
      <c r="BO5" s="659">
        <v>97.9</v>
      </c>
      <c r="BP5" s="659"/>
      <c r="BQ5" s="659"/>
      <c r="BR5" s="659"/>
      <c r="BS5" s="660">
        <v>108456</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126809</v>
      </c>
      <c r="S6" s="622"/>
      <c r="T6" s="622"/>
      <c r="U6" s="622"/>
      <c r="V6" s="622"/>
      <c r="W6" s="622"/>
      <c r="X6" s="622"/>
      <c r="Y6" s="623"/>
      <c r="Z6" s="659">
        <v>1</v>
      </c>
      <c r="AA6" s="659"/>
      <c r="AB6" s="659"/>
      <c r="AC6" s="659"/>
      <c r="AD6" s="660">
        <v>126809</v>
      </c>
      <c r="AE6" s="660"/>
      <c r="AF6" s="660"/>
      <c r="AG6" s="660"/>
      <c r="AH6" s="660"/>
      <c r="AI6" s="660"/>
      <c r="AJ6" s="660"/>
      <c r="AK6" s="660"/>
      <c r="AL6" s="624">
        <v>1.7</v>
      </c>
      <c r="AM6" s="625"/>
      <c r="AN6" s="625"/>
      <c r="AO6" s="661"/>
      <c r="AP6" s="618" t="s">
        <v>221</v>
      </c>
      <c r="AQ6" s="619"/>
      <c r="AR6" s="619"/>
      <c r="AS6" s="619"/>
      <c r="AT6" s="619"/>
      <c r="AU6" s="619"/>
      <c r="AV6" s="619"/>
      <c r="AW6" s="619"/>
      <c r="AX6" s="619"/>
      <c r="AY6" s="619"/>
      <c r="AZ6" s="619"/>
      <c r="BA6" s="619"/>
      <c r="BB6" s="619"/>
      <c r="BC6" s="619"/>
      <c r="BD6" s="619"/>
      <c r="BE6" s="619"/>
      <c r="BF6" s="620"/>
      <c r="BG6" s="621">
        <v>4903914</v>
      </c>
      <c r="BH6" s="622"/>
      <c r="BI6" s="622"/>
      <c r="BJ6" s="622"/>
      <c r="BK6" s="622"/>
      <c r="BL6" s="622"/>
      <c r="BM6" s="622"/>
      <c r="BN6" s="623"/>
      <c r="BO6" s="659">
        <v>97.9</v>
      </c>
      <c r="BP6" s="659"/>
      <c r="BQ6" s="659"/>
      <c r="BR6" s="659"/>
      <c r="BS6" s="660">
        <v>108456</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92622</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92622</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1488</v>
      </c>
      <c r="S7" s="622"/>
      <c r="T7" s="622"/>
      <c r="U7" s="622"/>
      <c r="V7" s="622"/>
      <c r="W7" s="622"/>
      <c r="X7" s="622"/>
      <c r="Y7" s="623"/>
      <c r="Z7" s="659">
        <v>0</v>
      </c>
      <c r="AA7" s="659"/>
      <c r="AB7" s="659"/>
      <c r="AC7" s="659"/>
      <c r="AD7" s="660">
        <v>1488</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2377412</v>
      </c>
      <c r="BH7" s="622"/>
      <c r="BI7" s="622"/>
      <c r="BJ7" s="622"/>
      <c r="BK7" s="622"/>
      <c r="BL7" s="622"/>
      <c r="BM7" s="622"/>
      <c r="BN7" s="623"/>
      <c r="BO7" s="659">
        <v>47.5</v>
      </c>
      <c r="BP7" s="659"/>
      <c r="BQ7" s="659"/>
      <c r="BR7" s="659"/>
      <c r="BS7" s="660">
        <v>108456</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1554415</v>
      </c>
      <c r="CS7" s="622"/>
      <c r="CT7" s="622"/>
      <c r="CU7" s="622"/>
      <c r="CV7" s="622"/>
      <c r="CW7" s="622"/>
      <c r="CX7" s="622"/>
      <c r="CY7" s="623"/>
      <c r="CZ7" s="659">
        <v>13.1</v>
      </c>
      <c r="DA7" s="659"/>
      <c r="DB7" s="659"/>
      <c r="DC7" s="659"/>
      <c r="DD7" s="627">
        <v>15458</v>
      </c>
      <c r="DE7" s="622"/>
      <c r="DF7" s="622"/>
      <c r="DG7" s="622"/>
      <c r="DH7" s="622"/>
      <c r="DI7" s="622"/>
      <c r="DJ7" s="622"/>
      <c r="DK7" s="622"/>
      <c r="DL7" s="622"/>
      <c r="DM7" s="622"/>
      <c r="DN7" s="622"/>
      <c r="DO7" s="622"/>
      <c r="DP7" s="623"/>
      <c r="DQ7" s="627">
        <v>1416670</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27853</v>
      </c>
      <c r="S8" s="622"/>
      <c r="T8" s="622"/>
      <c r="U8" s="622"/>
      <c r="V8" s="622"/>
      <c r="W8" s="622"/>
      <c r="X8" s="622"/>
      <c r="Y8" s="623"/>
      <c r="Z8" s="659">
        <v>0.2</v>
      </c>
      <c r="AA8" s="659"/>
      <c r="AB8" s="659"/>
      <c r="AC8" s="659"/>
      <c r="AD8" s="660">
        <v>27853</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69709</v>
      </c>
      <c r="BH8" s="622"/>
      <c r="BI8" s="622"/>
      <c r="BJ8" s="622"/>
      <c r="BK8" s="622"/>
      <c r="BL8" s="622"/>
      <c r="BM8" s="622"/>
      <c r="BN8" s="623"/>
      <c r="BO8" s="659">
        <v>1.4</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4919987</v>
      </c>
      <c r="CS8" s="622"/>
      <c r="CT8" s="622"/>
      <c r="CU8" s="622"/>
      <c r="CV8" s="622"/>
      <c r="CW8" s="622"/>
      <c r="CX8" s="622"/>
      <c r="CY8" s="623"/>
      <c r="CZ8" s="659">
        <v>41.4</v>
      </c>
      <c r="DA8" s="659"/>
      <c r="DB8" s="659"/>
      <c r="DC8" s="659"/>
      <c r="DD8" s="627">
        <v>17674</v>
      </c>
      <c r="DE8" s="622"/>
      <c r="DF8" s="622"/>
      <c r="DG8" s="622"/>
      <c r="DH8" s="622"/>
      <c r="DI8" s="622"/>
      <c r="DJ8" s="622"/>
      <c r="DK8" s="622"/>
      <c r="DL8" s="622"/>
      <c r="DM8" s="622"/>
      <c r="DN8" s="622"/>
      <c r="DO8" s="622"/>
      <c r="DP8" s="623"/>
      <c r="DQ8" s="627">
        <v>2814879</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35221</v>
      </c>
      <c r="S9" s="622"/>
      <c r="T9" s="622"/>
      <c r="U9" s="622"/>
      <c r="V9" s="622"/>
      <c r="W9" s="622"/>
      <c r="X9" s="622"/>
      <c r="Y9" s="623"/>
      <c r="Z9" s="659">
        <v>0.3</v>
      </c>
      <c r="AA9" s="659"/>
      <c r="AB9" s="659"/>
      <c r="AC9" s="659"/>
      <c r="AD9" s="660">
        <v>35221</v>
      </c>
      <c r="AE9" s="660"/>
      <c r="AF9" s="660"/>
      <c r="AG9" s="660"/>
      <c r="AH9" s="660"/>
      <c r="AI9" s="660"/>
      <c r="AJ9" s="660"/>
      <c r="AK9" s="660"/>
      <c r="AL9" s="624">
        <v>0.5</v>
      </c>
      <c r="AM9" s="625"/>
      <c r="AN9" s="625"/>
      <c r="AO9" s="661"/>
      <c r="AP9" s="618" t="s">
        <v>230</v>
      </c>
      <c r="AQ9" s="619"/>
      <c r="AR9" s="619"/>
      <c r="AS9" s="619"/>
      <c r="AT9" s="619"/>
      <c r="AU9" s="619"/>
      <c r="AV9" s="619"/>
      <c r="AW9" s="619"/>
      <c r="AX9" s="619"/>
      <c r="AY9" s="619"/>
      <c r="AZ9" s="619"/>
      <c r="BA9" s="619"/>
      <c r="BB9" s="619"/>
      <c r="BC9" s="619"/>
      <c r="BD9" s="619"/>
      <c r="BE9" s="619"/>
      <c r="BF9" s="620"/>
      <c r="BG9" s="621">
        <v>1828532</v>
      </c>
      <c r="BH9" s="622"/>
      <c r="BI9" s="622"/>
      <c r="BJ9" s="622"/>
      <c r="BK9" s="622"/>
      <c r="BL9" s="622"/>
      <c r="BM9" s="622"/>
      <c r="BN9" s="623"/>
      <c r="BO9" s="659">
        <v>36.5</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1063560</v>
      </c>
      <c r="CS9" s="622"/>
      <c r="CT9" s="622"/>
      <c r="CU9" s="622"/>
      <c r="CV9" s="622"/>
      <c r="CW9" s="622"/>
      <c r="CX9" s="622"/>
      <c r="CY9" s="623"/>
      <c r="CZ9" s="659">
        <v>9</v>
      </c>
      <c r="DA9" s="659"/>
      <c r="DB9" s="659"/>
      <c r="DC9" s="659"/>
      <c r="DD9" s="627">
        <v>6201</v>
      </c>
      <c r="DE9" s="622"/>
      <c r="DF9" s="622"/>
      <c r="DG9" s="622"/>
      <c r="DH9" s="622"/>
      <c r="DI9" s="622"/>
      <c r="DJ9" s="622"/>
      <c r="DK9" s="622"/>
      <c r="DL9" s="622"/>
      <c r="DM9" s="622"/>
      <c r="DN9" s="622"/>
      <c r="DO9" s="622"/>
      <c r="DP9" s="623"/>
      <c r="DQ9" s="627">
        <v>915962</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100153</v>
      </c>
      <c r="BH10" s="622"/>
      <c r="BI10" s="622"/>
      <c r="BJ10" s="622"/>
      <c r="BK10" s="622"/>
      <c r="BL10" s="622"/>
      <c r="BM10" s="622"/>
      <c r="BN10" s="623"/>
      <c r="BO10" s="659">
        <v>2</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13935</v>
      </c>
      <c r="CS10" s="622"/>
      <c r="CT10" s="622"/>
      <c r="CU10" s="622"/>
      <c r="CV10" s="622"/>
      <c r="CW10" s="622"/>
      <c r="CX10" s="622"/>
      <c r="CY10" s="623"/>
      <c r="CZ10" s="659">
        <v>0.1</v>
      </c>
      <c r="DA10" s="659"/>
      <c r="DB10" s="659"/>
      <c r="DC10" s="659"/>
      <c r="DD10" s="627">
        <v>593</v>
      </c>
      <c r="DE10" s="622"/>
      <c r="DF10" s="622"/>
      <c r="DG10" s="622"/>
      <c r="DH10" s="622"/>
      <c r="DI10" s="622"/>
      <c r="DJ10" s="622"/>
      <c r="DK10" s="622"/>
      <c r="DL10" s="622"/>
      <c r="DM10" s="622"/>
      <c r="DN10" s="622"/>
      <c r="DO10" s="622"/>
      <c r="DP10" s="623"/>
      <c r="DQ10" s="627">
        <v>13935</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901602</v>
      </c>
      <c r="S11" s="622"/>
      <c r="T11" s="622"/>
      <c r="U11" s="622"/>
      <c r="V11" s="622"/>
      <c r="W11" s="622"/>
      <c r="X11" s="622"/>
      <c r="Y11" s="623"/>
      <c r="Z11" s="624">
        <v>7.2</v>
      </c>
      <c r="AA11" s="625"/>
      <c r="AB11" s="625"/>
      <c r="AC11" s="626"/>
      <c r="AD11" s="627">
        <v>901602</v>
      </c>
      <c r="AE11" s="622"/>
      <c r="AF11" s="622"/>
      <c r="AG11" s="622"/>
      <c r="AH11" s="622"/>
      <c r="AI11" s="622"/>
      <c r="AJ11" s="622"/>
      <c r="AK11" s="623"/>
      <c r="AL11" s="624">
        <v>11.8</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379018</v>
      </c>
      <c r="BH11" s="622"/>
      <c r="BI11" s="622"/>
      <c r="BJ11" s="622"/>
      <c r="BK11" s="622"/>
      <c r="BL11" s="622"/>
      <c r="BM11" s="622"/>
      <c r="BN11" s="623"/>
      <c r="BO11" s="659">
        <v>7.6</v>
      </c>
      <c r="BP11" s="659"/>
      <c r="BQ11" s="659"/>
      <c r="BR11" s="659"/>
      <c r="BS11" s="660">
        <v>108456</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258847</v>
      </c>
      <c r="CS11" s="622"/>
      <c r="CT11" s="622"/>
      <c r="CU11" s="622"/>
      <c r="CV11" s="622"/>
      <c r="CW11" s="622"/>
      <c r="CX11" s="622"/>
      <c r="CY11" s="623"/>
      <c r="CZ11" s="659">
        <v>2.2000000000000002</v>
      </c>
      <c r="DA11" s="659"/>
      <c r="DB11" s="659"/>
      <c r="DC11" s="659"/>
      <c r="DD11" s="627">
        <v>111584</v>
      </c>
      <c r="DE11" s="622"/>
      <c r="DF11" s="622"/>
      <c r="DG11" s="622"/>
      <c r="DH11" s="622"/>
      <c r="DI11" s="622"/>
      <c r="DJ11" s="622"/>
      <c r="DK11" s="622"/>
      <c r="DL11" s="622"/>
      <c r="DM11" s="622"/>
      <c r="DN11" s="622"/>
      <c r="DO11" s="622"/>
      <c r="DP11" s="623"/>
      <c r="DQ11" s="627">
        <v>156255</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28419</v>
      </c>
      <c r="S12" s="622"/>
      <c r="T12" s="622"/>
      <c r="U12" s="622"/>
      <c r="V12" s="622"/>
      <c r="W12" s="622"/>
      <c r="X12" s="622"/>
      <c r="Y12" s="623"/>
      <c r="Z12" s="659">
        <v>0.2</v>
      </c>
      <c r="AA12" s="659"/>
      <c r="AB12" s="659"/>
      <c r="AC12" s="659"/>
      <c r="AD12" s="660">
        <v>28419</v>
      </c>
      <c r="AE12" s="660"/>
      <c r="AF12" s="660"/>
      <c r="AG12" s="660"/>
      <c r="AH12" s="660"/>
      <c r="AI12" s="660"/>
      <c r="AJ12" s="660"/>
      <c r="AK12" s="660"/>
      <c r="AL12" s="624">
        <v>0.4</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2167122</v>
      </c>
      <c r="BH12" s="622"/>
      <c r="BI12" s="622"/>
      <c r="BJ12" s="622"/>
      <c r="BK12" s="622"/>
      <c r="BL12" s="622"/>
      <c r="BM12" s="622"/>
      <c r="BN12" s="623"/>
      <c r="BO12" s="659">
        <v>43.3</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260985</v>
      </c>
      <c r="CS12" s="622"/>
      <c r="CT12" s="622"/>
      <c r="CU12" s="622"/>
      <c r="CV12" s="622"/>
      <c r="CW12" s="622"/>
      <c r="CX12" s="622"/>
      <c r="CY12" s="623"/>
      <c r="CZ12" s="659">
        <v>2.2000000000000002</v>
      </c>
      <c r="DA12" s="659"/>
      <c r="DB12" s="659"/>
      <c r="DC12" s="659"/>
      <c r="DD12" s="627">
        <v>1790</v>
      </c>
      <c r="DE12" s="622"/>
      <c r="DF12" s="622"/>
      <c r="DG12" s="622"/>
      <c r="DH12" s="622"/>
      <c r="DI12" s="622"/>
      <c r="DJ12" s="622"/>
      <c r="DK12" s="622"/>
      <c r="DL12" s="622"/>
      <c r="DM12" s="622"/>
      <c r="DN12" s="622"/>
      <c r="DO12" s="622"/>
      <c r="DP12" s="623"/>
      <c r="DQ12" s="627">
        <v>125669</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2156165</v>
      </c>
      <c r="BH13" s="622"/>
      <c r="BI13" s="622"/>
      <c r="BJ13" s="622"/>
      <c r="BK13" s="622"/>
      <c r="BL13" s="622"/>
      <c r="BM13" s="622"/>
      <c r="BN13" s="623"/>
      <c r="BO13" s="659">
        <v>43</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930081</v>
      </c>
      <c r="CS13" s="622"/>
      <c r="CT13" s="622"/>
      <c r="CU13" s="622"/>
      <c r="CV13" s="622"/>
      <c r="CW13" s="622"/>
      <c r="CX13" s="622"/>
      <c r="CY13" s="623"/>
      <c r="CZ13" s="659">
        <v>7.8</v>
      </c>
      <c r="DA13" s="659"/>
      <c r="DB13" s="659"/>
      <c r="DC13" s="659"/>
      <c r="DD13" s="627">
        <v>320516</v>
      </c>
      <c r="DE13" s="622"/>
      <c r="DF13" s="622"/>
      <c r="DG13" s="622"/>
      <c r="DH13" s="622"/>
      <c r="DI13" s="622"/>
      <c r="DJ13" s="622"/>
      <c r="DK13" s="622"/>
      <c r="DL13" s="622"/>
      <c r="DM13" s="622"/>
      <c r="DN13" s="622"/>
      <c r="DO13" s="622"/>
      <c r="DP13" s="623"/>
      <c r="DQ13" s="627">
        <v>807973</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980</v>
      </c>
      <c r="S14" s="622"/>
      <c r="T14" s="622"/>
      <c r="U14" s="622"/>
      <c r="V14" s="622"/>
      <c r="W14" s="622"/>
      <c r="X14" s="622"/>
      <c r="Y14" s="623"/>
      <c r="Z14" s="659">
        <v>0</v>
      </c>
      <c r="AA14" s="659"/>
      <c r="AB14" s="659"/>
      <c r="AC14" s="659"/>
      <c r="AD14" s="660">
        <v>980</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138283</v>
      </c>
      <c r="BH14" s="622"/>
      <c r="BI14" s="622"/>
      <c r="BJ14" s="622"/>
      <c r="BK14" s="622"/>
      <c r="BL14" s="622"/>
      <c r="BM14" s="622"/>
      <c r="BN14" s="623"/>
      <c r="BO14" s="659">
        <v>2.8</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557450</v>
      </c>
      <c r="CS14" s="622"/>
      <c r="CT14" s="622"/>
      <c r="CU14" s="622"/>
      <c r="CV14" s="622"/>
      <c r="CW14" s="622"/>
      <c r="CX14" s="622"/>
      <c r="CY14" s="623"/>
      <c r="CZ14" s="659">
        <v>4.7</v>
      </c>
      <c r="DA14" s="659"/>
      <c r="DB14" s="659"/>
      <c r="DC14" s="659"/>
      <c r="DD14" s="627">
        <v>97789</v>
      </c>
      <c r="DE14" s="622"/>
      <c r="DF14" s="622"/>
      <c r="DG14" s="622"/>
      <c r="DH14" s="622"/>
      <c r="DI14" s="622"/>
      <c r="DJ14" s="622"/>
      <c r="DK14" s="622"/>
      <c r="DL14" s="622"/>
      <c r="DM14" s="622"/>
      <c r="DN14" s="622"/>
      <c r="DO14" s="622"/>
      <c r="DP14" s="623"/>
      <c r="DQ14" s="627">
        <v>480580</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221097</v>
      </c>
      <c r="BH15" s="622"/>
      <c r="BI15" s="622"/>
      <c r="BJ15" s="622"/>
      <c r="BK15" s="622"/>
      <c r="BL15" s="622"/>
      <c r="BM15" s="622"/>
      <c r="BN15" s="623"/>
      <c r="BO15" s="659">
        <v>4.4000000000000004</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1377148</v>
      </c>
      <c r="CS15" s="622"/>
      <c r="CT15" s="622"/>
      <c r="CU15" s="622"/>
      <c r="CV15" s="622"/>
      <c r="CW15" s="622"/>
      <c r="CX15" s="622"/>
      <c r="CY15" s="623"/>
      <c r="CZ15" s="659">
        <v>11.6</v>
      </c>
      <c r="DA15" s="659"/>
      <c r="DB15" s="659"/>
      <c r="DC15" s="659"/>
      <c r="DD15" s="627">
        <v>176335</v>
      </c>
      <c r="DE15" s="622"/>
      <c r="DF15" s="622"/>
      <c r="DG15" s="622"/>
      <c r="DH15" s="622"/>
      <c r="DI15" s="622"/>
      <c r="DJ15" s="622"/>
      <c r="DK15" s="622"/>
      <c r="DL15" s="622"/>
      <c r="DM15" s="622"/>
      <c r="DN15" s="622"/>
      <c r="DO15" s="622"/>
      <c r="DP15" s="623"/>
      <c r="DQ15" s="627">
        <v>1142147</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18393</v>
      </c>
      <c r="S16" s="622"/>
      <c r="T16" s="622"/>
      <c r="U16" s="622"/>
      <c r="V16" s="622"/>
      <c r="W16" s="622"/>
      <c r="X16" s="622"/>
      <c r="Y16" s="623"/>
      <c r="Z16" s="659">
        <v>0.1</v>
      </c>
      <c r="AA16" s="659"/>
      <c r="AB16" s="659"/>
      <c r="AC16" s="659"/>
      <c r="AD16" s="660">
        <v>18393</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86069</v>
      </c>
      <c r="S17" s="622"/>
      <c r="T17" s="622"/>
      <c r="U17" s="622"/>
      <c r="V17" s="622"/>
      <c r="W17" s="622"/>
      <c r="X17" s="622"/>
      <c r="Y17" s="623"/>
      <c r="Z17" s="659">
        <v>0.7</v>
      </c>
      <c r="AA17" s="659"/>
      <c r="AB17" s="659"/>
      <c r="AC17" s="659"/>
      <c r="AD17" s="660">
        <v>86069</v>
      </c>
      <c r="AE17" s="660"/>
      <c r="AF17" s="660"/>
      <c r="AG17" s="660"/>
      <c r="AH17" s="660"/>
      <c r="AI17" s="660"/>
      <c r="AJ17" s="660"/>
      <c r="AK17" s="660"/>
      <c r="AL17" s="624">
        <v>1.1000000000000001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847006</v>
      </c>
      <c r="CS17" s="622"/>
      <c r="CT17" s="622"/>
      <c r="CU17" s="622"/>
      <c r="CV17" s="622"/>
      <c r="CW17" s="622"/>
      <c r="CX17" s="622"/>
      <c r="CY17" s="623"/>
      <c r="CZ17" s="659">
        <v>7.1</v>
      </c>
      <c r="DA17" s="659"/>
      <c r="DB17" s="659"/>
      <c r="DC17" s="659"/>
      <c r="DD17" s="627" t="s">
        <v>122</v>
      </c>
      <c r="DE17" s="622"/>
      <c r="DF17" s="622"/>
      <c r="DG17" s="622"/>
      <c r="DH17" s="622"/>
      <c r="DI17" s="622"/>
      <c r="DJ17" s="622"/>
      <c r="DK17" s="622"/>
      <c r="DL17" s="622"/>
      <c r="DM17" s="622"/>
      <c r="DN17" s="622"/>
      <c r="DO17" s="622"/>
      <c r="DP17" s="623"/>
      <c r="DQ17" s="627">
        <v>847006</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42801</v>
      </c>
      <c r="S18" s="622"/>
      <c r="T18" s="622"/>
      <c r="U18" s="622"/>
      <c r="V18" s="622"/>
      <c r="W18" s="622"/>
      <c r="X18" s="622"/>
      <c r="Y18" s="623"/>
      <c r="Z18" s="659">
        <v>0.3</v>
      </c>
      <c r="AA18" s="659"/>
      <c r="AB18" s="659"/>
      <c r="AC18" s="659"/>
      <c r="AD18" s="660">
        <v>42801</v>
      </c>
      <c r="AE18" s="660"/>
      <c r="AF18" s="660"/>
      <c r="AG18" s="660"/>
      <c r="AH18" s="660"/>
      <c r="AI18" s="660"/>
      <c r="AJ18" s="660"/>
      <c r="AK18" s="660"/>
      <c r="AL18" s="624">
        <v>0.6</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41001</v>
      </c>
      <c r="S19" s="622"/>
      <c r="T19" s="622"/>
      <c r="U19" s="622"/>
      <c r="V19" s="622"/>
      <c r="W19" s="622"/>
      <c r="X19" s="622"/>
      <c r="Y19" s="623"/>
      <c r="Z19" s="659">
        <v>0.3</v>
      </c>
      <c r="AA19" s="659"/>
      <c r="AB19" s="659"/>
      <c r="AC19" s="659"/>
      <c r="AD19" s="660">
        <v>41001</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106073</v>
      </c>
      <c r="BH19" s="622"/>
      <c r="BI19" s="622"/>
      <c r="BJ19" s="622"/>
      <c r="BK19" s="622"/>
      <c r="BL19" s="622"/>
      <c r="BM19" s="622"/>
      <c r="BN19" s="623"/>
      <c r="BO19" s="659">
        <v>2.1</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1800</v>
      </c>
      <c r="S20" s="622"/>
      <c r="T20" s="622"/>
      <c r="U20" s="622"/>
      <c r="V20" s="622"/>
      <c r="W20" s="622"/>
      <c r="X20" s="622"/>
      <c r="Y20" s="623"/>
      <c r="Z20" s="659">
        <v>0</v>
      </c>
      <c r="AA20" s="659"/>
      <c r="AB20" s="659"/>
      <c r="AC20" s="659"/>
      <c r="AD20" s="660">
        <v>1800</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106073</v>
      </c>
      <c r="BH20" s="622"/>
      <c r="BI20" s="622"/>
      <c r="BJ20" s="622"/>
      <c r="BK20" s="622"/>
      <c r="BL20" s="622"/>
      <c r="BM20" s="622"/>
      <c r="BN20" s="623"/>
      <c r="BO20" s="659">
        <v>2.1</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11876036</v>
      </c>
      <c r="CS20" s="622"/>
      <c r="CT20" s="622"/>
      <c r="CU20" s="622"/>
      <c r="CV20" s="622"/>
      <c r="CW20" s="622"/>
      <c r="CX20" s="622"/>
      <c r="CY20" s="623"/>
      <c r="CZ20" s="659">
        <v>100</v>
      </c>
      <c r="DA20" s="659"/>
      <c r="DB20" s="659"/>
      <c r="DC20" s="659"/>
      <c r="DD20" s="627">
        <v>747940</v>
      </c>
      <c r="DE20" s="622"/>
      <c r="DF20" s="622"/>
      <c r="DG20" s="622"/>
      <c r="DH20" s="622"/>
      <c r="DI20" s="622"/>
      <c r="DJ20" s="622"/>
      <c r="DK20" s="622"/>
      <c r="DL20" s="622"/>
      <c r="DM20" s="622"/>
      <c r="DN20" s="622"/>
      <c r="DO20" s="622"/>
      <c r="DP20" s="623"/>
      <c r="DQ20" s="627">
        <v>8813698</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1607640</v>
      </c>
      <c r="S21" s="622"/>
      <c r="T21" s="622"/>
      <c r="U21" s="622"/>
      <c r="V21" s="622"/>
      <c r="W21" s="622"/>
      <c r="X21" s="622"/>
      <c r="Y21" s="623"/>
      <c r="Z21" s="659">
        <v>12.8</v>
      </c>
      <c r="AA21" s="659"/>
      <c r="AB21" s="659"/>
      <c r="AC21" s="659"/>
      <c r="AD21" s="660">
        <v>1465332</v>
      </c>
      <c r="AE21" s="660"/>
      <c r="AF21" s="660"/>
      <c r="AG21" s="660"/>
      <c r="AH21" s="660"/>
      <c r="AI21" s="660"/>
      <c r="AJ21" s="660"/>
      <c r="AK21" s="660"/>
      <c r="AL21" s="624">
        <v>19.2</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1465332</v>
      </c>
      <c r="S22" s="622"/>
      <c r="T22" s="622"/>
      <c r="U22" s="622"/>
      <c r="V22" s="622"/>
      <c r="W22" s="622"/>
      <c r="X22" s="622"/>
      <c r="Y22" s="623"/>
      <c r="Z22" s="659">
        <v>11.7</v>
      </c>
      <c r="AA22" s="659"/>
      <c r="AB22" s="659"/>
      <c r="AC22" s="659"/>
      <c r="AD22" s="660">
        <v>1465332</v>
      </c>
      <c r="AE22" s="660"/>
      <c r="AF22" s="660"/>
      <c r="AG22" s="660"/>
      <c r="AH22" s="660"/>
      <c r="AI22" s="660"/>
      <c r="AJ22" s="660"/>
      <c r="AK22" s="660"/>
      <c r="AL22" s="624">
        <v>19.2</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142308</v>
      </c>
      <c r="S23" s="622"/>
      <c r="T23" s="622"/>
      <c r="U23" s="622"/>
      <c r="V23" s="622"/>
      <c r="W23" s="622"/>
      <c r="X23" s="622"/>
      <c r="Y23" s="623"/>
      <c r="Z23" s="659">
        <v>1.1000000000000001</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106073</v>
      </c>
      <c r="BH23" s="622"/>
      <c r="BI23" s="622"/>
      <c r="BJ23" s="622"/>
      <c r="BK23" s="622"/>
      <c r="BL23" s="622"/>
      <c r="BM23" s="622"/>
      <c r="BN23" s="623"/>
      <c r="BO23" s="659">
        <v>2.1</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5817115</v>
      </c>
      <c r="CS24" s="677"/>
      <c r="CT24" s="677"/>
      <c r="CU24" s="677"/>
      <c r="CV24" s="677"/>
      <c r="CW24" s="677"/>
      <c r="CX24" s="677"/>
      <c r="CY24" s="702"/>
      <c r="CZ24" s="703">
        <v>49</v>
      </c>
      <c r="DA24" s="685"/>
      <c r="DB24" s="685"/>
      <c r="DC24" s="705"/>
      <c r="DD24" s="701">
        <v>3884076</v>
      </c>
      <c r="DE24" s="677"/>
      <c r="DF24" s="677"/>
      <c r="DG24" s="677"/>
      <c r="DH24" s="677"/>
      <c r="DI24" s="677"/>
      <c r="DJ24" s="677"/>
      <c r="DK24" s="702"/>
      <c r="DL24" s="701">
        <v>3637339</v>
      </c>
      <c r="DM24" s="677"/>
      <c r="DN24" s="677"/>
      <c r="DO24" s="677"/>
      <c r="DP24" s="677"/>
      <c r="DQ24" s="677"/>
      <c r="DR24" s="677"/>
      <c r="DS24" s="677"/>
      <c r="DT24" s="677"/>
      <c r="DU24" s="677"/>
      <c r="DV24" s="702"/>
      <c r="DW24" s="703">
        <v>47.2</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7887262</v>
      </c>
      <c r="S25" s="622"/>
      <c r="T25" s="622"/>
      <c r="U25" s="622"/>
      <c r="V25" s="622"/>
      <c r="W25" s="622"/>
      <c r="X25" s="622"/>
      <c r="Y25" s="623"/>
      <c r="Z25" s="659">
        <v>63</v>
      </c>
      <c r="AA25" s="659"/>
      <c r="AB25" s="659"/>
      <c r="AC25" s="659"/>
      <c r="AD25" s="660">
        <v>7638881</v>
      </c>
      <c r="AE25" s="660"/>
      <c r="AF25" s="660"/>
      <c r="AG25" s="660"/>
      <c r="AH25" s="660"/>
      <c r="AI25" s="660"/>
      <c r="AJ25" s="660"/>
      <c r="AK25" s="660"/>
      <c r="AL25" s="624">
        <v>99.9</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2241777</v>
      </c>
      <c r="CS25" s="634"/>
      <c r="CT25" s="634"/>
      <c r="CU25" s="634"/>
      <c r="CV25" s="634"/>
      <c r="CW25" s="634"/>
      <c r="CX25" s="634"/>
      <c r="CY25" s="635"/>
      <c r="CZ25" s="624">
        <v>18.899999999999999</v>
      </c>
      <c r="DA25" s="636"/>
      <c r="DB25" s="636"/>
      <c r="DC25" s="637"/>
      <c r="DD25" s="627">
        <v>2013665</v>
      </c>
      <c r="DE25" s="634"/>
      <c r="DF25" s="634"/>
      <c r="DG25" s="634"/>
      <c r="DH25" s="634"/>
      <c r="DI25" s="634"/>
      <c r="DJ25" s="634"/>
      <c r="DK25" s="635"/>
      <c r="DL25" s="627">
        <v>2013338</v>
      </c>
      <c r="DM25" s="634"/>
      <c r="DN25" s="634"/>
      <c r="DO25" s="634"/>
      <c r="DP25" s="634"/>
      <c r="DQ25" s="634"/>
      <c r="DR25" s="634"/>
      <c r="DS25" s="634"/>
      <c r="DT25" s="634"/>
      <c r="DU25" s="634"/>
      <c r="DV25" s="635"/>
      <c r="DW25" s="624">
        <v>26.1</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4348</v>
      </c>
      <c r="S26" s="622"/>
      <c r="T26" s="622"/>
      <c r="U26" s="622"/>
      <c r="V26" s="622"/>
      <c r="W26" s="622"/>
      <c r="X26" s="622"/>
      <c r="Y26" s="623"/>
      <c r="Z26" s="659">
        <v>0</v>
      </c>
      <c r="AA26" s="659"/>
      <c r="AB26" s="659"/>
      <c r="AC26" s="659"/>
      <c r="AD26" s="660">
        <v>4348</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1314044</v>
      </c>
      <c r="CS26" s="622"/>
      <c r="CT26" s="622"/>
      <c r="CU26" s="622"/>
      <c r="CV26" s="622"/>
      <c r="CW26" s="622"/>
      <c r="CX26" s="622"/>
      <c r="CY26" s="623"/>
      <c r="CZ26" s="624">
        <v>11.1</v>
      </c>
      <c r="DA26" s="636"/>
      <c r="DB26" s="636"/>
      <c r="DC26" s="637"/>
      <c r="DD26" s="627">
        <v>1147956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8493</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5009987</v>
      </c>
      <c r="BH27" s="622"/>
      <c r="BI27" s="622"/>
      <c r="BJ27" s="622"/>
      <c r="BK27" s="622"/>
      <c r="BL27" s="622"/>
      <c r="BM27" s="622"/>
      <c r="BN27" s="623"/>
      <c r="BO27" s="659">
        <v>100</v>
      </c>
      <c r="BP27" s="659"/>
      <c r="BQ27" s="659"/>
      <c r="BR27" s="659"/>
      <c r="BS27" s="660">
        <v>108456</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2728332</v>
      </c>
      <c r="CS27" s="634"/>
      <c r="CT27" s="634"/>
      <c r="CU27" s="634"/>
      <c r="CV27" s="634"/>
      <c r="CW27" s="634"/>
      <c r="CX27" s="634"/>
      <c r="CY27" s="635"/>
      <c r="CZ27" s="624">
        <v>23</v>
      </c>
      <c r="DA27" s="636"/>
      <c r="DB27" s="636"/>
      <c r="DC27" s="637"/>
      <c r="DD27" s="627">
        <v>1023405</v>
      </c>
      <c r="DE27" s="634"/>
      <c r="DF27" s="634"/>
      <c r="DG27" s="634"/>
      <c r="DH27" s="634"/>
      <c r="DI27" s="634"/>
      <c r="DJ27" s="634"/>
      <c r="DK27" s="635"/>
      <c r="DL27" s="627">
        <v>776995</v>
      </c>
      <c r="DM27" s="634"/>
      <c r="DN27" s="634"/>
      <c r="DO27" s="634"/>
      <c r="DP27" s="634"/>
      <c r="DQ27" s="634"/>
      <c r="DR27" s="634"/>
      <c r="DS27" s="634"/>
      <c r="DT27" s="634"/>
      <c r="DU27" s="634"/>
      <c r="DV27" s="635"/>
      <c r="DW27" s="624">
        <v>10.1</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113286</v>
      </c>
      <c r="S28" s="622"/>
      <c r="T28" s="622"/>
      <c r="U28" s="622"/>
      <c r="V28" s="622"/>
      <c r="W28" s="622"/>
      <c r="X28" s="622"/>
      <c r="Y28" s="623"/>
      <c r="Z28" s="659">
        <v>0.9</v>
      </c>
      <c r="AA28" s="659"/>
      <c r="AB28" s="659"/>
      <c r="AC28" s="659"/>
      <c r="AD28" s="660">
        <v>3640</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847006</v>
      </c>
      <c r="CS28" s="622"/>
      <c r="CT28" s="622"/>
      <c r="CU28" s="622"/>
      <c r="CV28" s="622"/>
      <c r="CW28" s="622"/>
      <c r="CX28" s="622"/>
      <c r="CY28" s="623"/>
      <c r="CZ28" s="624">
        <v>7.1</v>
      </c>
      <c r="DA28" s="636"/>
      <c r="DB28" s="636"/>
      <c r="DC28" s="637"/>
      <c r="DD28" s="627">
        <v>847006</v>
      </c>
      <c r="DE28" s="622"/>
      <c r="DF28" s="622"/>
      <c r="DG28" s="622"/>
      <c r="DH28" s="622"/>
      <c r="DI28" s="622"/>
      <c r="DJ28" s="622"/>
      <c r="DK28" s="623"/>
      <c r="DL28" s="627">
        <v>847006</v>
      </c>
      <c r="DM28" s="622"/>
      <c r="DN28" s="622"/>
      <c r="DO28" s="622"/>
      <c r="DP28" s="622"/>
      <c r="DQ28" s="622"/>
      <c r="DR28" s="622"/>
      <c r="DS28" s="622"/>
      <c r="DT28" s="622"/>
      <c r="DU28" s="622"/>
      <c r="DV28" s="623"/>
      <c r="DW28" s="624">
        <v>11</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63058</v>
      </c>
      <c r="S29" s="622"/>
      <c r="T29" s="622"/>
      <c r="U29" s="622"/>
      <c r="V29" s="622"/>
      <c r="W29" s="622"/>
      <c r="X29" s="622"/>
      <c r="Y29" s="623"/>
      <c r="Z29" s="659">
        <v>0.5</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847006</v>
      </c>
      <c r="CS29" s="634"/>
      <c r="CT29" s="634"/>
      <c r="CU29" s="634"/>
      <c r="CV29" s="634"/>
      <c r="CW29" s="634"/>
      <c r="CX29" s="634"/>
      <c r="CY29" s="635"/>
      <c r="CZ29" s="624">
        <v>7.1</v>
      </c>
      <c r="DA29" s="636"/>
      <c r="DB29" s="636"/>
      <c r="DC29" s="637"/>
      <c r="DD29" s="627">
        <v>847006</v>
      </c>
      <c r="DE29" s="634"/>
      <c r="DF29" s="634"/>
      <c r="DG29" s="634"/>
      <c r="DH29" s="634"/>
      <c r="DI29" s="634"/>
      <c r="DJ29" s="634"/>
      <c r="DK29" s="635"/>
      <c r="DL29" s="627">
        <v>847006</v>
      </c>
      <c r="DM29" s="634"/>
      <c r="DN29" s="634"/>
      <c r="DO29" s="634"/>
      <c r="DP29" s="634"/>
      <c r="DQ29" s="634"/>
      <c r="DR29" s="634"/>
      <c r="DS29" s="634"/>
      <c r="DT29" s="634"/>
      <c r="DU29" s="634"/>
      <c r="DV29" s="635"/>
      <c r="DW29" s="624">
        <v>11</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1736113</v>
      </c>
      <c r="S30" s="622"/>
      <c r="T30" s="622"/>
      <c r="U30" s="622"/>
      <c r="V30" s="622"/>
      <c r="W30" s="622"/>
      <c r="X30" s="622"/>
      <c r="Y30" s="623"/>
      <c r="Z30" s="659">
        <v>13.9</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811460</v>
      </c>
      <c r="CS30" s="622"/>
      <c r="CT30" s="622"/>
      <c r="CU30" s="622"/>
      <c r="CV30" s="622"/>
      <c r="CW30" s="622"/>
      <c r="CX30" s="622"/>
      <c r="CY30" s="623"/>
      <c r="CZ30" s="624">
        <v>6.8</v>
      </c>
      <c r="DA30" s="636"/>
      <c r="DB30" s="636"/>
      <c r="DC30" s="637"/>
      <c r="DD30" s="627">
        <v>811460</v>
      </c>
      <c r="DE30" s="622"/>
      <c r="DF30" s="622"/>
      <c r="DG30" s="622"/>
      <c r="DH30" s="622"/>
      <c r="DI30" s="622"/>
      <c r="DJ30" s="622"/>
      <c r="DK30" s="623"/>
      <c r="DL30" s="627">
        <v>811460</v>
      </c>
      <c r="DM30" s="622"/>
      <c r="DN30" s="622"/>
      <c r="DO30" s="622"/>
      <c r="DP30" s="622"/>
      <c r="DQ30" s="622"/>
      <c r="DR30" s="622"/>
      <c r="DS30" s="622"/>
      <c r="DT30" s="622"/>
      <c r="DU30" s="622"/>
      <c r="DV30" s="623"/>
      <c r="DW30" s="624">
        <v>10.5</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99.5</v>
      </c>
      <c r="BH31" s="684"/>
      <c r="BI31" s="684"/>
      <c r="BJ31" s="684"/>
      <c r="BK31" s="684"/>
      <c r="BL31" s="684"/>
      <c r="BM31" s="685">
        <v>98.8</v>
      </c>
      <c r="BN31" s="684"/>
      <c r="BO31" s="684"/>
      <c r="BP31" s="684"/>
      <c r="BQ31" s="686"/>
      <c r="BR31" s="683">
        <v>99.3</v>
      </c>
      <c r="BS31" s="684"/>
      <c r="BT31" s="684"/>
      <c r="BU31" s="684"/>
      <c r="BV31" s="684"/>
      <c r="BW31" s="684"/>
      <c r="BX31" s="685">
        <v>98.8</v>
      </c>
      <c r="BY31" s="684"/>
      <c r="BZ31" s="684"/>
      <c r="CA31" s="684"/>
      <c r="CB31" s="686"/>
      <c r="CD31" s="642"/>
      <c r="CE31" s="643"/>
      <c r="CF31" s="618" t="s">
        <v>300</v>
      </c>
      <c r="CG31" s="619"/>
      <c r="CH31" s="619"/>
      <c r="CI31" s="619"/>
      <c r="CJ31" s="619"/>
      <c r="CK31" s="619"/>
      <c r="CL31" s="619"/>
      <c r="CM31" s="619"/>
      <c r="CN31" s="619"/>
      <c r="CO31" s="619"/>
      <c r="CP31" s="619"/>
      <c r="CQ31" s="620"/>
      <c r="CR31" s="621">
        <v>35546</v>
      </c>
      <c r="CS31" s="634"/>
      <c r="CT31" s="634"/>
      <c r="CU31" s="634"/>
      <c r="CV31" s="634"/>
      <c r="CW31" s="634"/>
      <c r="CX31" s="634"/>
      <c r="CY31" s="635"/>
      <c r="CZ31" s="624">
        <v>0.3</v>
      </c>
      <c r="DA31" s="636"/>
      <c r="DB31" s="636"/>
      <c r="DC31" s="637"/>
      <c r="DD31" s="627">
        <v>35546</v>
      </c>
      <c r="DE31" s="634"/>
      <c r="DF31" s="634"/>
      <c r="DG31" s="634"/>
      <c r="DH31" s="634"/>
      <c r="DI31" s="634"/>
      <c r="DJ31" s="634"/>
      <c r="DK31" s="635"/>
      <c r="DL31" s="627">
        <v>35546</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968973</v>
      </c>
      <c r="S32" s="622"/>
      <c r="T32" s="622"/>
      <c r="U32" s="622"/>
      <c r="V32" s="622"/>
      <c r="W32" s="622"/>
      <c r="X32" s="622"/>
      <c r="Y32" s="623"/>
      <c r="Z32" s="659">
        <v>7.7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99.3</v>
      </c>
      <c r="BH32" s="634"/>
      <c r="BI32" s="634"/>
      <c r="BJ32" s="634"/>
      <c r="BK32" s="634"/>
      <c r="BL32" s="634"/>
      <c r="BM32" s="625">
        <v>98.4</v>
      </c>
      <c r="BN32" s="634"/>
      <c r="BO32" s="634"/>
      <c r="BP32" s="634"/>
      <c r="BQ32" s="657"/>
      <c r="BR32" s="687">
        <v>99.2</v>
      </c>
      <c r="BS32" s="634"/>
      <c r="BT32" s="634"/>
      <c r="BU32" s="634"/>
      <c r="BV32" s="634"/>
      <c r="BW32" s="634"/>
      <c r="BX32" s="625">
        <v>98.5</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6684</v>
      </c>
      <c r="S33" s="622"/>
      <c r="T33" s="622"/>
      <c r="U33" s="622"/>
      <c r="V33" s="622"/>
      <c r="W33" s="622"/>
      <c r="X33" s="622"/>
      <c r="Y33" s="623"/>
      <c r="Z33" s="659">
        <v>0.1</v>
      </c>
      <c r="AA33" s="659"/>
      <c r="AB33" s="659"/>
      <c r="AC33" s="659"/>
      <c r="AD33" s="660">
        <v>2171</v>
      </c>
      <c r="AE33" s="660"/>
      <c r="AF33" s="660"/>
      <c r="AG33" s="660"/>
      <c r="AH33" s="660"/>
      <c r="AI33" s="660"/>
      <c r="AJ33" s="660"/>
      <c r="AK33" s="660"/>
      <c r="AL33" s="624">
        <v>0</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99.6</v>
      </c>
      <c r="BH33" s="606"/>
      <c r="BI33" s="606"/>
      <c r="BJ33" s="606"/>
      <c r="BK33" s="606"/>
      <c r="BL33" s="606"/>
      <c r="BM33" s="652">
        <v>99.1</v>
      </c>
      <c r="BN33" s="606"/>
      <c r="BO33" s="606"/>
      <c r="BP33" s="606"/>
      <c r="BQ33" s="669"/>
      <c r="BR33" s="682">
        <v>99.4</v>
      </c>
      <c r="BS33" s="606"/>
      <c r="BT33" s="606"/>
      <c r="BU33" s="606"/>
      <c r="BV33" s="606"/>
      <c r="BW33" s="606"/>
      <c r="BX33" s="652">
        <v>99</v>
      </c>
      <c r="BY33" s="606"/>
      <c r="BZ33" s="606"/>
      <c r="CA33" s="606"/>
      <c r="CB33" s="669"/>
      <c r="CD33" s="618" t="s">
        <v>307</v>
      </c>
      <c r="CE33" s="619"/>
      <c r="CF33" s="619"/>
      <c r="CG33" s="619"/>
      <c r="CH33" s="619"/>
      <c r="CI33" s="619"/>
      <c r="CJ33" s="619"/>
      <c r="CK33" s="619"/>
      <c r="CL33" s="619"/>
      <c r="CM33" s="619"/>
      <c r="CN33" s="619"/>
      <c r="CO33" s="619"/>
      <c r="CP33" s="619"/>
      <c r="CQ33" s="620"/>
      <c r="CR33" s="621">
        <v>5310981</v>
      </c>
      <c r="CS33" s="634"/>
      <c r="CT33" s="634"/>
      <c r="CU33" s="634"/>
      <c r="CV33" s="634"/>
      <c r="CW33" s="634"/>
      <c r="CX33" s="634"/>
      <c r="CY33" s="635"/>
      <c r="CZ33" s="624">
        <v>44.7</v>
      </c>
      <c r="DA33" s="636"/>
      <c r="DB33" s="636"/>
      <c r="DC33" s="637"/>
      <c r="DD33" s="627">
        <v>4532863</v>
      </c>
      <c r="DE33" s="634"/>
      <c r="DF33" s="634"/>
      <c r="DG33" s="634"/>
      <c r="DH33" s="634"/>
      <c r="DI33" s="634"/>
      <c r="DJ33" s="634"/>
      <c r="DK33" s="635"/>
      <c r="DL33" s="627">
        <v>3876917</v>
      </c>
      <c r="DM33" s="634"/>
      <c r="DN33" s="634"/>
      <c r="DO33" s="634"/>
      <c r="DP33" s="634"/>
      <c r="DQ33" s="634"/>
      <c r="DR33" s="634"/>
      <c r="DS33" s="634"/>
      <c r="DT33" s="634"/>
      <c r="DU33" s="634"/>
      <c r="DV33" s="635"/>
      <c r="DW33" s="624">
        <v>50.3</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107577</v>
      </c>
      <c r="S34" s="622"/>
      <c r="T34" s="622"/>
      <c r="U34" s="622"/>
      <c r="V34" s="622"/>
      <c r="W34" s="622"/>
      <c r="X34" s="622"/>
      <c r="Y34" s="623"/>
      <c r="Z34" s="659">
        <v>0.9</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2431423</v>
      </c>
      <c r="CS34" s="622"/>
      <c r="CT34" s="622"/>
      <c r="CU34" s="622"/>
      <c r="CV34" s="622"/>
      <c r="CW34" s="622"/>
      <c r="CX34" s="622"/>
      <c r="CY34" s="623"/>
      <c r="CZ34" s="624">
        <v>20.5</v>
      </c>
      <c r="DA34" s="636"/>
      <c r="DB34" s="636"/>
      <c r="DC34" s="637"/>
      <c r="DD34" s="627">
        <v>2060113</v>
      </c>
      <c r="DE34" s="622"/>
      <c r="DF34" s="622"/>
      <c r="DG34" s="622"/>
      <c r="DH34" s="622"/>
      <c r="DI34" s="622"/>
      <c r="DJ34" s="622"/>
      <c r="DK34" s="623"/>
      <c r="DL34" s="627">
        <v>1990885</v>
      </c>
      <c r="DM34" s="622"/>
      <c r="DN34" s="622"/>
      <c r="DO34" s="622"/>
      <c r="DP34" s="622"/>
      <c r="DQ34" s="622"/>
      <c r="DR34" s="622"/>
      <c r="DS34" s="622"/>
      <c r="DT34" s="622"/>
      <c r="DU34" s="622"/>
      <c r="DV34" s="623"/>
      <c r="DW34" s="624">
        <v>25.8</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641449</v>
      </c>
      <c r="S35" s="622"/>
      <c r="T35" s="622"/>
      <c r="U35" s="622"/>
      <c r="V35" s="622"/>
      <c r="W35" s="622"/>
      <c r="X35" s="622"/>
      <c r="Y35" s="623"/>
      <c r="Z35" s="659">
        <v>5.0999999999999996</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112253</v>
      </c>
      <c r="CS35" s="634"/>
      <c r="CT35" s="634"/>
      <c r="CU35" s="634"/>
      <c r="CV35" s="634"/>
      <c r="CW35" s="634"/>
      <c r="CX35" s="634"/>
      <c r="CY35" s="635"/>
      <c r="CZ35" s="624">
        <v>0.9</v>
      </c>
      <c r="DA35" s="636"/>
      <c r="DB35" s="636"/>
      <c r="DC35" s="637"/>
      <c r="DD35" s="627">
        <v>63398</v>
      </c>
      <c r="DE35" s="634"/>
      <c r="DF35" s="634"/>
      <c r="DG35" s="634"/>
      <c r="DH35" s="634"/>
      <c r="DI35" s="634"/>
      <c r="DJ35" s="634"/>
      <c r="DK35" s="635"/>
      <c r="DL35" s="627">
        <v>62518</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492323</v>
      </c>
      <c r="S36" s="622"/>
      <c r="T36" s="622"/>
      <c r="U36" s="622"/>
      <c r="V36" s="622"/>
      <c r="W36" s="622"/>
      <c r="X36" s="622"/>
      <c r="Y36" s="623"/>
      <c r="Z36" s="659">
        <v>3.9</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1408910</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67895</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1567897</v>
      </c>
      <c r="CS36" s="622"/>
      <c r="CT36" s="622"/>
      <c r="CU36" s="622"/>
      <c r="CV36" s="622"/>
      <c r="CW36" s="622"/>
      <c r="CX36" s="622"/>
      <c r="CY36" s="623"/>
      <c r="CZ36" s="624">
        <v>13.2</v>
      </c>
      <c r="DA36" s="636"/>
      <c r="DB36" s="636"/>
      <c r="DC36" s="637"/>
      <c r="DD36" s="627">
        <v>1448778</v>
      </c>
      <c r="DE36" s="622"/>
      <c r="DF36" s="622"/>
      <c r="DG36" s="622"/>
      <c r="DH36" s="622"/>
      <c r="DI36" s="622"/>
      <c r="DJ36" s="622"/>
      <c r="DK36" s="623"/>
      <c r="DL36" s="627">
        <v>1009878</v>
      </c>
      <c r="DM36" s="622"/>
      <c r="DN36" s="622"/>
      <c r="DO36" s="622"/>
      <c r="DP36" s="622"/>
      <c r="DQ36" s="622"/>
      <c r="DR36" s="622"/>
      <c r="DS36" s="622"/>
      <c r="DT36" s="622"/>
      <c r="DU36" s="622"/>
      <c r="DV36" s="623"/>
      <c r="DW36" s="624">
        <v>13.1</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238204</v>
      </c>
      <c r="S37" s="622"/>
      <c r="T37" s="622"/>
      <c r="U37" s="622"/>
      <c r="V37" s="622"/>
      <c r="W37" s="622"/>
      <c r="X37" s="622"/>
      <c r="Y37" s="623"/>
      <c r="Z37" s="659">
        <v>1.9</v>
      </c>
      <c r="AA37" s="659"/>
      <c r="AB37" s="659"/>
      <c r="AC37" s="659"/>
      <c r="AD37" s="660">
        <v>195</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342000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48328</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5336</v>
      </c>
      <c r="CS37" s="634"/>
      <c r="CT37" s="634"/>
      <c r="CU37" s="634"/>
      <c r="CV37" s="634"/>
      <c r="CW37" s="634"/>
      <c r="CX37" s="634"/>
      <c r="CY37" s="635"/>
      <c r="CZ37" s="624">
        <v>0</v>
      </c>
      <c r="DA37" s="636"/>
      <c r="DB37" s="636"/>
      <c r="DC37" s="637"/>
      <c r="DD37" s="627">
        <v>5336</v>
      </c>
      <c r="DE37" s="634"/>
      <c r="DF37" s="634"/>
      <c r="DG37" s="634"/>
      <c r="DH37" s="634"/>
      <c r="DI37" s="634"/>
      <c r="DJ37" s="634"/>
      <c r="DK37" s="635"/>
      <c r="DL37" s="627">
        <v>5336</v>
      </c>
      <c r="DM37" s="634"/>
      <c r="DN37" s="634"/>
      <c r="DO37" s="634"/>
      <c r="DP37" s="634"/>
      <c r="DQ37" s="634"/>
      <c r="DR37" s="634"/>
      <c r="DS37" s="634"/>
      <c r="DT37" s="634"/>
      <c r="DU37" s="634"/>
      <c r="DV37" s="635"/>
      <c r="DW37" s="624">
        <v>0.1</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255092</v>
      </c>
      <c r="S38" s="622"/>
      <c r="T38" s="622"/>
      <c r="U38" s="622"/>
      <c r="V38" s="622"/>
      <c r="W38" s="622"/>
      <c r="X38" s="622"/>
      <c r="Y38" s="623"/>
      <c r="Z38" s="659">
        <v>2</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t="s">
        <v>122</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4552</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1066910</v>
      </c>
      <c r="CS38" s="622"/>
      <c r="CT38" s="622"/>
      <c r="CU38" s="622"/>
      <c r="CV38" s="622"/>
      <c r="CW38" s="622"/>
      <c r="CX38" s="622"/>
      <c r="CY38" s="623"/>
      <c r="CZ38" s="624">
        <v>9</v>
      </c>
      <c r="DA38" s="636"/>
      <c r="DB38" s="636"/>
      <c r="DC38" s="637"/>
      <c r="DD38" s="627">
        <v>838651</v>
      </c>
      <c r="DE38" s="622"/>
      <c r="DF38" s="622"/>
      <c r="DG38" s="622"/>
      <c r="DH38" s="622"/>
      <c r="DI38" s="622"/>
      <c r="DJ38" s="622"/>
      <c r="DK38" s="623"/>
      <c r="DL38" s="627">
        <v>813636</v>
      </c>
      <c r="DM38" s="622"/>
      <c r="DN38" s="622"/>
      <c r="DO38" s="622"/>
      <c r="DP38" s="622"/>
      <c r="DQ38" s="622"/>
      <c r="DR38" s="622"/>
      <c r="DS38" s="622"/>
      <c r="DT38" s="622"/>
      <c r="DU38" s="622"/>
      <c r="DV38" s="623"/>
      <c r="DW38" s="624">
        <v>10.6</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6958</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132498</v>
      </c>
      <c r="CS39" s="634"/>
      <c r="CT39" s="634"/>
      <c r="CU39" s="634"/>
      <c r="CV39" s="634"/>
      <c r="CW39" s="634"/>
      <c r="CX39" s="634"/>
      <c r="CY39" s="635"/>
      <c r="CZ39" s="624">
        <v>1.1000000000000001</v>
      </c>
      <c r="DA39" s="636"/>
      <c r="DB39" s="636"/>
      <c r="DC39" s="637"/>
      <c r="DD39" s="627">
        <v>121923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62892</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108</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12522862</v>
      </c>
      <c r="S41" s="646"/>
      <c r="T41" s="646"/>
      <c r="U41" s="646"/>
      <c r="V41" s="646"/>
      <c r="W41" s="646"/>
      <c r="X41" s="646"/>
      <c r="Y41" s="649"/>
      <c r="Z41" s="650">
        <v>100</v>
      </c>
      <c r="AA41" s="650"/>
      <c r="AB41" s="650"/>
      <c r="AC41" s="650"/>
      <c r="AD41" s="651">
        <v>7649235</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266776</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800134</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346</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747940</v>
      </c>
      <c r="CS42" s="634"/>
      <c r="CT42" s="634"/>
      <c r="CU42" s="634"/>
      <c r="CV42" s="634"/>
      <c r="CW42" s="634"/>
      <c r="CX42" s="634"/>
      <c r="CY42" s="635"/>
      <c r="CZ42" s="624">
        <v>6.3</v>
      </c>
      <c r="DA42" s="636"/>
      <c r="DB42" s="636"/>
      <c r="DC42" s="637"/>
      <c r="DD42" s="627">
        <v>396759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57465</v>
      </c>
      <c r="CS43" s="634"/>
      <c r="CT43" s="634"/>
      <c r="CU43" s="634"/>
      <c r="CV43" s="634"/>
      <c r="CW43" s="634"/>
      <c r="CX43" s="634"/>
      <c r="CY43" s="635"/>
      <c r="CZ43" s="624">
        <v>0.5</v>
      </c>
      <c r="DA43" s="636"/>
      <c r="DB43" s="636"/>
      <c r="DC43" s="637"/>
      <c r="DD43" s="627">
        <v>57465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747940</v>
      </c>
      <c r="CS44" s="622"/>
      <c r="CT44" s="622"/>
      <c r="CU44" s="622"/>
      <c r="CV44" s="622"/>
      <c r="CW44" s="622"/>
      <c r="CX44" s="622"/>
      <c r="CY44" s="623"/>
      <c r="CZ44" s="624">
        <v>6.3</v>
      </c>
      <c r="DA44" s="625"/>
      <c r="DB44" s="625"/>
      <c r="DC44" s="626"/>
      <c r="DD44" s="627">
        <v>396759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173972</v>
      </c>
      <c r="CS45" s="634"/>
      <c r="CT45" s="634"/>
      <c r="CU45" s="634"/>
      <c r="CV45" s="634"/>
      <c r="CW45" s="634"/>
      <c r="CX45" s="634"/>
      <c r="CY45" s="635"/>
      <c r="CZ45" s="624">
        <v>1.5</v>
      </c>
      <c r="DA45" s="636"/>
      <c r="DB45" s="636"/>
      <c r="DC45" s="637"/>
      <c r="DD45" s="627">
        <v>23026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566641</v>
      </c>
      <c r="CS46" s="622"/>
      <c r="CT46" s="622"/>
      <c r="CU46" s="622"/>
      <c r="CV46" s="622"/>
      <c r="CW46" s="622"/>
      <c r="CX46" s="622"/>
      <c r="CY46" s="623"/>
      <c r="CZ46" s="624">
        <v>4.8</v>
      </c>
      <c r="DA46" s="625"/>
      <c r="DB46" s="625"/>
      <c r="DC46" s="626"/>
      <c r="DD46" s="627">
        <v>368206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11876036</v>
      </c>
      <c r="CS49" s="606"/>
      <c r="CT49" s="606"/>
      <c r="CU49" s="606"/>
      <c r="CV49" s="606"/>
      <c r="CW49" s="606"/>
      <c r="CX49" s="606"/>
      <c r="CY49" s="607"/>
      <c r="CZ49" s="608">
        <v>100</v>
      </c>
      <c r="DA49" s="609"/>
      <c r="DB49" s="609"/>
      <c r="DC49" s="610"/>
      <c r="DD49" s="611">
        <v>8813698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XZrxtjmpJHF2QP3bnL4nfrle0eywO2rBAY+s+W9yFqPxSKX1Jwvy0YhykVKP8NJHH119YIGEq9NXx4QIfsQXqQ==" saltValue="q2y1mBuAPqKNzvanx6uv5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A9" zoomScale="70" zoomScaleNormal="7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12531</v>
      </c>
      <c r="R7" s="1103"/>
      <c r="S7" s="1103"/>
      <c r="T7" s="1103"/>
      <c r="U7" s="1103"/>
      <c r="V7" s="1103">
        <v>11884</v>
      </c>
      <c r="W7" s="1103"/>
      <c r="X7" s="1103"/>
      <c r="Y7" s="1103"/>
      <c r="Z7" s="1103"/>
      <c r="AA7" s="1103">
        <v>647</v>
      </c>
      <c r="AB7" s="1103"/>
      <c r="AC7" s="1103"/>
      <c r="AD7" s="1103"/>
      <c r="AE7" s="1104"/>
      <c r="AF7" s="1105">
        <v>541</v>
      </c>
      <c r="AG7" s="1106"/>
      <c r="AH7" s="1106"/>
      <c r="AI7" s="1106"/>
      <c r="AJ7" s="1107"/>
      <c r="AK7" s="1108">
        <v>641</v>
      </c>
      <c r="AL7" s="1109"/>
      <c r="AM7" s="1109"/>
      <c r="AN7" s="1109"/>
      <c r="AO7" s="1109"/>
      <c r="AP7" s="1109">
        <v>9071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553</v>
      </c>
      <c r="BT7" s="1100"/>
      <c r="BU7" s="1100"/>
      <c r="BV7" s="1100"/>
      <c r="BW7" s="1100"/>
      <c r="BX7" s="1100"/>
      <c r="BY7" s="1100"/>
      <c r="BZ7" s="1100"/>
      <c r="CA7" s="1100"/>
      <c r="CB7" s="1100"/>
      <c r="CC7" s="1100"/>
      <c r="CD7" s="1100"/>
      <c r="CE7" s="1100"/>
      <c r="CF7" s="1100"/>
      <c r="CG7" s="1112"/>
      <c r="CH7" s="1096">
        <v>0</v>
      </c>
      <c r="CI7" s="1097"/>
      <c r="CJ7" s="1097"/>
      <c r="CK7" s="1097"/>
      <c r="CL7" s="1098"/>
      <c r="CM7" s="1096">
        <v>204</v>
      </c>
      <c r="CN7" s="1097"/>
      <c r="CO7" s="1097"/>
      <c r="CP7" s="1097"/>
      <c r="CQ7" s="1098"/>
      <c r="CR7" s="1096">
        <v>180</v>
      </c>
      <c r="CS7" s="1097"/>
      <c r="CT7" s="1097"/>
      <c r="CU7" s="1097"/>
      <c r="CV7" s="1098"/>
      <c r="CW7" s="1096">
        <v>5</v>
      </c>
      <c r="CX7" s="1097"/>
      <c r="CY7" s="1097"/>
      <c r="CZ7" s="1097"/>
      <c r="DA7" s="1098"/>
      <c r="DB7" s="1096" t="s">
        <v>546</v>
      </c>
      <c r="DC7" s="1097"/>
      <c r="DD7" s="1097"/>
      <c r="DE7" s="1097"/>
      <c r="DF7" s="1098"/>
      <c r="DG7" s="1096" t="s">
        <v>546</v>
      </c>
      <c r="DH7" s="1097"/>
      <c r="DI7" s="1097"/>
      <c r="DJ7" s="1097"/>
      <c r="DK7" s="1098"/>
      <c r="DL7" s="1096" t="s">
        <v>546</v>
      </c>
      <c r="DM7" s="1097"/>
      <c r="DN7" s="1097"/>
      <c r="DO7" s="1097"/>
      <c r="DP7" s="1098"/>
      <c r="DQ7" s="1096" t="s">
        <v>546</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554</v>
      </c>
      <c r="BT8" s="993"/>
      <c r="BU8" s="993"/>
      <c r="BV8" s="993"/>
      <c r="BW8" s="993"/>
      <c r="BX8" s="993"/>
      <c r="BY8" s="993"/>
      <c r="BZ8" s="993"/>
      <c r="CA8" s="993"/>
      <c r="CB8" s="993"/>
      <c r="CC8" s="993"/>
      <c r="CD8" s="993"/>
      <c r="CE8" s="993"/>
      <c r="CF8" s="993"/>
      <c r="CG8" s="1014"/>
      <c r="CH8" s="989">
        <v>5</v>
      </c>
      <c r="CI8" s="990"/>
      <c r="CJ8" s="990"/>
      <c r="CK8" s="990"/>
      <c r="CL8" s="991"/>
      <c r="CM8" s="989">
        <v>50</v>
      </c>
      <c r="CN8" s="990"/>
      <c r="CO8" s="990"/>
      <c r="CP8" s="990"/>
      <c r="CQ8" s="991"/>
      <c r="CR8" s="989">
        <v>50</v>
      </c>
      <c r="CS8" s="990"/>
      <c r="CT8" s="990"/>
      <c r="CU8" s="990"/>
      <c r="CV8" s="991"/>
      <c r="CW8" s="989">
        <v>46</v>
      </c>
      <c r="CX8" s="990"/>
      <c r="CY8" s="990"/>
      <c r="CZ8" s="990"/>
      <c r="DA8" s="991"/>
      <c r="DB8" s="989" t="s">
        <v>546</v>
      </c>
      <c r="DC8" s="990"/>
      <c r="DD8" s="990"/>
      <c r="DE8" s="990"/>
      <c r="DF8" s="991"/>
      <c r="DG8" s="989" t="s">
        <v>546</v>
      </c>
      <c r="DH8" s="990"/>
      <c r="DI8" s="990"/>
      <c r="DJ8" s="990"/>
      <c r="DK8" s="991"/>
      <c r="DL8" s="989" t="s">
        <v>546</v>
      </c>
      <c r="DM8" s="990"/>
      <c r="DN8" s="990"/>
      <c r="DO8" s="990"/>
      <c r="DP8" s="991"/>
      <c r="DQ8" s="989" t="s">
        <v>546</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t="s">
        <v>556</v>
      </c>
      <c r="BS9" s="992" t="s">
        <v>555</v>
      </c>
      <c r="BT9" s="993"/>
      <c r="BU9" s="993"/>
      <c r="BV9" s="993"/>
      <c r="BW9" s="993"/>
      <c r="BX9" s="993"/>
      <c r="BY9" s="993"/>
      <c r="BZ9" s="993"/>
      <c r="CA9" s="993"/>
      <c r="CB9" s="993"/>
      <c r="CC9" s="993"/>
      <c r="CD9" s="993"/>
      <c r="CE9" s="993"/>
      <c r="CF9" s="993"/>
      <c r="CG9" s="1014"/>
      <c r="CH9" s="989">
        <v>0</v>
      </c>
      <c r="CI9" s="990"/>
      <c r="CJ9" s="990"/>
      <c r="CK9" s="990"/>
      <c r="CL9" s="991"/>
      <c r="CM9" s="989">
        <v>98</v>
      </c>
      <c r="CN9" s="990"/>
      <c r="CO9" s="990"/>
      <c r="CP9" s="990"/>
      <c r="CQ9" s="991"/>
      <c r="CR9" s="989">
        <v>5</v>
      </c>
      <c r="CS9" s="990"/>
      <c r="CT9" s="990"/>
      <c r="CU9" s="990"/>
      <c r="CV9" s="991"/>
      <c r="CW9" s="989" t="s">
        <v>546</v>
      </c>
      <c r="CX9" s="990"/>
      <c r="CY9" s="990"/>
      <c r="CZ9" s="990"/>
      <c r="DA9" s="991"/>
      <c r="DB9" s="989" t="s">
        <v>546</v>
      </c>
      <c r="DC9" s="990"/>
      <c r="DD9" s="990"/>
      <c r="DE9" s="990"/>
      <c r="DF9" s="991"/>
      <c r="DG9" s="989" t="s">
        <v>546</v>
      </c>
      <c r="DH9" s="990"/>
      <c r="DI9" s="990"/>
      <c r="DJ9" s="990"/>
      <c r="DK9" s="991"/>
      <c r="DL9" s="989" t="s">
        <v>546</v>
      </c>
      <c r="DM9" s="990"/>
      <c r="DN9" s="990"/>
      <c r="DO9" s="990"/>
      <c r="DP9" s="991"/>
      <c r="DQ9" s="989" t="s">
        <v>546</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7">
        <v>12531</v>
      </c>
      <c r="R23" s="1061"/>
      <c r="S23" s="1061"/>
      <c r="T23" s="1061"/>
      <c r="U23" s="1061"/>
      <c r="V23" s="1061">
        <v>11884</v>
      </c>
      <c r="W23" s="1061"/>
      <c r="X23" s="1061"/>
      <c r="Y23" s="1061"/>
      <c r="Z23" s="1061"/>
      <c r="AA23" s="1061">
        <v>647</v>
      </c>
      <c r="AB23" s="1061"/>
      <c r="AC23" s="1061"/>
      <c r="AD23" s="1061"/>
      <c r="AE23" s="1068"/>
      <c r="AF23" s="1069">
        <v>541</v>
      </c>
      <c r="AG23" s="1061"/>
      <c r="AH23" s="1061"/>
      <c r="AI23" s="1061"/>
      <c r="AJ23" s="1070"/>
      <c r="AK23" s="1071"/>
      <c r="AL23" s="1072"/>
      <c r="AM23" s="1072"/>
      <c r="AN23" s="1072"/>
      <c r="AO23" s="1072"/>
      <c r="AP23" s="1061">
        <v>9071</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388</v>
      </c>
      <c r="C28" s="1048"/>
      <c r="D28" s="1048"/>
      <c r="E28" s="1048"/>
      <c r="F28" s="1048"/>
      <c r="G28" s="1048"/>
      <c r="H28" s="1048"/>
      <c r="I28" s="1048"/>
      <c r="J28" s="1048"/>
      <c r="K28" s="1048"/>
      <c r="L28" s="1048"/>
      <c r="M28" s="1048"/>
      <c r="N28" s="1048"/>
      <c r="O28" s="1048"/>
      <c r="P28" s="1049"/>
      <c r="Q28" s="1050">
        <v>3575</v>
      </c>
      <c r="R28" s="1051"/>
      <c r="S28" s="1051"/>
      <c r="T28" s="1051"/>
      <c r="U28" s="1051"/>
      <c r="V28" s="1051">
        <v>3507</v>
      </c>
      <c r="W28" s="1051"/>
      <c r="X28" s="1051"/>
      <c r="Y28" s="1051"/>
      <c r="Z28" s="1051"/>
      <c r="AA28" s="1051">
        <v>68</v>
      </c>
      <c r="AB28" s="1051"/>
      <c r="AC28" s="1051"/>
      <c r="AD28" s="1051"/>
      <c r="AE28" s="1052"/>
      <c r="AF28" s="1053">
        <v>68</v>
      </c>
      <c r="AG28" s="1051"/>
      <c r="AH28" s="1051"/>
      <c r="AI28" s="1051"/>
      <c r="AJ28" s="1054"/>
      <c r="AK28" s="1042">
        <v>232</v>
      </c>
      <c r="AL28" s="1043"/>
      <c r="AM28" s="1043"/>
      <c r="AN28" s="1043"/>
      <c r="AO28" s="1043"/>
      <c r="AP28" s="1043" t="s">
        <v>547</v>
      </c>
      <c r="AQ28" s="1043"/>
      <c r="AR28" s="1043"/>
      <c r="AS28" s="1043"/>
      <c r="AT28" s="1043"/>
      <c r="AU28" s="1043" t="s">
        <v>547</v>
      </c>
      <c r="AV28" s="1043"/>
      <c r="AW28" s="1043"/>
      <c r="AX28" s="1043"/>
      <c r="AY28" s="1043"/>
      <c r="AZ28" s="1044" t="s">
        <v>547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2964</v>
      </c>
      <c r="R29" s="1039"/>
      <c r="S29" s="1039"/>
      <c r="T29" s="1039"/>
      <c r="U29" s="1039"/>
      <c r="V29" s="1039">
        <v>2628</v>
      </c>
      <c r="W29" s="1039"/>
      <c r="X29" s="1039"/>
      <c r="Y29" s="1039"/>
      <c r="Z29" s="1039"/>
      <c r="AA29" s="1039">
        <v>336</v>
      </c>
      <c r="AB29" s="1039"/>
      <c r="AC29" s="1039"/>
      <c r="AD29" s="1039"/>
      <c r="AE29" s="1040"/>
      <c r="AF29" s="1035">
        <v>336</v>
      </c>
      <c r="AG29" s="1036"/>
      <c r="AH29" s="1036"/>
      <c r="AI29" s="1036"/>
      <c r="AJ29" s="1037"/>
      <c r="AK29" s="980">
        <v>366</v>
      </c>
      <c r="AL29" s="971"/>
      <c r="AM29" s="971"/>
      <c r="AN29" s="971"/>
      <c r="AO29" s="971"/>
      <c r="AP29" s="971" t="s">
        <v>547</v>
      </c>
      <c r="AQ29" s="971"/>
      <c r="AR29" s="971"/>
      <c r="AS29" s="971"/>
      <c r="AT29" s="971"/>
      <c r="AU29" s="971" t="s">
        <v>547</v>
      </c>
      <c r="AV29" s="971"/>
      <c r="AW29" s="971"/>
      <c r="AX29" s="971"/>
      <c r="AY29" s="971"/>
      <c r="AZ29" s="1041" t="s">
        <v>547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425</v>
      </c>
      <c r="R30" s="1039"/>
      <c r="S30" s="1039"/>
      <c r="T30" s="1039"/>
      <c r="U30" s="1039"/>
      <c r="V30" s="1039">
        <v>423</v>
      </c>
      <c r="W30" s="1039"/>
      <c r="X30" s="1039"/>
      <c r="Y30" s="1039"/>
      <c r="Z30" s="1039"/>
      <c r="AA30" s="1039">
        <v>2</v>
      </c>
      <c r="AB30" s="1039"/>
      <c r="AC30" s="1039"/>
      <c r="AD30" s="1039"/>
      <c r="AE30" s="1040"/>
      <c r="AF30" s="1035">
        <v>2</v>
      </c>
      <c r="AG30" s="1036"/>
      <c r="AH30" s="1036"/>
      <c r="AI30" s="1036"/>
      <c r="AJ30" s="1037"/>
      <c r="AK30" s="980">
        <v>85</v>
      </c>
      <c r="AL30" s="971"/>
      <c r="AM30" s="971"/>
      <c r="AN30" s="971"/>
      <c r="AO30" s="971"/>
      <c r="AP30" s="971" t="s">
        <v>547</v>
      </c>
      <c r="AQ30" s="971"/>
      <c r="AR30" s="971"/>
      <c r="AS30" s="971"/>
      <c r="AT30" s="971"/>
      <c r="AU30" s="971" t="s">
        <v>547</v>
      </c>
      <c r="AV30" s="971"/>
      <c r="AW30" s="971"/>
      <c r="AX30" s="971"/>
      <c r="AY30" s="971"/>
      <c r="AZ30" s="1041" t="s">
        <v>547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3</v>
      </c>
      <c r="R31" s="1039"/>
      <c r="S31" s="1039"/>
      <c r="T31" s="1039"/>
      <c r="U31" s="1039"/>
      <c r="V31" s="1039">
        <v>3</v>
      </c>
      <c r="W31" s="1039"/>
      <c r="X31" s="1039"/>
      <c r="Y31" s="1039"/>
      <c r="Z31" s="1039"/>
      <c r="AA31" s="1039" t="s">
        <v>548</v>
      </c>
      <c r="AB31" s="1039"/>
      <c r="AC31" s="1039"/>
      <c r="AD31" s="1039"/>
      <c r="AE31" s="1040"/>
      <c r="AF31" s="1035" t="s">
        <v>547</v>
      </c>
      <c r="AG31" s="1036"/>
      <c r="AH31" s="1036"/>
      <c r="AI31" s="1036"/>
      <c r="AJ31" s="1037"/>
      <c r="AK31" s="980">
        <v>1</v>
      </c>
      <c r="AL31" s="971"/>
      <c r="AM31" s="971"/>
      <c r="AN31" s="971"/>
      <c r="AO31" s="971"/>
      <c r="AP31" s="971" t="s">
        <v>547</v>
      </c>
      <c r="AQ31" s="971"/>
      <c r="AR31" s="971"/>
      <c r="AS31" s="971"/>
      <c r="AT31" s="971"/>
      <c r="AU31" s="971" t="s">
        <v>547</v>
      </c>
      <c r="AV31" s="971"/>
      <c r="AW31" s="971"/>
      <c r="AX31" s="971"/>
      <c r="AY31" s="971"/>
      <c r="AZ31" s="1041" t="s">
        <v>547</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392</v>
      </c>
      <c r="C32" s="1031"/>
      <c r="D32" s="1031"/>
      <c r="E32" s="1031"/>
      <c r="F32" s="1031"/>
      <c r="G32" s="1031"/>
      <c r="H32" s="1031"/>
      <c r="I32" s="1031"/>
      <c r="J32" s="1031"/>
      <c r="K32" s="1031"/>
      <c r="L32" s="1031"/>
      <c r="M32" s="1031"/>
      <c r="N32" s="1031"/>
      <c r="O32" s="1031"/>
      <c r="P32" s="1032"/>
      <c r="Q32" s="1038">
        <v>515</v>
      </c>
      <c r="R32" s="1039"/>
      <c r="S32" s="1039"/>
      <c r="T32" s="1039"/>
      <c r="U32" s="1039"/>
      <c r="V32" s="1039">
        <v>441</v>
      </c>
      <c r="W32" s="1039"/>
      <c r="X32" s="1039"/>
      <c r="Y32" s="1039"/>
      <c r="Z32" s="1039"/>
      <c r="AA32" s="1039">
        <v>74</v>
      </c>
      <c r="AB32" s="1039"/>
      <c r="AC32" s="1039"/>
      <c r="AD32" s="1039"/>
      <c r="AE32" s="1040"/>
      <c r="AF32" s="1035">
        <v>799</v>
      </c>
      <c r="AG32" s="1036"/>
      <c r="AH32" s="1036"/>
      <c r="AI32" s="1036"/>
      <c r="AJ32" s="1037"/>
      <c r="AK32" s="980" t="s">
        <v>547</v>
      </c>
      <c r="AL32" s="971"/>
      <c r="AM32" s="971"/>
      <c r="AN32" s="971"/>
      <c r="AO32" s="971"/>
      <c r="AP32" s="971">
        <v>2097</v>
      </c>
      <c r="AQ32" s="971"/>
      <c r="AR32" s="971"/>
      <c r="AS32" s="971"/>
      <c r="AT32" s="971"/>
      <c r="AU32" s="971" t="s">
        <v>547</v>
      </c>
      <c r="AV32" s="971"/>
      <c r="AW32" s="971"/>
      <c r="AX32" s="971"/>
      <c r="AY32" s="971"/>
      <c r="AZ32" s="1041" t="s">
        <v>547</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394</v>
      </c>
      <c r="C33" s="1031"/>
      <c r="D33" s="1031"/>
      <c r="E33" s="1031"/>
      <c r="F33" s="1031"/>
      <c r="G33" s="1031"/>
      <c r="H33" s="1031"/>
      <c r="I33" s="1031"/>
      <c r="J33" s="1031"/>
      <c r="K33" s="1031"/>
      <c r="L33" s="1031"/>
      <c r="M33" s="1031"/>
      <c r="N33" s="1031"/>
      <c r="O33" s="1031"/>
      <c r="P33" s="1032"/>
      <c r="Q33" s="1038">
        <v>761</v>
      </c>
      <c r="R33" s="1039"/>
      <c r="S33" s="1039"/>
      <c r="T33" s="1039"/>
      <c r="U33" s="1039"/>
      <c r="V33" s="1039">
        <v>729</v>
      </c>
      <c r="W33" s="1039"/>
      <c r="X33" s="1039"/>
      <c r="Y33" s="1039"/>
      <c r="Z33" s="1039"/>
      <c r="AA33" s="1039">
        <v>32</v>
      </c>
      <c r="AB33" s="1039"/>
      <c r="AC33" s="1039"/>
      <c r="AD33" s="1039"/>
      <c r="AE33" s="1040"/>
      <c r="AF33" s="1035">
        <v>102</v>
      </c>
      <c r="AG33" s="1036"/>
      <c r="AH33" s="1036"/>
      <c r="AI33" s="1036"/>
      <c r="AJ33" s="1037"/>
      <c r="AK33" s="980">
        <v>342</v>
      </c>
      <c r="AL33" s="971"/>
      <c r="AM33" s="971"/>
      <c r="AN33" s="971"/>
      <c r="AO33" s="971"/>
      <c r="AP33" s="971">
        <v>7837</v>
      </c>
      <c r="AQ33" s="971"/>
      <c r="AR33" s="971"/>
      <c r="AS33" s="971"/>
      <c r="AT33" s="971"/>
      <c r="AU33" s="971">
        <v>4828</v>
      </c>
      <c r="AV33" s="971"/>
      <c r="AW33" s="971"/>
      <c r="AX33" s="971"/>
      <c r="AY33" s="971"/>
      <c r="AZ33" s="1041" t="s">
        <v>547</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1308</v>
      </c>
      <c r="AG63" s="959"/>
      <c r="AH63" s="959"/>
      <c r="AI63" s="959"/>
      <c r="AJ63" s="1022"/>
      <c r="AK63" s="1023"/>
      <c r="AL63" s="963"/>
      <c r="AM63" s="963"/>
      <c r="AN63" s="963"/>
      <c r="AO63" s="963"/>
      <c r="AP63" s="959">
        <v>9934</v>
      </c>
      <c r="AQ63" s="959"/>
      <c r="AR63" s="959"/>
      <c r="AS63" s="959"/>
      <c r="AT63" s="959"/>
      <c r="AU63" s="959">
        <v>4828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398</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549</v>
      </c>
      <c r="C68" s="986"/>
      <c r="D68" s="986"/>
      <c r="E68" s="986"/>
      <c r="F68" s="986"/>
      <c r="G68" s="986"/>
      <c r="H68" s="986"/>
      <c r="I68" s="986"/>
      <c r="J68" s="986"/>
      <c r="K68" s="986"/>
      <c r="L68" s="986"/>
      <c r="M68" s="986"/>
      <c r="N68" s="986"/>
      <c r="O68" s="986"/>
      <c r="P68" s="987"/>
      <c r="Q68" s="988">
        <v>176</v>
      </c>
      <c r="R68" s="982"/>
      <c r="S68" s="982"/>
      <c r="T68" s="982"/>
      <c r="U68" s="982"/>
      <c r="V68" s="982">
        <v>142</v>
      </c>
      <c r="W68" s="982"/>
      <c r="X68" s="982"/>
      <c r="Y68" s="982"/>
      <c r="Z68" s="982"/>
      <c r="AA68" s="982">
        <v>34</v>
      </c>
      <c r="AB68" s="982"/>
      <c r="AC68" s="982"/>
      <c r="AD68" s="982"/>
      <c r="AE68" s="982"/>
      <c r="AF68" s="982">
        <v>34</v>
      </c>
      <c r="AG68" s="982"/>
      <c r="AH68" s="982"/>
      <c r="AI68" s="982"/>
      <c r="AJ68" s="982"/>
      <c r="AK68" s="982">
        <v>19</v>
      </c>
      <c r="AL68" s="982"/>
      <c r="AM68" s="982"/>
      <c r="AN68" s="982"/>
      <c r="AO68" s="982"/>
      <c r="AP68" s="982" t="s">
        <v>547</v>
      </c>
      <c r="AQ68" s="982"/>
      <c r="AR68" s="982"/>
      <c r="AS68" s="982"/>
      <c r="AT68" s="982"/>
      <c r="AU68" s="982" t="s">
        <v>547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550</v>
      </c>
      <c r="C69" s="975"/>
      <c r="D69" s="975"/>
      <c r="E69" s="975"/>
      <c r="F69" s="975"/>
      <c r="G69" s="975"/>
      <c r="H69" s="975"/>
      <c r="I69" s="975"/>
      <c r="J69" s="975"/>
      <c r="K69" s="975"/>
      <c r="L69" s="975"/>
      <c r="M69" s="975"/>
      <c r="N69" s="975"/>
      <c r="O69" s="975"/>
      <c r="P69" s="976"/>
      <c r="Q69" s="977">
        <v>4231</v>
      </c>
      <c r="R69" s="971"/>
      <c r="S69" s="971"/>
      <c r="T69" s="971"/>
      <c r="U69" s="971"/>
      <c r="V69" s="971">
        <v>3817</v>
      </c>
      <c r="W69" s="971"/>
      <c r="X69" s="971"/>
      <c r="Y69" s="971"/>
      <c r="Z69" s="971"/>
      <c r="AA69" s="971">
        <v>414</v>
      </c>
      <c r="AB69" s="971"/>
      <c r="AC69" s="971"/>
      <c r="AD69" s="971"/>
      <c r="AE69" s="971"/>
      <c r="AF69" s="971">
        <v>414</v>
      </c>
      <c r="AG69" s="971"/>
      <c r="AH69" s="971"/>
      <c r="AI69" s="971"/>
      <c r="AJ69" s="971"/>
      <c r="AK69" s="971" t="s">
        <v>546</v>
      </c>
      <c r="AL69" s="971"/>
      <c r="AM69" s="971"/>
      <c r="AN69" s="971"/>
      <c r="AO69" s="971"/>
      <c r="AP69" s="971" t="s">
        <v>547</v>
      </c>
      <c r="AQ69" s="971"/>
      <c r="AR69" s="971"/>
      <c r="AS69" s="971"/>
      <c r="AT69" s="971"/>
      <c r="AU69" s="971" t="s">
        <v>547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551</v>
      </c>
      <c r="C70" s="975"/>
      <c r="D70" s="975"/>
      <c r="E70" s="975"/>
      <c r="F70" s="975"/>
      <c r="G70" s="975"/>
      <c r="H70" s="975"/>
      <c r="I70" s="975"/>
      <c r="J70" s="975"/>
      <c r="K70" s="975"/>
      <c r="L70" s="975"/>
      <c r="M70" s="975"/>
      <c r="N70" s="975"/>
      <c r="O70" s="975"/>
      <c r="P70" s="976"/>
      <c r="Q70" s="977">
        <v>141</v>
      </c>
      <c r="R70" s="971"/>
      <c r="S70" s="971"/>
      <c r="T70" s="971"/>
      <c r="U70" s="971"/>
      <c r="V70" s="971">
        <v>131</v>
      </c>
      <c r="W70" s="971"/>
      <c r="X70" s="971"/>
      <c r="Y70" s="971"/>
      <c r="Z70" s="971"/>
      <c r="AA70" s="971">
        <v>10</v>
      </c>
      <c r="AB70" s="971"/>
      <c r="AC70" s="971"/>
      <c r="AD70" s="971"/>
      <c r="AE70" s="971"/>
      <c r="AF70" s="971">
        <v>10</v>
      </c>
      <c r="AG70" s="971"/>
      <c r="AH70" s="971"/>
      <c r="AI70" s="971"/>
      <c r="AJ70" s="971"/>
      <c r="AK70" s="971">
        <v>5</v>
      </c>
      <c r="AL70" s="971"/>
      <c r="AM70" s="971"/>
      <c r="AN70" s="971"/>
      <c r="AO70" s="971"/>
      <c r="AP70" s="971" t="s">
        <v>547</v>
      </c>
      <c r="AQ70" s="971"/>
      <c r="AR70" s="971"/>
      <c r="AS70" s="971"/>
      <c r="AT70" s="971"/>
      <c r="AU70" s="971" t="s">
        <v>547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552</v>
      </c>
      <c r="C71" s="975"/>
      <c r="D71" s="975"/>
      <c r="E71" s="975"/>
      <c r="F71" s="975"/>
      <c r="G71" s="975"/>
      <c r="H71" s="975"/>
      <c r="I71" s="975"/>
      <c r="J71" s="975"/>
      <c r="K71" s="975"/>
      <c r="L71" s="975"/>
      <c r="M71" s="975"/>
      <c r="N71" s="975"/>
      <c r="O71" s="975"/>
      <c r="P71" s="976"/>
      <c r="Q71" s="977">
        <v>265484</v>
      </c>
      <c r="R71" s="971"/>
      <c r="S71" s="971"/>
      <c r="T71" s="971"/>
      <c r="U71" s="971"/>
      <c r="V71" s="971">
        <v>260529</v>
      </c>
      <c r="W71" s="971"/>
      <c r="X71" s="971"/>
      <c r="Y71" s="971"/>
      <c r="Z71" s="971"/>
      <c r="AA71" s="971">
        <v>4955</v>
      </c>
      <c r="AB71" s="971"/>
      <c r="AC71" s="971"/>
      <c r="AD71" s="971"/>
      <c r="AE71" s="971"/>
      <c r="AF71" s="971">
        <v>4502</v>
      </c>
      <c r="AG71" s="971"/>
      <c r="AH71" s="971"/>
      <c r="AI71" s="971"/>
      <c r="AJ71" s="971"/>
      <c r="AK71" s="971">
        <v>2205</v>
      </c>
      <c r="AL71" s="971"/>
      <c r="AM71" s="971"/>
      <c r="AN71" s="971"/>
      <c r="AO71" s="971"/>
      <c r="AP71" s="971" t="s">
        <v>547</v>
      </c>
      <c r="AQ71" s="971"/>
      <c r="AR71" s="971"/>
      <c r="AS71" s="971"/>
      <c r="AT71" s="971"/>
      <c r="AU71" s="971" t="s">
        <v>547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4959</v>
      </c>
      <c r="AG88" s="959"/>
      <c r="AH88" s="959"/>
      <c r="AI88" s="959"/>
      <c r="AJ88" s="959"/>
      <c r="AK88" s="963"/>
      <c r="AL88" s="963"/>
      <c r="AM88" s="963"/>
      <c r="AN88" s="963"/>
      <c r="AO88" s="963"/>
      <c r="AP88" s="959" t="s">
        <v>547</v>
      </c>
      <c r="AQ88" s="959"/>
      <c r="AR88" s="959"/>
      <c r="AS88" s="959"/>
      <c r="AT88" s="959"/>
      <c r="AU88" s="959" t="s">
        <v>547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235</v>
      </c>
      <c r="CS102" s="953"/>
      <c r="CT102" s="953"/>
      <c r="CU102" s="953"/>
      <c r="CV102" s="954"/>
      <c r="CW102" s="952">
        <v>51</v>
      </c>
      <c r="CX102" s="953"/>
      <c r="CY102" s="953"/>
      <c r="CZ102" s="953"/>
      <c r="DA102" s="954"/>
      <c r="DB102" s="952" t="s">
        <v>546</v>
      </c>
      <c r="DC102" s="953"/>
      <c r="DD102" s="953"/>
      <c r="DE102" s="953"/>
      <c r="DF102" s="954"/>
      <c r="DG102" s="952" t="s">
        <v>546</v>
      </c>
      <c r="DH102" s="953"/>
      <c r="DI102" s="953"/>
      <c r="DJ102" s="953"/>
      <c r="DK102" s="954"/>
      <c r="DL102" s="952" t="s">
        <v>546</v>
      </c>
      <c r="DM102" s="953"/>
      <c r="DN102" s="953"/>
      <c r="DO102" s="953"/>
      <c r="DP102" s="954"/>
      <c r="DQ102" s="952" t="s">
        <v>546</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2">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900199</v>
      </c>
      <c r="AB110" s="889"/>
      <c r="AC110" s="889"/>
      <c r="AD110" s="889"/>
      <c r="AE110" s="890"/>
      <c r="AF110" s="891">
        <v>879578</v>
      </c>
      <c r="AG110" s="889"/>
      <c r="AH110" s="889"/>
      <c r="AI110" s="889"/>
      <c r="AJ110" s="890"/>
      <c r="AK110" s="891">
        <v>847006</v>
      </c>
      <c r="AL110" s="889"/>
      <c r="AM110" s="889"/>
      <c r="AN110" s="889"/>
      <c r="AO110" s="890"/>
      <c r="AP110" s="892">
        <v>11.8</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9989201</v>
      </c>
      <c r="BR110" s="842"/>
      <c r="BS110" s="842"/>
      <c r="BT110" s="842"/>
      <c r="BU110" s="842"/>
      <c r="BV110" s="842">
        <v>9627668</v>
      </c>
      <c r="BW110" s="842"/>
      <c r="BX110" s="842"/>
      <c r="BY110" s="842"/>
      <c r="BZ110" s="842"/>
      <c r="CA110" s="842">
        <v>9071300</v>
      </c>
      <c r="CB110" s="842"/>
      <c r="CC110" s="842"/>
      <c r="CD110" s="842"/>
      <c r="CE110" s="842"/>
      <c r="CF110" s="866">
        <v>126</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5289482</v>
      </c>
      <c r="BR112" s="817"/>
      <c r="BS112" s="817"/>
      <c r="BT112" s="817"/>
      <c r="BU112" s="817"/>
      <c r="BV112" s="817">
        <v>5087862</v>
      </c>
      <c r="BW112" s="817"/>
      <c r="BX112" s="817"/>
      <c r="BY112" s="817"/>
      <c r="BZ112" s="817"/>
      <c r="CA112" s="817">
        <v>4827758</v>
      </c>
      <c r="CB112" s="817"/>
      <c r="CC112" s="817"/>
      <c r="CD112" s="817"/>
      <c r="CE112" s="817"/>
      <c r="CF112" s="875">
        <v>67.099999999999994</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283888</v>
      </c>
      <c r="AB113" s="919"/>
      <c r="AC113" s="919"/>
      <c r="AD113" s="919"/>
      <c r="AE113" s="920"/>
      <c r="AF113" s="921">
        <v>278563</v>
      </c>
      <c r="AG113" s="919"/>
      <c r="AH113" s="919"/>
      <c r="AI113" s="919"/>
      <c r="AJ113" s="920"/>
      <c r="AK113" s="921">
        <v>275721</v>
      </c>
      <c r="AL113" s="919"/>
      <c r="AM113" s="919"/>
      <c r="AN113" s="919"/>
      <c r="AO113" s="920"/>
      <c r="AP113" s="922">
        <v>3.8</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t="s">
        <v>122</v>
      </c>
      <c r="BR114" s="817"/>
      <c r="BS114" s="817"/>
      <c r="BT114" s="817"/>
      <c r="BU114" s="817"/>
      <c r="BV114" s="817" t="s">
        <v>122</v>
      </c>
      <c r="BW114" s="817"/>
      <c r="BX114" s="817"/>
      <c r="BY114" s="817"/>
      <c r="BZ114" s="817"/>
      <c r="CA114" s="817" t="s">
        <v>122</v>
      </c>
      <c r="CB114" s="817"/>
      <c r="CC114" s="817"/>
      <c r="CD114" s="817"/>
      <c r="CE114" s="817"/>
      <c r="CF114" s="875" t="s">
        <v>122</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v>2909</v>
      </c>
      <c r="BW115" s="817"/>
      <c r="BX115" s="817"/>
      <c r="BY115" s="817"/>
      <c r="BZ115" s="817"/>
      <c r="CA115" s="817">
        <v>4851</v>
      </c>
      <c r="CB115" s="817"/>
      <c r="CC115" s="817"/>
      <c r="CD115" s="817"/>
      <c r="CE115" s="817"/>
      <c r="CF115" s="875">
        <v>0.1</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1184087</v>
      </c>
      <c r="AB117" s="903"/>
      <c r="AC117" s="903"/>
      <c r="AD117" s="903"/>
      <c r="AE117" s="904"/>
      <c r="AF117" s="905">
        <v>1158141</v>
      </c>
      <c r="AG117" s="903"/>
      <c r="AH117" s="903"/>
      <c r="AI117" s="903"/>
      <c r="AJ117" s="904"/>
      <c r="AK117" s="905">
        <v>1122727</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15278683</v>
      </c>
      <c r="BR119" s="845"/>
      <c r="BS119" s="845"/>
      <c r="BT119" s="845"/>
      <c r="BU119" s="845"/>
      <c r="BV119" s="845">
        <v>14718439</v>
      </c>
      <c r="BW119" s="845"/>
      <c r="BX119" s="845"/>
      <c r="BY119" s="845"/>
      <c r="BZ119" s="845"/>
      <c r="CA119" s="845">
        <v>13903909</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4051023</v>
      </c>
      <c r="BR120" s="842"/>
      <c r="BS120" s="842"/>
      <c r="BT120" s="842"/>
      <c r="BU120" s="842"/>
      <c r="BV120" s="842">
        <v>4867398</v>
      </c>
      <c r="BW120" s="842"/>
      <c r="BX120" s="842"/>
      <c r="BY120" s="842"/>
      <c r="BZ120" s="842"/>
      <c r="CA120" s="842">
        <v>4981064</v>
      </c>
      <c r="CB120" s="842"/>
      <c r="CC120" s="842"/>
      <c r="CD120" s="842"/>
      <c r="CE120" s="842"/>
      <c r="CF120" s="866">
        <v>69.2</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5289482</v>
      </c>
      <c r="DH120" s="842"/>
      <c r="DI120" s="842"/>
      <c r="DJ120" s="842"/>
      <c r="DK120" s="842"/>
      <c r="DL120" s="842">
        <v>5087862</v>
      </c>
      <c r="DM120" s="842"/>
      <c r="DN120" s="842"/>
      <c r="DO120" s="842"/>
      <c r="DP120" s="842"/>
      <c r="DQ120" s="842">
        <v>4827758</v>
      </c>
      <c r="DR120" s="842"/>
      <c r="DS120" s="842"/>
      <c r="DT120" s="842"/>
      <c r="DU120" s="842"/>
      <c r="DV120" s="843">
        <v>67.099999999999994</v>
      </c>
      <c r="DW120" s="843"/>
      <c r="DX120" s="843"/>
      <c r="DY120" s="843"/>
      <c r="DZ120" s="844"/>
    </row>
    <row r="121" spans="1:130" s="230" customFormat="1" ht="26.25" customHeight="1" x14ac:dyDescent="0.2">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815229</v>
      </c>
      <c r="BR121" s="817"/>
      <c r="BS121" s="817"/>
      <c r="BT121" s="817"/>
      <c r="BU121" s="817"/>
      <c r="BV121" s="817">
        <v>808823</v>
      </c>
      <c r="BW121" s="817"/>
      <c r="BX121" s="817"/>
      <c r="BY121" s="817"/>
      <c r="BZ121" s="817"/>
      <c r="CA121" s="817">
        <v>800403</v>
      </c>
      <c r="CB121" s="817"/>
      <c r="CC121" s="817"/>
      <c r="CD121" s="817"/>
      <c r="CE121" s="817"/>
      <c r="CF121" s="875">
        <v>11.1</v>
      </c>
      <c r="CG121" s="876"/>
      <c r="CH121" s="876"/>
      <c r="CI121" s="876"/>
      <c r="CJ121" s="876"/>
      <c r="CK121" s="869"/>
      <c r="CL121" s="855"/>
      <c r="CM121" s="855"/>
      <c r="CN121" s="855"/>
      <c r="CO121" s="856"/>
      <c r="CP121" s="835" t="s">
        <v>389</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2">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11303853</v>
      </c>
      <c r="BR122" s="845"/>
      <c r="BS122" s="845"/>
      <c r="BT122" s="845"/>
      <c r="BU122" s="845"/>
      <c r="BV122" s="845">
        <v>10950708</v>
      </c>
      <c r="BW122" s="845"/>
      <c r="BX122" s="845"/>
      <c r="BY122" s="845"/>
      <c r="BZ122" s="845"/>
      <c r="CA122" s="845">
        <v>10417597</v>
      </c>
      <c r="CB122" s="845"/>
      <c r="CC122" s="845"/>
      <c r="CD122" s="845"/>
      <c r="CE122" s="845"/>
      <c r="CF122" s="846">
        <v>144.69999999999999</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16170105</v>
      </c>
      <c r="BR123" s="833"/>
      <c r="BS123" s="833"/>
      <c r="BT123" s="833"/>
      <c r="BU123" s="833"/>
      <c r="BV123" s="833">
        <v>16626929</v>
      </c>
      <c r="BW123" s="833"/>
      <c r="BX123" s="833"/>
      <c r="BY123" s="833"/>
      <c r="BZ123" s="833"/>
      <c r="CA123" s="833">
        <v>16199064</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68256</v>
      </c>
      <c r="AB128" s="801"/>
      <c r="AC128" s="801"/>
      <c r="AD128" s="801"/>
      <c r="AE128" s="802"/>
      <c r="AF128" s="803">
        <v>79995</v>
      </c>
      <c r="AG128" s="801"/>
      <c r="AH128" s="801"/>
      <c r="AI128" s="801"/>
      <c r="AJ128" s="802"/>
      <c r="AK128" s="803">
        <v>79471</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13.74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v>2909</v>
      </c>
      <c r="DM128" s="791"/>
      <c r="DN128" s="791"/>
      <c r="DO128" s="791"/>
      <c r="DP128" s="791"/>
      <c r="DQ128" s="791">
        <v>4851</v>
      </c>
      <c r="DR128" s="791"/>
      <c r="DS128" s="791"/>
      <c r="DT128" s="791"/>
      <c r="DU128" s="791"/>
      <c r="DV128" s="792">
        <v>0.1</v>
      </c>
      <c r="DW128" s="792"/>
      <c r="DX128" s="792"/>
      <c r="DY128" s="792"/>
      <c r="DZ128" s="793"/>
    </row>
    <row r="129" spans="1:131" s="230" customFormat="1" ht="26.25" customHeight="1" x14ac:dyDescent="0.2">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7946220</v>
      </c>
      <c r="AB129" s="780"/>
      <c r="AC129" s="780"/>
      <c r="AD129" s="780"/>
      <c r="AE129" s="781"/>
      <c r="AF129" s="782">
        <v>7751475</v>
      </c>
      <c r="AG129" s="780"/>
      <c r="AH129" s="780"/>
      <c r="AI129" s="780"/>
      <c r="AJ129" s="781"/>
      <c r="AK129" s="782">
        <v>8050825</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18.739999999999998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854249</v>
      </c>
      <c r="AB130" s="780"/>
      <c r="AC130" s="780"/>
      <c r="AD130" s="780"/>
      <c r="AE130" s="781"/>
      <c r="AF130" s="782">
        <v>858482</v>
      </c>
      <c r="AG130" s="780"/>
      <c r="AH130" s="780"/>
      <c r="AI130" s="780"/>
      <c r="AJ130" s="781"/>
      <c r="AK130" s="782">
        <v>850994</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3.1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7091971</v>
      </c>
      <c r="AB131" s="764"/>
      <c r="AC131" s="764"/>
      <c r="AD131" s="764"/>
      <c r="AE131" s="765"/>
      <c r="AF131" s="766">
        <v>6892993</v>
      </c>
      <c r="AG131" s="764"/>
      <c r="AH131" s="764"/>
      <c r="AI131" s="764"/>
      <c r="AJ131" s="765"/>
      <c r="AK131" s="766">
        <v>7199831</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3.6884245579999999</v>
      </c>
      <c r="AB132" s="745"/>
      <c r="AC132" s="745"/>
      <c r="AD132" s="745"/>
      <c r="AE132" s="746"/>
      <c r="AF132" s="747">
        <v>3.1867724220000002</v>
      </c>
      <c r="AG132" s="745"/>
      <c r="AH132" s="745"/>
      <c r="AI132" s="745"/>
      <c r="AJ132" s="746"/>
      <c r="AK132" s="747">
        <v>2.6703682350000002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3.8</v>
      </c>
      <c r="AB133" s="724"/>
      <c r="AC133" s="724"/>
      <c r="AD133" s="724"/>
      <c r="AE133" s="725"/>
      <c r="AF133" s="723">
        <v>3.5</v>
      </c>
      <c r="AG133" s="724"/>
      <c r="AH133" s="724"/>
      <c r="AI133" s="724"/>
      <c r="AJ133" s="725"/>
      <c r="AK133" s="723">
        <v>3.1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J2FyUJsOvYj8DSYw+Tj/g57ZU5lRjT3wOlQLml7aYu2LqH/UVCzbROgz0QrGajovzFNTaVl5JI07av/QSXUnA==" saltValue="moynSwLTQtVzXGG/dotf0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6fu9Z/hbVcdE2yvuq6YEP8B1wRtEg5pyhkLhPhRx89N/I8KA9pqD4S0t624obnq3cjhaWiOVHYRh4st0rlh0XQ==" saltValue="ijtP7xKKNRb8+oqaS/4b5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Wfy2pdV7ypvIsE2IQZQ3H6jrfTpv/VjCCU0lF0awJ6ReHPk4llKA1lcjsaM/LaLhN2I4cSaUcTTm1sOILH0JcA==" saltValue="0SMl5fatipWRHZYAkiR3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K38" sqref="AK38:AN38"/>
    </sheetView>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2241777</v>
      </c>
      <c r="AP9" s="281">
        <v>62739</v>
      </c>
      <c r="AQ9" s="282">
        <v>67248</v>
      </c>
      <c r="AR9" s="283">
        <v>-6.7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3838</v>
      </c>
      <c r="AP10" s="284">
        <v>107</v>
      </c>
      <c r="AQ10" s="285">
        <v>9038</v>
      </c>
      <c r="AR10" s="286">
        <v>-98.8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t="s">
        <v>486</v>
      </c>
      <c r="AP11" s="284" t="s">
        <v>486</v>
      </c>
      <c r="AQ11" s="285">
        <v>320</v>
      </c>
      <c r="AR11" s="286" t="s">
        <v>486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486</v>
      </c>
      <c r="AP12" s="284" t="s">
        <v>486</v>
      </c>
      <c r="AQ12" s="285">
        <v>22</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91140</v>
      </c>
      <c r="AP13" s="284">
        <v>2551</v>
      </c>
      <c r="AQ13" s="285">
        <v>2764</v>
      </c>
      <c r="AR13" s="286">
        <v>-7.7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57465</v>
      </c>
      <c r="AP14" s="284">
        <v>1608</v>
      </c>
      <c r="AQ14" s="285">
        <v>1165</v>
      </c>
      <c r="AR14" s="286">
        <v>38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-185029</v>
      </c>
      <c r="AP15" s="284">
        <v>-5178</v>
      </c>
      <c r="AQ15" s="285">
        <v>-3941</v>
      </c>
      <c r="AR15" s="286">
        <v>31.4</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2209191</v>
      </c>
      <c r="AP16" s="284">
        <v>61827</v>
      </c>
      <c r="AQ16" s="285">
        <v>76616</v>
      </c>
      <c r="AR16" s="286">
        <v>-19.3</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5.88</v>
      </c>
      <c r="AP21" s="298">
        <v>6.73</v>
      </c>
      <c r="AQ21" s="299">
        <v>-0.85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97.2</v>
      </c>
      <c r="AP22" s="303">
        <v>96.9</v>
      </c>
      <c r="AQ22" s="304">
        <v>0.3</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847006</v>
      </c>
      <c r="AP32" s="312">
        <v>23704</v>
      </c>
      <c r="AQ32" s="313">
        <v>33390</v>
      </c>
      <c r="AR32" s="314">
        <v>-29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486</v>
      </c>
      <c r="AP34" s="312" t="s">
        <v>486</v>
      </c>
      <c r="AQ34" s="313" t="s">
        <v>486</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275721</v>
      </c>
      <c r="AP35" s="312">
        <v>7716</v>
      </c>
      <c r="AQ35" s="313">
        <v>8851</v>
      </c>
      <c r="AR35" s="314">
        <v>-12.8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t="s">
        <v>486</v>
      </c>
      <c r="AP36" s="312" t="s">
        <v>486</v>
      </c>
      <c r="AQ36" s="313">
        <v>2033</v>
      </c>
      <c r="AR36" s="314" t="s">
        <v>486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t="s">
        <v>486</v>
      </c>
      <c r="AP37" s="312" t="s">
        <v>486</v>
      </c>
      <c r="AQ37" s="313">
        <v>640</v>
      </c>
      <c r="AR37" s="314" t="s">
        <v>486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486</v>
      </c>
      <c r="AP38" s="315" t="s">
        <v>486</v>
      </c>
      <c r="AQ38" s="316">
        <v>1</v>
      </c>
      <c r="AR38" s="304" t="s">
        <v>486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-79471</v>
      </c>
      <c r="AP39" s="312">
        <v>-2224</v>
      </c>
      <c r="AQ39" s="313">
        <v>-3025</v>
      </c>
      <c r="AR39" s="314">
        <v>-26.5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-850994</v>
      </c>
      <c r="AP40" s="312">
        <v>-23816</v>
      </c>
      <c r="AQ40" s="313">
        <v>-26876</v>
      </c>
      <c r="AR40" s="314">
        <v>-11.4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192262</v>
      </c>
      <c r="AP41" s="312">
        <v>5381</v>
      </c>
      <c r="AQ41" s="313">
        <v>15015</v>
      </c>
      <c r="AR41" s="314">
        <v>-64.2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1093953</v>
      </c>
      <c r="AN51" s="334">
        <v>30108</v>
      </c>
      <c r="AO51" s="335">
        <v>15</v>
      </c>
      <c r="AP51" s="336">
        <v>51264</v>
      </c>
      <c r="AQ51" s="337">
        <v>8.1999999999999993</v>
      </c>
      <c r="AR51" s="338">
        <v>6.8</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820730</v>
      </c>
      <c r="AN52" s="342">
        <v>22588</v>
      </c>
      <c r="AO52" s="343">
        <v>21.6</v>
      </c>
      <c r="AP52" s="344">
        <v>26040</v>
      </c>
      <c r="AQ52" s="345">
        <v>4.5</v>
      </c>
      <c r="AR52" s="346">
        <v>17.100000000000001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994686</v>
      </c>
      <c r="AN53" s="334">
        <v>27403</v>
      </c>
      <c r="AO53" s="335">
        <v>-9</v>
      </c>
      <c r="AP53" s="336">
        <v>52068</v>
      </c>
      <c r="AQ53" s="337">
        <v>1.6</v>
      </c>
      <c r="AR53" s="338">
        <v>-10.6</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628373</v>
      </c>
      <c r="AN54" s="342">
        <v>17312</v>
      </c>
      <c r="AO54" s="343">
        <v>-23.4</v>
      </c>
      <c r="AP54" s="344">
        <v>26936</v>
      </c>
      <c r="AQ54" s="345">
        <v>3.4</v>
      </c>
      <c r="AR54" s="346">
        <v>-26.8</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1760757</v>
      </c>
      <c r="AN55" s="334">
        <v>48776</v>
      </c>
      <c r="AO55" s="335">
        <v>78</v>
      </c>
      <c r="AP55" s="336">
        <v>47161</v>
      </c>
      <c r="AQ55" s="337">
        <v>-9.4</v>
      </c>
      <c r="AR55" s="338">
        <v>87.4</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1560051</v>
      </c>
      <c r="AN56" s="342">
        <v>43216</v>
      </c>
      <c r="AO56" s="343">
        <v>149.6</v>
      </c>
      <c r="AP56" s="344">
        <v>24595</v>
      </c>
      <c r="AQ56" s="345">
        <v>-8.6999999999999993</v>
      </c>
      <c r="AR56" s="346">
        <v>158.30000000000001</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957788</v>
      </c>
      <c r="AN57" s="334">
        <v>26620</v>
      </c>
      <c r="AO57" s="335">
        <v>-45.4</v>
      </c>
      <c r="AP57" s="336">
        <v>43423</v>
      </c>
      <c r="AQ57" s="337">
        <v>-7.9</v>
      </c>
      <c r="AR57" s="338">
        <v>-37.5</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762421</v>
      </c>
      <c r="AN58" s="342">
        <v>21190</v>
      </c>
      <c r="AO58" s="343">
        <v>-51</v>
      </c>
      <c r="AP58" s="344">
        <v>22207</v>
      </c>
      <c r="AQ58" s="345">
        <v>-9.6999999999999993</v>
      </c>
      <c r="AR58" s="346">
        <v>-41.3</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747940</v>
      </c>
      <c r="AN59" s="334">
        <v>20932</v>
      </c>
      <c r="AO59" s="335">
        <v>-21.4</v>
      </c>
      <c r="AP59" s="336">
        <v>45265</v>
      </c>
      <c r="AQ59" s="337">
        <v>4.2</v>
      </c>
      <c r="AR59" s="338">
        <v>-25.6</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566641</v>
      </c>
      <c r="AN60" s="342">
        <v>15858</v>
      </c>
      <c r="AO60" s="343">
        <v>-25.2</v>
      </c>
      <c r="AP60" s="344">
        <v>22600</v>
      </c>
      <c r="AQ60" s="345">
        <v>1.8</v>
      </c>
      <c r="AR60" s="346">
        <v>-27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1111025</v>
      </c>
      <c r="AN61" s="349">
        <v>30768</v>
      </c>
      <c r="AO61" s="350">
        <v>3.4</v>
      </c>
      <c r="AP61" s="351">
        <v>47836</v>
      </c>
      <c r="AQ61" s="352">
        <v>-0.7</v>
      </c>
      <c r="AR61" s="338">
        <v>4.0999999999999996</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867643</v>
      </c>
      <c r="AN62" s="342">
        <v>24033</v>
      </c>
      <c r="AO62" s="343">
        <v>14.3</v>
      </c>
      <c r="AP62" s="344">
        <v>24476</v>
      </c>
      <c r="AQ62" s="345">
        <v>-1.7</v>
      </c>
      <c r="AR62" s="346">
        <v>16</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oVlnjZ0T6RSbatXJDUa05OL7KX87btMkRD6kEW3ozq3IG3hhEJ/SJsxX48bZ/17ZKkdrFGh/XR7/ZaRUgIVNAw==" saltValue="pPk7cRFD01jT6cdDOnN4j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n5TPC//lW1kIu+uPy/hTyMnre/bccKX48NwNefX2gE/rQqWBttoA6NWuii6mAKdXMbcQ+6FT13CyPmlNCjBt4Q==" saltValue="tRD0xY3+JgvUZuhnWdiF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mrA3I5yFx3gtDZrjZBBtC0h3/a2bpnfY5IcsSJiNOn7osBoQoegwM0bSZmC6FSsNOPusYJya2a1eM4LXG/wUsg==" saltValue="d5fMfJkC+Fzfh4rwSnwu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H44" sqref="H44"/>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23.94</v>
      </c>
      <c r="G47" s="12">
        <v>22.14</v>
      </c>
      <c r="H47" s="12">
        <v>26.47</v>
      </c>
      <c r="I47" s="12">
        <v>34.1</v>
      </c>
      <c r="J47" s="13">
        <v>31.09</v>
      </c>
    </row>
    <row r="48" spans="2:10" ht="57.75" customHeight="1" x14ac:dyDescent="0.2">
      <c r="B48" s="14"/>
      <c r="C48" s="1141" t="s">
        <v>4</v>
      </c>
      <c r="D48" s="1141"/>
      <c r="E48" s="1142"/>
      <c r="F48" s="15">
        <v>9.01</v>
      </c>
      <c r="G48" s="16">
        <v>10.94</v>
      </c>
      <c r="H48" s="16">
        <v>11.03</v>
      </c>
      <c r="I48" s="16">
        <v>11.68</v>
      </c>
      <c r="J48" s="17">
        <v>6.72</v>
      </c>
    </row>
    <row r="49" spans="2:10" ht="57.75" customHeight="1" thickBot="1" x14ac:dyDescent="0.25">
      <c r="B49" s="18"/>
      <c r="C49" s="1143" t="s">
        <v>5</v>
      </c>
      <c r="D49" s="1143"/>
      <c r="E49" s="1144"/>
      <c r="F49" s="19">
        <v>4.03</v>
      </c>
      <c r="G49" s="20" t="s">
        <v>530</v>
      </c>
      <c r="H49" s="20">
        <v>0.56000000000000005</v>
      </c>
      <c r="I49" s="20">
        <v>1.67</v>
      </c>
      <c r="J49" s="21" t="s">
        <v>531</v>
      </c>
    </row>
    <row r="50" spans="2:10" ht="13" x14ac:dyDescent="0.2"/>
  </sheetData>
  <sheetProtection algorithmName="SHA-512" hashValue="2Z0LkoETi2kD5MxluWdEls+OtJ66fVRER3OBs+421cF/4L9S0gmX1zfnu7BaXVsO3OkdoCYfMCZhiron1xcqEQ==" saltValue="grn7RyOC/SMgUVM7f1q6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532</v>
      </c>
      <c r="D34" s="1151"/>
      <c r="E34" s="1152"/>
      <c r="F34" s="32">
        <v>10.69</v>
      </c>
      <c r="G34" s="33">
        <v>10.37</v>
      </c>
      <c r="H34" s="33">
        <v>9.89</v>
      </c>
      <c r="I34" s="33">
        <v>10.1</v>
      </c>
      <c r="J34" s="34">
        <v>9.92</v>
      </c>
      <c r="K34" s="22"/>
      <c r="L34" s="22"/>
      <c r="M34" s="22"/>
      <c r="N34" s="22"/>
      <c r="O34" s="22"/>
      <c r="P34" s="22"/>
    </row>
    <row r="35" spans="1:16" ht="39" customHeight="1" x14ac:dyDescent="0.2">
      <c r="A35" s="22"/>
      <c r="B35" s="35"/>
      <c r="C35" s="1145" t="s">
        <v>533</v>
      </c>
      <c r="D35" s="1146"/>
      <c r="E35" s="1147"/>
      <c r="F35" s="36">
        <v>9.01</v>
      </c>
      <c r="G35" s="37">
        <v>10.94</v>
      </c>
      <c r="H35" s="37">
        <v>11.03</v>
      </c>
      <c r="I35" s="37">
        <v>11.68</v>
      </c>
      <c r="J35" s="38">
        <v>6.71</v>
      </c>
      <c r="K35" s="22"/>
      <c r="L35" s="22"/>
      <c r="M35" s="22"/>
      <c r="N35" s="22"/>
      <c r="O35" s="22"/>
      <c r="P35" s="22"/>
    </row>
    <row r="36" spans="1:16" ht="39" customHeight="1" x14ac:dyDescent="0.2">
      <c r="A36" s="22"/>
      <c r="B36" s="35"/>
      <c r="C36" s="1145" t="s">
        <v>534</v>
      </c>
      <c r="D36" s="1146"/>
      <c r="E36" s="1147"/>
      <c r="F36" s="36">
        <v>3.55</v>
      </c>
      <c r="G36" s="37">
        <v>3.15</v>
      </c>
      <c r="H36" s="37">
        <v>3.49</v>
      </c>
      <c r="I36" s="37">
        <v>3.82</v>
      </c>
      <c r="J36" s="38">
        <v>4.17</v>
      </c>
      <c r="K36" s="22"/>
      <c r="L36" s="22"/>
      <c r="M36" s="22"/>
      <c r="N36" s="22"/>
      <c r="O36" s="22"/>
      <c r="P36" s="22"/>
    </row>
    <row r="37" spans="1:16" ht="39" customHeight="1" x14ac:dyDescent="0.2">
      <c r="A37" s="22"/>
      <c r="B37" s="35"/>
      <c r="C37" s="1145" t="s">
        <v>535</v>
      </c>
      <c r="D37" s="1146"/>
      <c r="E37" s="1147"/>
      <c r="F37" s="36" t="s">
        <v>486</v>
      </c>
      <c r="G37" s="37">
        <v>1.24</v>
      </c>
      <c r="H37" s="37">
        <v>1.38</v>
      </c>
      <c r="I37" s="37">
        <v>1.42</v>
      </c>
      <c r="J37" s="38">
        <v>1.26</v>
      </c>
      <c r="K37" s="22"/>
      <c r="L37" s="22"/>
      <c r="M37" s="22"/>
      <c r="N37" s="22"/>
      <c r="O37" s="22"/>
      <c r="P37" s="22"/>
    </row>
    <row r="38" spans="1:16" ht="39" customHeight="1" x14ac:dyDescent="0.2">
      <c r="A38" s="22"/>
      <c r="B38" s="35"/>
      <c r="C38" s="1145" t="s">
        <v>536</v>
      </c>
      <c r="D38" s="1146"/>
      <c r="E38" s="1147"/>
      <c r="F38" s="36">
        <v>2.06</v>
      </c>
      <c r="G38" s="37">
        <v>1.86</v>
      </c>
      <c r="H38" s="37">
        <v>2.3199999999999998</v>
      </c>
      <c r="I38" s="37">
        <v>1.79</v>
      </c>
      <c r="J38" s="38">
        <v>0.84</v>
      </c>
      <c r="K38" s="22"/>
      <c r="L38" s="22"/>
      <c r="M38" s="22"/>
      <c r="N38" s="22"/>
      <c r="O38" s="22"/>
      <c r="P38" s="22"/>
    </row>
    <row r="39" spans="1:16" ht="39" customHeight="1" x14ac:dyDescent="0.2">
      <c r="A39" s="22"/>
      <c r="B39" s="35"/>
      <c r="C39" s="1145" t="s">
        <v>537</v>
      </c>
      <c r="D39" s="1146"/>
      <c r="E39" s="1147"/>
      <c r="F39" s="36">
        <v>0.01</v>
      </c>
      <c r="G39" s="37">
        <v>0.02</v>
      </c>
      <c r="H39" s="37">
        <v>0.01</v>
      </c>
      <c r="I39" s="37">
        <v>0.02</v>
      </c>
      <c r="J39" s="38">
        <v>0.02</v>
      </c>
      <c r="K39" s="22"/>
      <c r="L39" s="22"/>
      <c r="M39" s="22"/>
      <c r="N39" s="22"/>
      <c r="O39" s="22"/>
      <c r="P39" s="22"/>
    </row>
    <row r="40" spans="1:16" ht="39" customHeight="1" x14ac:dyDescent="0.2">
      <c r="A40" s="22"/>
      <c r="B40" s="35"/>
      <c r="C40" s="1145" t="s">
        <v>538</v>
      </c>
      <c r="D40" s="1146"/>
      <c r="E40" s="1147"/>
      <c r="F40" s="36">
        <v>0</v>
      </c>
      <c r="G40" s="37">
        <v>0</v>
      </c>
      <c r="H40" s="37">
        <v>0</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539</v>
      </c>
      <c r="D42" s="1146"/>
      <c r="E42" s="1147"/>
      <c r="F42" s="36" t="s">
        <v>486</v>
      </c>
      <c r="G42" s="37" t="s">
        <v>486</v>
      </c>
      <c r="H42" s="37" t="s">
        <v>486</v>
      </c>
      <c r="I42" s="37" t="s">
        <v>486</v>
      </c>
      <c r="J42" s="38" t="s">
        <v>486</v>
      </c>
      <c r="K42" s="22"/>
      <c r="L42" s="22"/>
      <c r="M42" s="22"/>
      <c r="N42" s="22"/>
      <c r="O42" s="22"/>
      <c r="P42" s="22"/>
    </row>
    <row r="43" spans="1:16" ht="39" customHeight="1" thickBot="1" x14ac:dyDescent="0.25">
      <c r="A43" s="22"/>
      <c r="B43" s="40"/>
      <c r="C43" s="1148" t="s">
        <v>540</v>
      </c>
      <c r="D43" s="1149"/>
      <c r="E43" s="1150"/>
      <c r="F43" s="41">
        <v>14.25</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GrYgXaB/bKaJhq5xOiVFxRFcakRJPee0prjNVScUzAZW6RYMjRUx58pmS7RMW9EgQWKX6DPjB8cd/nb75nQVCg==" saltValue="CZfx0M8fGuSKR7RWOesH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B45" sqref="B45:C51"/>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902</v>
      </c>
      <c r="L45" s="60">
        <v>896</v>
      </c>
      <c r="M45" s="60">
        <v>900</v>
      </c>
      <c r="N45" s="60">
        <v>880</v>
      </c>
      <c r="O45" s="61">
        <v>847</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2">
      <c r="A48" s="48"/>
      <c r="B48" s="1178"/>
      <c r="C48" s="1179"/>
      <c r="D48" s="62"/>
      <c r="E48" s="1155" t="s">
        <v>13</v>
      </c>
      <c r="F48" s="1155"/>
      <c r="G48" s="1155"/>
      <c r="H48" s="1155"/>
      <c r="I48" s="1155"/>
      <c r="J48" s="1156"/>
      <c r="K48" s="63">
        <v>334</v>
      </c>
      <c r="L48" s="64">
        <v>297</v>
      </c>
      <c r="M48" s="64">
        <v>284</v>
      </c>
      <c r="N48" s="64">
        <v>279</v>
      </c>
      <c r="O48" s="65">
        <v>276</v>
      </c>
      <c r="P48" s="48"/>
      <c r="Q48" s="48"/>
      <c r="R48" s="48"/>
      <c r="S48" s="48"/>
      <c r="T48" s="48"/>
      <c r="U48" s="48"/>
    </row>
    <row r="49" spans="1:21" ht="30.75" customHeight="1" x14ac:dyDescent="0.2">
      <c r="A49" s="48"/>
      <c r="B49" s="1178"/>
      <c r="C49" s="1179"/>
      <c r="D49" s="62"/>
      <c r="E49" s="1155" t="s">
        <v>14</v>
      </c>
      <c r="F49" s="1155"/>
      <c r="G49" s="1155"/>
      <c r="H49" s="1155"/>
      <c r="I49" s="1155"/>
      <c r="J49" s="1156"/>
      <c r="K49" s="63" t="s">
        <v>486</v>
      </c>
      <c r="L49" s="64" t="s">
        <v>486</v>
      </c>
      <c r="M49" s="64" t="s">
        <v>486</v>
      </c>
      <c r="N49" s="64" t="s">
        <v>486</v>
      </c>
      <c r="O49" s="65" t="s">
        <v>486</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486</v>
      </c>
      <c r="L50" s="64" t="s">
        <v>486</v>
      </c>
      <c r="M50" s="64" t="s">
        <v>486</v>
      </c>
      <c r="N50" s="64" t="s">
        <v>486</v>
      </c>
      <c r="O50" s="65" t="s">
        <v>486</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981</v>
      </c>
      <c r="L52" s="64">
        <v>935</v>
      </c>
      <c r="M52" s="64">
        <v>922</v>
      </c>
      <c r="N52" s="64">
        <v>939</v>
      </c>
      <c r="O52" s="65">
        <v>930</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255</v>
      </c>
      <c r="L53" s="69">
        <v>258</v>
      </c>
      <c r="M53" s="69">
        <v>262</v>
      </c>
      <c r="N53" s="69">
        <v>220</v>
      </c>
      <c r="O53" s="70">
        <v>193</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y9M3lcGfS7xK4fi3WtsHEnBCJWPtTFD5dlLjgrSauLHE4emgVRtHrRy2xC8ox6u7Zs2rM1HNyybK5+ILhPRGw==" saltValue="f0r0hyxJcZlAx0KWkC0Rp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B41" sqref="B41:C49"/>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96" t="s">
        <v>30</v>
      </c>
      <c r="C41" s="1197"/>
      <c r="D41" s="105"/>
      <c r="E41" s="1198" t="s">
        <v>31</v>
      </c>
      <c r="F41" s="1198"/>
      <c r="G41" s="1198"/>
      <c r="H41" s="1199"/>
      <c r="I41" s="355">
        <v>9643</v>
      </c>
      <c r="J41" s="356">
        <v>9416</v>
      </c>
      <c r="K41" s="356">
        <v>9989</v>
      </c>
      <c r="L41" s="356">
        <v>9628</v>
      </c>
      <c r="M41" s="357">
        <v>9071</v>
      </c>
    </row>
    <row r="42" spans="2:13" ht="27.75" customHeight="1" x14ac:dyDescent="0.2">
      <c r="B42" s="1186"/>
      <c r="C42" s="1187"/>
      <c r="D42" s="106"/>
      <c r="E42" s="1190" t="s">
        <v>32</v>
      </c>
      <c r="F42" s="1190"/>
      <c r="G42" s="1190"/>
      <c r="H42" s="1191"/>
      <c r="I42" s="358" t="s">
        <v>486</v>
      </c>
      <c r="J42" s="359" t="s">
        <v>486</v>
      </c>
      <c r="K42" s="359" t="s">
        <v>486</v>
      </c>
      <c r="L42" s="359" t="s">
        <v>486</v>
      </c>
      <c r="M42" s="360" t="s">
        <v>486</v>
      </c>
    </row>
    <row r="43" spans="2:13" ht="27.75" customHeight="1" x14ac:dyDescent="0.2">
      <c r="B43" s="1186"/>
      <c r="C43" s="1187"/>
      <c r="D43" s="106"/>
      <c r="E43" s="1190" t="s">
        <v>33</v>
      </c>
      <c r="F43" s="1190"/>
      <c r="G43" s="1190"/>
      <c r="H43" s="1191"/>
      <c r="I43" s="358">
        <v>5201</v>
      </c>
      <c r="J43" s="359">
        <v>5376</v>
      </c>
      <c r="K43" s="359">
        <v>5289</v>
      </c>
      <c r="L43" s="359">
        <v>5088</v>
      </c>
      <c r="M43" s="360">
        <v>4828</v>
      </c>
    </row>
    <row r="44" spans="2:13" ht="27.75" customHeight="1" x14ac:dyDescent="0.2">
      <c r="B44" s="1186"/>
      <c r="C44" s="1187"/>
      <c r="D44" s="106"/>
      <c r="E44" s="1190" t="s">
        <v>34</v>
      </c>
      <c r="F44" s="1190"/>
      <c r="G44" s="1190"/>
      <c r="H44" s="1191"/>
      <c r="I44" s="358" t="s">
        <v>486</v>
      </c>
      <c r="J44" s="359" t="s">
        <v>486</v>
      </c>
      <c r="K44" s="359" t="s">
        <v>486</v>
      </c>
      <c r="L44" s="359" t="s">
        <v>486</v>
      </c>
      <c r="M44" s="360" t="s">
        <v>486</v>
      </c>
    </row>
    <row r="45" spans="2:13" ht="27.75" customHeight="1" x14ac:dyDescent="0.2">
      <c r="B45" s="1186"/>
      <c r="C45" s="1187"/>
      <c r="D45" s="106"/>
      <c r="E45" s="1190" t="s">
        <v>35</v>
      </c>
      <c r="F45" s="1190"/>
      <c r="G45" s="1190"/>
      <c r="H45" s="1191"/>
      <c r="I45" s="358" t="s">
        <v>486</v>
      </c>
      <c r="J45" s="359" t="s">
        <v>486</v>
      </c>
      <c r="K45" s="359" t="s">
        <v>486</v>
      </c>
      <c r="L45" s="359" t="s">
        <v>486</v>
      </c>
      <c r="M45" s="360" t="s">
        <v>486</v>
      </c>
    </row>
    <row r="46" spans="2:13" ht="27.75" customHeight="1" x14ac:dyDescent="0.2">
      <c r="B46" s="1186"/>
      <c r="C46" s="1187"/>
      <c r="D46" s="107"/>
      <c r="E46" s="1190" t="s">
        <v>36</v>
      </c>
      <c r="F46" s="1190"/>
      <c r="G46" s="1190"/>
      <c r="H46" s="1191"/>
      <c r="I46" s="358">
        <v>18</v>
      </c>
      <c r="J46" s="359">
        <v>1</v>
      </c>
      <c r="K46" s="359" t="s">
        <v>486</v>
      </c>
      <c r="L46" s="359">
        <v>3</v>
      </c>
      <c r="M46" s="360">
        <v>5</v>
      </c>
    </row>
    <row r="47" spans="2:13" ht="27.75" customHeight="1" x14ac:dyDescent="0.2">
      <c r="B47" s="1186"/>
      <c r="C47" s="1187"/>
      <c r="D47" s="108"/>
      <c r="E47" s="1200" t="s">
        <v>37</v>
      </c>
      <c r="F47" s="1201"/>
      <c r="G47" s="1201"/>
      <c r="H47" s="1202"/>
      <c r="I47" s="358" t="s">
        <v>486</v>
      </c>
      <c r="J47" s="359" t="s">
        <v>486</v>
      </c>
      <c r="K47" s="359" t="s">
        <v>486</v>
      </c>
      <c r="L47" s="359" t="s">
        <v>486</v>
      </c>
      <c r="M47" s="360" t="s">
        <v>486</v>
      </c>
    </row>
    <row r="48" spans="2:13" ht="27.75" customHeight="1" x14ac:dyDescent="0.2">
      <c r="B48" s="1186"/>
      <c r="C48" s="1187"/>
      <c r="D48" s="106"/>
      <c r="E48" s="1190" t="s">
        <v>38</v>
      </c>
      <c r="F48" s="1190"/>
      <c r="G48" s="1190"/>
      <c r="H48" s="1191"/>
      <c r="I48" s="358" t="s">
        <v>486</v>
      </c>
      <c r="J48" s="359" t="s">
        <v>486</v>
      </c>
      <c r="K48" s="359" t="s">
        <v>486</v>
      </c>
      <c r="L48" s="359" t="s">
        <v>486</v>
      </c>
      <c r="M48" s="360" t="s">
        <v>486</v>
      </c>
    </row>
    <row r="49" spans="2:13" ht="27.75" customHeight="1" x14ac:dyDescent="0.2">
      <c r="B49" s="1188"/>
      <c r="C49" s="1189"/>
      <c r="D49" s="106"/>
      <c r="E49" s="1190" t="s">
        <v>39</v>
      </c>
      <c r="F49" s="1190"/>
      <c r="G49" s="1190"/>
      <c r="H49" s="1191"/>
      <c r="I49" s="358" t="s">
        <v>486</v>
      </c>
      <c r="J49" s="359" t="s">
        <v>486</v>
      </c>
      <c r="K49" s="359" t="s">
        <v>486</v>
      </c>
      <c r="L49" s="359" t="s">
        <v>486</v>
      </c>
      <c r="M49" s="360" t="s">
        <v>486</v>
      </c>
    </row>
    <row r="50" spans="2:13" ht="27.75" customHeight="1" x14ac:dyDescent="0.2">
      <c r="B50" s="1184" t="s">
        <v>40</v>
      </c>
      <c r="C50" s="1185"/>
      <c r="D50" s="109"/>
      <c r="E50" s="1190" t="s">
        <v>41</v>
      </c>
      <c r="F50" s="1190"/>
      <c r="G50" s="1190"/>
      <c r="H50" s="1191"/>
      <c r="I50" s="358">
        <v>3209</v>
      </c>
      <c r="J50" s="359">
        <v>3298</v>
      </c>
      <c r="K50" s="359">
        <v>4051</v>
      </c>
      <c r="L50" s="359">
        <v>4867</v>
      </c>
      <c r="M50" s="360">
        <v>4981</v>
      </c>
    </row>
    <row r="51" spans="2:13" ht="27.75" customHeight="1" x14ac:dyDescent="0.2">
      <c r="B51" s="1186"/>
      <c r="C51" s="1187"/>
      <c r="D51" s="106"/>
      <c r="E51" s="1190" t="s">
        <v>42</v>
      </c>
      <c r="F51" s="1190"/>
      <c r="G51" s="1190"/>
      <c r="H51" s="1191"/>
      <c r="I51" s="358">
        <v>740</v>
      </c>
      <c r="J51" s="359">
        <v>786</v>
      </c>
      <c r="K51" s="359">
        <v>815</v>
      </c>
      <c r="L51" s="359">
        <v>809</v>
      </c>
      <c r="M51" s="360">
        <v>800</v>
      </c>
    </row>
    <row r="52" spans="2:13" ht="27.75" customHeight="1" x14ac:dyDescent="0.2">
      <c r="B52" s="1188"/>
      <c r="C52" s="1189"/>
      <c r="D52" s="106"/>
      <c r="E52" s="1190" t="s">
        <v>43</v>
      </c>
      <c r="F52" s="1190"/>
      <c r="G52" s="1190"/>
      <c r="H52" s="1191"/>
      <c r="I52" s="358">
        <v>11256</v>
      </c>
      <c r="J52" s="359">
        <v>11185</v>
      </c>
      <c r="K52" s="359">
        <v>11304</v>
      </c>
      <c r="L52" s="359">
        <v>10951</v>
      </c>
      <c r="M52" s="360">
        <v>10418</v>
      </c>
    </row>
    <row r="53" spans="2:13" ht="27.75" customHeight="1" thickBot="1" x14ac:dyDescent="0.25">
      <c r="B53" s="1192" t="s">
        <v>19</v>
      </c>
      <c r="C53" s="1193"/>
      <c r="D53" s="110"/>
      <c r="E53" s="1194" t="s">
        <v>44</v>
      </c>
      <c r="F53" s="1194"/>
      <c r="G53" s="1194"/>
      <c r="H53" s="1195"/>
      <c r="I53" s="361">
        <v>-342</v>
      </c>
      <c r="J53" s="362">
        <v>-476</v>
      </c>
      <c r="K53" s="362">
        <v>-891</v>
      </c>
      <c r="L53" s="362">
        <v>-1908</v>
      </c>
      <c r="M53" s="363">
        <v>-2295</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3CI3OPeZP+h4Cl7yIP39lGHV+ODusqxLOrH9Mmg2f4XbNgZSO1jLRFWTkUlYsDkD2uJ7JuIRIB/DvO1CLzMfmA==" saltValue="chR8dnvQIgaMz7ixYnUU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527</v>
      </c>
      <c r="G54" s="119" t="s">
        <v>528</v>
      </c>
      <c r="H54" s="120" t="s">
        <v>529</v>
      </c>
    </row>
    <row r="55" spans="2:8" ht="52.5" customHeight="1" x14ac:dyDescent="0.2">
      <c r="B55" s="121"/>
      <c r="C55" s="1211" t="s">
        <v>46</v>
      </c>
      <c r="D55" s="1211"/>
      <c r="E55" s="1212"/>
      <c r="F55" s="122">
        <v>2103</v>
      </c>
      <c r="G55" s="122">
        <v>2643</v>
      </c>
      <c r="H55" s="123">
        <v>2503</v>
      </c>
    </row>
    <row r="56" spans="2:8" ht="52.5" customHeight="1" x14ac:dyDescent="0.2">
      <c r="B56" s="124"/>
      <c r="C56" s="1213" t="s">
        <v>47</v>
      </c>
      <c r="D56" s="1213"/>
      <c r="E56" s="1214"/>
      <c r="F56" s="125">
        <v>578</v>
      </c>
      <c r="G56" s="125">
        <v>579</v>
      </c>
      <c r="H56" s="126">
        <v>621</v>
      </c>
    </row>
    <row r="57" spans="2:8" ht="53.25" customHeight="1" x14ac:dyDescent="0.2">
      <c r="B57" s="124"/>
      <c r="C57" s="1215" t="s">
        <v>48</v>
      </c>
      <c r="D57" s="1215"/>
      <c r="E57" s="1216"/>
      <c r="F57" s="127">
        <v>549</v>
      </c>
      <c r="G57" s="127">
        <v>725</v>
      </c>
      <c r="H57" s="128">
        <v>786</v>
      </c>
    </row>
    <row r="58" spans="2:8" ht="45.75" customHeight="1" x14ac:dyDescent="0.2">
      <c r="B58" s="129"/>
      <c r="C58" s="1203" t="s">
        <v>557</v>
      </c>
      <c r="D58" s="1204"/>
      <c r="E58" s="1205"/>
      <c r="F58" s="130">
        <v>185</v>
      </c>
      <c r="G58" s="130">
        <v>252</v>
      </c>
      <c r="H58" s="131">
        <v>330</v>
      </c>
    </row>
    <row r="59" spans="2:8" ht="45.75" customHeight="1" x14ac:dyDescent="0.2">
      <c r="B59" s="129"/>
      <c r="C59" s="1203" t="s">
        <v>558</v>
      </c>
      <c r="D59" s="1204"/>
      <c r="E59" s="1205"/>
      <c r="F59" s="130">
        <v>135</v>
      </c>
      <c r="G59" s="130">
        <v>138</v>
      </c>
      <c r="H59" s="131">
        <v>119</v>
      </c>
    </row>
    <row r="60" spans="2:8" ht="45.75" customHeight="1" x14ac:dyDescent="0.2">
      <c r="B60" s="129"/>
      <c r="C60" s="1203" t="s">
        <v>559</v>
      </c>
      <c r="D60" s="1204"/>
      <c r="E60" s="1205"/>
      <c r="F60" s="130">
        <v>2</v>
      </c>
      <c r="G60" s="130">
        <v>102</v>
      </c>
      <c r="H60" s="131">
        <v>104</v>
      </c>
    </row>
    <row r="61" spans="2:8" ht="45.75" customHeight="1" x14ac:dyDescent="0.2">
      <c r="B61" s="129"/>
      <c r="C61" s="1203" t="s">
        <v>560</v>
      </c>
      <c r="D61" s="1204"/>
      <c r="E61" s="1205"/>
      <c r="F61" s="130">
        <v>89</v>
      </c>
      <c r="G61" s="130">
        <v>90</v>
      </c>
      <c r="H61" s="131">
        <v>91</v>
      </c>
    </row>
    <row r="62" spans="2:8" ht="45.75" customHeight="1" thickBot="1" x14ac:dyDescent="0.25">
      <c r="B62" s="132"/>
      <c r="C62" s="1206" t="s">
        <v>561</v>
      </c>
      <c r="D62" s="1207"/>
      <c r="E62" s="1208"/>
      <c r="F62" s="133">
        <v>43</v>
      </c>
      <c r="G62" s="133">
        <v>43</v>
      </c>
      <c r="H62" s="134">
        <v>42</v>
      </c>
    </row>
    <row r="63" spans="2:8" ht="52.5" customHeight="1" thickBot="1" x14ac:dyDescent="0.25">
      <c r="B63" s="135"/>
      <c r="C63" s="1209" t="s">
        <v>49</v>
      </c>
      <c r="D63" s="1209"/>
      <c r="E63" s="1210"/>
      <c r="F63" s="136">
        <v>3230</v>
      </c>
      <c r="G63" s="136">
        <v>3947</v>
      </c>
      <c r="H63" s="137">
        <v>3910</v>
      </c>
    </row>
    <row r="64" spans="2:8" ht="13" x14ac:dyDescent="0.2"/>
  </sheetData>
  <sheetProtection algorithmName="SHA-512" hashValue="dPR2RRmhtHHgNLTiX5FKm8qyeWfvj2oc5ZFLBxOyKO1zvIKY0ZtdK1EYyik/r79R7tpeUWXC5gHuVAHIyg5wLQ==" saltValue="nq6Kq+Zz+vsLy8Mam4eH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30108</v>
      </c>
      <c r="E3" s="156"/>
      <c r="F3" s="157">
        <v>51264</v>
      </c>
      <c r="G3" s="158"/>
      <c r="H3" s="159"/>
    </row>
    <row r="4" spans="1:8" x14ac:dyDescent="0.2">
      <c r="A4" s="160"/>
      <c r="B4" s="161"/>
      <c r="C4" s="162"/>
      <c r="D4" s="163">
        <v>22588</v>
      </c>
      <c r="E4" s="164"/>
      <c r="F4" s="165">
        <v>26040</v>
      </c>
      <c r="G4" s="166"/>
      <c r="H4" s="167"/>
    </row>
    <row r="5" spans="1:8" x14ac:dyDescent="0.2">
      <c r="A5" s="148" t="s">
        <v>519</v>
      </c>
      <c r="B5" s="153"/>
      <c r="C5" s="154"/>
      <c r="D5" s="155">
        <v>27403</v>
      </c>
      <c r="E5" s="156"/>
      <c r="F5" s="157">
        <v>52068</v>
      </c>
      <c r="G5" s="158"/>
      <c r="H5" s="159"/>
    </row>
    <row r="6" spans="1:8" x14ac:dyDescent="0.2">
      <c r="A6" s="160"/>
      <c r="B6" s="161"/>
      <c r="C6" s="162"/>
      <c r="D6" s="163">
        <v>17312</v>
      </c>
      <c r="E6" s="164"/>
      <c r="F6" s="165">
        <v>26936</v>
      </c>
      <c r="G6" s="166"/>
      <c r="H6" s="167"/>
    </row>
    <row r="7" spans="1:8" x14ac:dyDescent="0.2">
      <c r="A7" s="148" t="s">
        <v>520</v>
      </c>
      <c r="B7" s="153"/>
      <c r="C7" s="154"/>
      <c r="D7" s="155">
        <v>48776</v>
      </c>
      <c r="E7" s="156"/>
      <c r="F7" s="157">
        <v>47161</v>
      </c>
      <c r="G7" s="158"/>
      <c r="H7" s="159"/>
    </row>
    <row r="8" spans="1:8" x14ac:dyDescent="0.2">
      <c r="A8" s="160"/>
      <c r="B8" s="161"/>
      <c r="C8" s="162"/>
      <c r="D8" s="163">
        <v>43216</v>
      </c>
      <c r="E8" s="164"/>
      <c r="F8" s="165">
        <v>24595</v>
      </c>
      <c r="G8" s="166"/>
      <c r="H8" s="167"/>
    </row>
    <row r="9" spans="1:8" x14ac:dyDescent="0.2">
      <c r="A9" s="148" t="s">
        <v>521</v>
      </c>
      <c r="B9" s="153"/>
      <c r="C9" s="154"/>
      <c r="D9" s="155">
        <v>26620</v>
      </c>
      <c r="E9" s="156"/>
      <c r="F9" s="157">
        <v>43423</v>
      </c>
      <c r="G9" s="158"/>
      <c r="H9" s="159"/>
    </row>
    <row r="10" spans="1:8" x14ac:dyDescent="0.2">
      <c r="A10" s="160"/>
      <c r="B10" s="161"/>
      <c r="C10" s="162"/>
      <c r="D10" s="163">
        <v>21190</v>
      </c>
      <c r="E10" s="164"/>
      <c r="F10" s="165">
        <v>22207</v>
      </c>
      <c r="G10" s="166"/>
      <c r="H10" s="167"/>
    </row>
    <row r="11" spans="1:8" x14ac:dyDescent="0.2">
      <c r="A11" s="148" t="s">
        <v>522</v>
      </c>
      <c r="B11" s="153"/>
      <c r="C11" s="154"/>
      <c r="D11" s="155">
        <v>20932</v>
      </c>
      <c r="E11" s="156"/>
      <c r="F11" s="157">
        <v>45265</v>
      </c>
      <c r="G11" s="158"/>
      <c r="H11" s="159"/>
    </row>
    <row r="12" spans="1:8" x14ac:dyDescent="0.2">
      <c r="A12" s="160"/>
      <c r="B12" s="161"/>
      <c r="C12" s="168"/>
      <c r="D12" s="163">
        <v>15858</v>
      </c>
      <c r="E12" s="164"/>
      <c r="F12" s="165">
        <v>22600</v>
      </c>
      <c r="G12" s="166"/>
      <c r="H12" s="167"/>
    </row>
    <row r="13" spans="1:8" x14ac:dyDescent="0.2">
      <c r="A13" s="148"/>
      <c r="B13" s="153"/>
      <c r="C13" s="169"/>
      <c r="D13" s="170">
        <v>30768</v>
      </c>
      <c r="E13" s="171"/>
      <c r="F13" s="172">
        <v>47836</v>
      </c>
      <c r="G13" s="173"/>
      <c r="H13" s="159"/>
    </row>
    <row r="14" spans="1:8" x14ac:dyDescent="0.2">
      <c r="A14" s="160"/>
      <c r="B14" s="161"/>
      <c r="C14" s="162"/>
      <c r="D14" s="163">
        <v>24033</v>
      </c>
      <c r="E14" s="164"/>
      <c r="F14" s="165">
        <v>24476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9.01</v>
      </c>
      <c r="C19" s="174">
        <f>ROUND(VALUE(SUBSTITUTE(実質収支比率等に係る経年分析!G$48,"▲","-")),2)</f>
        <v>10.94</v>
      </c>
      <c r="D19" s="174">
        <f>ROUND(VALUE(SUBSTITUTE(実質収支比率等に係る経年分析!H$48,"▲","-")),2)</f>
        <v>11.03</v>
      </c>
      <c r="E19" s="174">
        <f>ROUND(VALUE(SUBSTITUTE(実質収支比率等に係る経年分析!I$48,"▲","-")),2)</f>
        <v>11.68</v>
      </c>
      <c r="F19" s="174">
        <f>ROUND(VALUE(SUBSTITUTE(実質収支比率等に係る経年分析!J$48,"▲","-")),2)</f>
        <v>6.72</v>
      </c>
    </row>
    <row r="20" spans="1:11" x14ac:dyDescent="0.2">
      <c r="A20" s="174" t="s">
        <v>53</v>
      </c>
      <c r="B20" s="174">
        <f>ROUND(VALUE(SUBSTITUTE(実質収支比率等に係る経年分析!F$47,"▲","-")),2)</f>
        <v>23.94</v>
      </c>
      <c r="C20" s="174">
        <f>ROUND(VALUE(SUBSTITUTE(実質収支比率等に係る経年分析!G$47,"▲","-")),2)</f>
        <v>22.14</v>
      </c>
      <c r="D20" s="174">
        <f>ROUND(VALUE(SUBSTITUTE(実質収支比率等に係る経年分析!H$47,"▲","-")),2)</f>
        <v>26.47</v>
      </c>
      <c r="E20" s="174">
        <f>ROUND(VALUE(SUBSTITUTE(実質収支比率等に係る経年分析!I$47,"▲","-")),2)</f>
        <v>34.1</v>
      </c>
      <c r="F20" s="174">
        <f>ROUND(VALUE(SUBSTITUTE(実質収支比率等に係る経年分析!J$47,"▲","-")),2)</f>
        <v>31.09</v>
      </c>
    </row>
    <row r="21" spans="1:11" x14ac:dyDescent="0.2">
      <c r="A21" s="174" t="s">
        <v>54</v>
      </c>
      <c r="B21" s="174">
        <f>IF(ISNUMBER(VALUE(SUBSTITUTE(実質収支比率等に係る経年分析!F$49,"▲","-"))),ROUND(VALUE(SUBSTITUTE(実質収支比率等に係る経年分析!F$49,"▲","-")),2),NA())</f>
        <v>4.03</v>
      </c>
      <c r="C21" s="174">
        <f>IF(ISNUMBER(VALUE(SUBSTITUTE(実質収支比率等に係る経年分析!G$49,"▲","-"))),ROUND(VALUE(SUBSTITUTE(実質収支比率等に係る経年分析!G$49,"▲","-")),2),NA())</f>
        <v>-2.09</v>
      </c>
      <c r="D21" s="174">
        <f>IF(ISNUMBER(VALUE(SUBSTITUTE(実質収支比率等に係る経年分析!H$49,"▲","-"))),ROUND(VALUE(SUBSTITUTE(実質収支比率等に係る経年分析!H$49,"▲","-")),2),NA())</f>
        <v>0.56000000000000005</v>
      </c>
      <c r="E21" s="174">
        <f>IF(ISNUMBER(VALUE(SUBSTITUTE(実質収支比率等に係る経年分析!I$49,"▲","-"))),ROUND(VALUE(SUBSTITUTE(実質収支比率等に係る経年分析!I$49,"▲","-")),2),NA())</f>
        <v>1.67</v>
      </c>
      <c r="F21" s="174">
        <f>IF(ISNUMBER(VALUE(SUBSTITUTE(実質収支比率等に係る経年分析!J$49,"▲","-"))),ROUND(VALUE(SUBSTITUTE(実質収支比率等に係る経年分析!J$49,"▲","-")),2),NA())</f>
        <v>-11.98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14.25</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介護予防サービス事業特別会計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1.86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2.3199999999999998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1.79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0.84</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1.26</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3.55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3.15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3.49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3.82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4.17</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10.94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11.68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6.71</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10.69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10.37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9.89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9.92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981</v>
      </c>
      <c r="E42" s="176"/>
      <c r="F42" s="176"/>
      <c r="G42" s="176">
        <f>'実質公債費比率（分子）の構造'!L$52</f>
        <v>935</v>
      </c>
      <c r="H42" s="176"/>
      <c r="I42" s="176"/>
      <c r="J42" s="176">
        <f>'実質公債費比率（分子）の構造'!M$52</f>
        <v>922</v>
      </c>
      <c r="K42" s="176"/>
      <c r="L42" s="176"/>
      <c r="M42" s="176">
        <f>'実質公債費比率（分子）の構造'!N$52</f>
        <v>939</v>
      </c>
      <c r="N42" s="176"/>
      <c r="O42" s="176"/>
      <c r="P42" s="176">
        <f>'実質公債費比率（分子）の構造'!O$52</f>
        <v>930</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334</v>
      </c>
      <c r="C46" s="176"/>
      <c r="D46" s="176"/>
      <c r="E46" s="176">
        <f>'実質公債費比率（分子）の構造'!L$48</f>
        <v>297</v>
      </c>
      <c r="F46" s="176"/>
      <c r="G46" s="176"/>
      <c r="H46" s="176">
        <f>'実質公債費比率（分子）の構造'!M$48</f>
        <v>284</v>
      </c>
      <c r="I46" s="176"/>
      <c r="J46" s="176"/>
      <c r="K46" s="176">
        <f>'実質公債費比率（分子）の構造'!N$48</f>
        <v>279</v>
      </c>
      <c r="L46" s="176"/>
      <c r="M46" s="176"/>
      <c r="N46" s="176">
        <f>'実質公債費比率（分子）の構造'!O$48</f>
        <v>276</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902</v>
      </c>
      <c r="C49" s="176"/>
      <c r="D49" s="176"/>
      <c r="E49" s="176">
        <f>'実質公債費比率（分子）の構造'!L$45</f>
        <v>896</v>
      </c>
      <c r="F49" s="176"/>
      <c r="G49" s="176"/>
      <c r="H49" s="176">
        <f>'実質公債費比率（分子）の構造'!M$45</f>
        <v>900</v>
      </c>
      <c r="I49" s="176"/>
      <c r="J49" s="176"/>
      <c r="K49" s="176">
        <f>'実質公債費比率（分子）の構造'!N$45</f>
        <v>880</v>
      </c>
      <c r="L49" s="176"/>
      <c r="M49" s="176"/>
      <c r="N49" s="176">
        <f>'実質公債費比率（分子）の構造'!O$45</f>
        <v>847</v>
      </c>
      <c r="O49" s="176"/>
      <c r="P49" s="176"/>
    </row>
    <row r="50" spans="1:16" x14ac:dyDescent="0.2">
      <c r="A50" s="176" t="s">
        <v>67</v>
      </c>
      <c r="B50" s="176" t="e">
        <f>NA()</f>
        <v>#N/A</v>
      </c>
      <c r="C50" s="176">
        <f>IF(ISNUMBER('実質公債費比率（分子）の構造'!K$53),'実質公債費比率（分子）の構造'!K$53,NA())</f>
        <v>255</v>
      </c>
      <c r="D50" s="176" t="e">
        <f>NA()</f>
        <v>#N/A</v>
      </c>
      <c r="E50" s="176" t="e">
        <f>NA()</f>
        <v>#N/A</v>
      </c>
      <c r="F50" s="176">
        <f>IF(ISNUMBER('実質公債費比率（分子）の構造'!L$53),'実質公債費比率（分子）の構造'!L$53,NA())</f>
        <v>258</v>
      </c>
      <c r="G50" s="176" t="e">
        <f>NA()</f>
        <v>#N/A</v>
      </c>
      <c r="H50" s="176" t="e">
        <f>NA()</f>
        <v>#N/A</v>
      </c>
      <c r="I50" s="176">
        <f>IF(ISNUMBER('実質公債費比率（分子）の構造'!M$53),'実質公債費比率（分子）の構造'!M$53,NA())</f>
        <v>262</v>
      </c>
      <c r="J50" s="176" t="e">
        <f>NA()</f>
        <v>#N/A</v>
      </c>
      <c r="K50" s="176" t="e">
        <f>NA()</f>
        <v>#N/A</v>
      </c>
      <c r="L50" s="176">
        <f>IF(ISNUMBER('実質公債費比率（分子）の構造'!N$53),'実質公債費比率（分子）の構造'!N$53,NA())</f>
        <v>220</v>
      </c>
      <c r="M50" s="176" t="e">
        <f>NA()</f>
        <v>#N/A</v>
      </c>
      <c r="N50" s="176" t="e">
        <f>NA()</f>
        <v>#N/A</v>
      </c>
      <c r="O50" s="176">
        <f>IF(ISNUMBER('実質公債費比率（分子）の構造'!O$53),'実質公債費比率（分子）の構造'!O$53,NA())</f>
        <v>193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11256</v>
      </c>
      <c r="E56" s="175"/>
      <c r="F56" s="175"/>
      <c r="G56" s="175">
        <f>'将来負担比率（分子）の構造'!J$52</f>
        <v>11185</v>
      </c>
      <c r="H56" s="175"/>
      <c r="I56" s="175"/>
      <c r="J56" s="175">
        <f>'将来負担比率（分子）の構造'!K$52</f>
        <v>11304</v>
      </c>
      <c r="K56" s="175"/>
      <c r="L56" s="175"/>
      <c r="M56" s="175">
        <f>'将来負担比率（分子）の構造'!L$52</f>
        <v>10951</v>
      </c>
      <c r="N56" s="175"/>
      <c r="O56" s="175"/>
      <c r="P56" s="175">
        <f>'将来負担比率（分子）の構造'!M$52</f>
        <v>10418</v>
      </c>
    </row>
    <row r="57" spans="1:16" x14ac:dyDescent="0.2">
      <c r="A57" s="175" t="s">
        <v>42</v>
      </c>
      <c r="B57" s="175"/>
      <c r="C57" s="175"/>
      <c r="D57" s="175">
        <f>'将来負担比率（分子）の構造'!I$51</f>
        <v>740</v>
      </c>
      <c r="E57" s="175"/>
      <c r="F57" s="175"/>
      <c r="G57" s="175">
        <f>'将来負担比率（分子）の構造'!J$51</f>
        <v>786</v>
      </c>
      <c r="H57" s="175"/>
      <c r="I57" s="175"/>
      <c r="J57" s="175">
        <f>'将来負担比率（分子）の構造'!K$51</f>
        <v>815</v>
      </c>
      <c r="K57" s="175"/>
      <c r="L57" s="175"/>
      <c r="M57" s="175">
        <f>'将来負担比率（分子）の構造'!L$51</f>
        <v>809</v>
      </c>
      <c r="N57" s="175"/>
      <c r="O57" s="175"/>
      <c r="P57" s="175">
        <f>'将来負担比率（分子）の構造'!M$51</f>
        <v>800</v>
      </c>
    </row>
    <row r="58" spans="1:16" x14ac:dyDescent="0.2">
      <c r="A58" s="175" t="s">
        <v>41</v>
      </c>
      <c r="B58" s="175"/>
      <c r="C58" s="175"/>
      <c r="D58" s="175">
        <f>'将来負担比率（分子）の構造'!I$50</f>
        <v>3209</v>
      </c>
      <c r="E58" s="175"/>
      <c r="F58" s="175"/>
      <c r="G58" s="175">
        <f>'将来負担比率（分子）の構造'!J$50</f>
        <v>3298</v>
      </c>
      <c r="H58" s="175"/>
      <c r="I58" s="175"/>
      <c r="J58" s="175">
        <f>'将来負担比率（分子）の構造'!K$50</f>
        <v>4051</v>
      </c>
      <c r="K58" s="175"/>
      <c r="L58" s="175"/>
      <c r="M58" s="175">
        <f>'将来負担比率（分子）の構造'!L$50</f>
        <v>4867</v>
      </c>
      <c r="N58" s="175"/>
      <c r="O58" s="175"/>
      <c r="P58" s="175">
        <f>'将来負担比率（分子）の構造'!M$50</f>
        <v>4981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18</v>
      </c>
      <c r="C61" s="175"/>
      <c r="D61" s="175"/>
      <c r="E61" s="175">
        <f>'将来負担比率（分子）の構造'!J$46</f>
        <v>1</v>
      </c>
      <c r="F61" s="175"/>
      <c r="G61" s="175"/>
      <c r="H61" s="175" t="str">
        <f>'将来負担比率（分子）の構造'!K$46</f>
        <v>-</v>
      </c>
      <c r="I61" s="175"/>
      <c r="J61" s="175"/>
      <c r="K61" s="175">
        <f>'将来負担比率（分子）の構造'!L$46</f>
        <v>3</v>
      </c>
      <c r="L61" s="175"/>
      <c r="M61" s="175"/>
      <c r="N61" s="175">
        <f>'将来負担比率（分子）の構造'!M$46</f>
        <v>5</v>
      </c>
      <c r="O61" s="175"/>
      <c r="P61" s="175"/>
    </row>
    <row r="62" spans="1:16" x14ac:dyDescent="0.2">
      <c r="A62" s="175" t="s">
        <v>35</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5201</v>
      </c>
      <c r="C64" s="175"/>
      <c r="D64" s="175"/>
      <c r="E64" s="175">
        <f>'将来負担比率（分子）の構造'!J$43</f>
        <v>5376</v>
      </c>
      <c r="F64" s="175"/>
      <c r="G64" s="175"/>
      <c r="H64" s="175">
        <f>'将来負担比率（分子）の構造'!K$43</f>
        <v>5289</v>
      </c>
      <c r="I64" s="175"/>
      <c r="J64" s="175"/>
      <c r="K64" s="175">
        <f>'将来負担比率（分子）の構造'!L$43</f>
        <v>5088</v>
      </c>
      <c r="L64" s="175"/>
      <c r="M64" s="175"/>
      <c r="N64" s="175">
        <f>'将来負担比率（分子）の構造'!M$43</f>
        <v>4828</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9643</v>
      </c>
      <c r="C66" s="175"/>
      <c r="D66" s="175"/>
      <c r="E66" s="175">
        <f>'将来負担比率（分子）の構造'!J$41</f>
        <v>9416</v>
      </c>
      <c r="F66" s="175"/>
      <c r="G66" s="175"/>
      <c r="H66" s="175">
        <f>'将来負担比率（分子）の構造'!K$41</f>
        <v>9989</v>
      </c>
      <c r="I66" s="175"/>
      <c r="J66" s="175"/>
      <c r="K66" s="175">
        <f>'将来負担比率（分子）の構造'!L$41</f>
        <v>9628</v>
      </c>
      <c r="L66" s="175"/>
      <c r="M66" s="175"/>
      <c r="N66" s="175">
        <f>'将来負担比率（分子）の構造'!M$41</f>
        <v>9071</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2103</v>
      </c>
      <c r="C72" s="179">
        <f>基金残高に係る経年分析!G55</f>
        <v>2643</v>
      </c>
      <c r="D72" s="179">
        <f>基金残高に係る経年分析!H55</f>
        <v>2503</v>
      </c>
    </row>
    <row r="73" spans="1:16" x14ac:dyDescent="0.2">
      <c r="A73" s="178" t="s">
        <v>74</v>
      </c>
      <c r="B73" s="179">
        <f>基金残高に係る経年分析!F56</f>
        <v>578</v>
      </c>
      <c r="C73" s="179">
        <f>基金残高に係る経年分析!G56</f>
        <v>579</v>
      </c>
      <c r="D73" s="179">
        <f>基金残高に係る経年分析!H56</f>
        <v>621</v>
      </c>
    </row>
    <row r="74" spans="1:16" x14ac:dyDescent="0.2">
      <c r="A74" s="178" t="s">
        <v>75</v>
      </c>
      <c r="B74" s="179">
        <f>基金残高に係る経年分析!F57</f>
        <v>549</v>
      </c>
      <c r="C74" s="179">
        <f>基金残高に係る経年分析!G57</f>
        <v>725</v>
      </c>
      <c r="D74" s="179">
        <f>基金残高に係る経年分析!H57</f>
        <v>786</v>
      </c>
    </row>
  </sheetData>
  <sheetProtection algorithmName="SHA-512" hashValue="UF4qwJvW41Ff6AokgVxYntooUM4bTkUbINjLy9cjbvUUP98wH2dfwRE/wKkvOFiSM43/9YYGE7i0uwQ3C8MrMw==" saltValue="GBsaLb6SH66a5/Ozqxzy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338CC0-E245-4A63-A820-E242A98A50F6}">
  <ds:schemaRefs>
    <ds:schemaRef ds:uri="http://schemas.microsoft.com/office/2006/metadata/properties"/>
    <ds:schemaRef ds:uri="http://schemas.microsoft.com/office/infopath/2007/PartnerControls"/>
    <ds:schemaRef ds:uri="1f739fab-6d78-413b-bdfb-b8e4b081b506"/>
    <ds:schemaRef ds:uri="0cfd19f7-9a31-48f1-a827-fb01c45dd146"/>
  </ds:schemaRefs>
</ds:datastoreItem>
</file>

<file path=customXml/itemProps2.xml><?xml version="1.0" encoding="utf-8"?>
<ds:datastoreItem xmlns:ds="http://schemas.openxmlformats.org/officeDocument/2006/customXml" ds:itemID="{9F386F3C-C231-409F-B339-702740819C4B}">
  <ds:schemaRefs>
    <ds:schemaRef ds:uri="http://schemas.microsoft.com/sharepoint/v3/contenttype/forms"/>
  </ds:schemaRefs>
</ds:datastoreItem>
</file>

<file path=customXml/itemProps3.xml><?xml version="1.0" encoding="utf-8"?>
<ds:datastoreItem xmlns:ds="http://schemas.openxmlformats.org/officeDocument/2006/customXml" ds:itemID="{E7049764-2915-4446-A83E-CA21751008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2025-03-13T09:49:46Z</cp:lastPrinted>
  <dcterms:created xsi:type="dcterms:W3CDTF">2025-02-19T01:23:18Z</dcterms:created>
  <dcterms:modified xsi:type="dcterms:W3CDTF">2025-03-17T06:25:41Z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y fmtid="{D5CDD505-2E9C-101B-9397-08002B2CF9AE}" pid="3" name="MediaServiceImageTags">
    <vt:lpwstr/>
  </property>
</Properties>
</file>