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6A7684ED-3F6B-40EA-944E-5F3B0A367EB2}" xr6:coauthVersionLast="47" xr6:coauthVersionMax="47" xr10:uidLastSave="{00000000-0000-0000-0000-000000000000}"/>
  <bookViews>
    <workbookView xWindow="-108" yWindow="-108" windowWidth="23256" windowHeight="12576" tabRatio="731" xr2:uid="{00000000-000D-0000-FFFF-FFFF00000000}"/>
  </bookViews>
  <sheets>
    <sheet name="計算表" sheetId="59" r:id="rId1"/>
  </sheets>
  <definedNames>
    <definedName name="_xlnm.Print_Area" localSheetId="0">計算表!$A$1:$R$39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59" l="1"/>
  <c r="R39" i="59"/>
  <c r="P39" i="59"/>
  <c r="Q39" i="59" s="1"/>
  <c r="H29" i="59" s="1"/>
  <c r="D35" i="59"/>
  <c r="H35" i="59" s="1"/>
  <c r="J29" i="59"/>
  <c r="I18" i="59"/>
  <c r="N16" i="59"/>
  <c r="N18" i="59" s="1"/>
  <c r="M16" i="59"/>
  <c r="M18" i="59" s="1"/>
  <c r="L16" i="59"/>
  <c r="L18" i="59" s="1"/>
  <c r="K16" i="59"/>
  <c r="K18" i="59" s="1"/>
  <c r="J16" i="59"/>
  <c r="J18" i="59" s="1"/>
  <c r="I16" i="59"/>
  <c r="H16" i="59"/>
  <c r="H18" i="59" s="1"/>
  <c r="G16" i="59"/>
  <c r="G18" i="59" s="1"/>
  <c r="F16" i="59"/>
  <c r="F18" i="59" s="1"/>
  <c r="E16" i="59"/>
  <c r="E18" i="59" s="1"/>
  <c r="D16" i="59"/>
  <c r="D18" i="59" s="1"/>
  <c r="P15" i="59"/>
  <c r="Q15" i="59" s="1"/>
  <c r="P14" i="59"/>
  <c r="Q14" i="59" s="1"/>
  <c r="P13" i="59"/>
  <c r="Q13" i="59" s="1"/>
  <c r="P12" i="59"/>
  <c r="Q12" i="59" s="1"/>
  <c r="P11" i="59"/>
  <c r="Q11" i="59" s="1"/>
  <c r="P10" i="59"/>
  <c r="Q10" i="59" s="1"/>
  <c r="P9" i="59"/>
  <c r="Q9" i="59" s="1"/>
  <c r="P8" i="59"/>
  <c r="Q8" i="59" s="1"/>
  <c r="M6" i="59"/>
  <c r="U33" i="59" l="1"/>
  <c r="P20" i="59"/>
  <c r="Q22" i="59" s="1"/>
</calcChain>
</file>

<file path=xl/sharedStrings.xml><?xml version="1.0" encoding="utf-8"?>
<sst xmlns="http://schemas.openxmlformats.org/spreadsheetml/2006/main" count="89" uniqueCount="74">
  <si>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</si>
  <si>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</si>
  <si>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</si>
  <si>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</si>
  <si>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</si>
  <si>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</si>
  <si>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</si>
  <si>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</si>
  <si>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</si>
  <si>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</si>
  <si>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</si>
  <si>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事業所番号</t>
    <rPh sb="0" eb="3">
      <t>ジギョウショ</t>
    </rPh>
    <rPh sb="3" eb="5">
      <t>バンゴウ</t>
    </rPh>
    <phoneticPr fontId="2"/>
  </si>
  <si>
    <t>３月</t>
    <rPh sb="1" eb="2">
      <t>ガツ</t>
    </rPh>
    <phoneticPr fontId="2"/>
  </si>
  <si>
    <t>人数</t>
    <rPh sb="0" eb="2">
      <t>ニンズウ</t>
    </rPh>
    <phoneticPr fontId="2"/>
  </si>
  <si>
    <t>計</t>
    <rPh sb="0" eb="1">
      <t>ケイ</t>
    </rPh>
    <phoneticPr fontId="2"/>
  </si>
  <si>
    <t>営業月数（ｂ）</t>
    <rPh sb="0" eb="2">
      <t>エイギョウ</t>
    </rPh>
    <rPh sb="2" eb="4">
      <t>ゲッスウ</t>
    </rPh>
    <phoneticPr fontId="2"/>
  </si>
  <si>
    <t>◎該当事業所のみ記入</t>
    <rPh sb="1" eb="3">
      <t>ガイトウ</t>
    </rPh>
    <rPh sb="3" eb="6">
      <t>ジギョウショ</t>
    </rPh>
    <rPh sb="8" eb="10">
      <t>キニュウ</t>
    </rPh>
    <phoneticPr fontId="2"/>
  </si>
  <si>
    <t>（ｃ’）</t>
    <phoneticPr fontId="2"/>
  </si>
  <si>
    <t>　　　　　計算方法　　　・・・（運営規程の定員）　×　９０％　×　（月平均の営業日数）</t>
    <rPh sb="5" eb="7">
      <t>ケイサン</t>
    </rPh>
    <rPh sb="7" eb="9">
      <t>ホウホウ</t>
    </rPh>
    <rPh sb="16" eb="18">
      <t>ウンエイ</t>
    </rPh>
    <rPh sb="18" eb="20">
      <t>キテイ</t>
    </rPh>
    <rPh sb="21" eb="23">
      <t>テイイン</t>
    </rPh>
    <rPh sb="34" eb="37">
      <t>ツキヘイキン</t>
    </rPh>
    <rPh sb="38" eb="40">
      <t>エイギョウ</t>
    </rPh>
    <rPh sb="40" eb="42">
      <t>ニッスウ</t>
    </rPh>
    <phoneticPr fontId="2"/>
  </si>
  <si>
    <t>×　０．９　×</t>
    <phoneticPr fontId="2"/>
  </si>
  <si>
    <t>＝</t>
    <phoneticPr fontId="2"/>
  </si>
  <si>
    <t>（人）</t>
    <rPh sb="1" eb="2">
      <t>ニン</t>
    </rPh>
    <phoneticPr fontId="2"/>
  </si>
  <si>
    <t>（日数/月）</t>
    <rPh sb="1" eb="2">
      <t>ニチ</t>
    </rPh>
    <rPh sb="2" eb="3">
      <t>スウ</t>
    </rPh>
    <rPh sb="4" eb="5">
      <t>ツキ</t>
    </rPh>
    <phoneticPr fontId="2"/>
  </si>
  <si>
    <t>×６／７＝</t>
    <phoneticPr fontId="2"/>
  </si>
  <si>
    <t>↑（C)の数</t>
    <rPh sb="5" eb="6">
      <t>カズ</t>
    </rPh>
    <phoneticPr fontId="2"/>
  </si>
  <si>
    <t>報酬区分</t>
    <rPh sb="0" eb="2">
      <t>ホウシュウ</t>
    </rPh>
    <rPh sb="2" eb="4">
      <t>クブン</t>
    </rPh>
    <phoneticPr fontId="2"/>
  </si>
  <si>
    <t>補正</t>
    <rPh sb="0" eb="2">
      <t>ホセイ</t>
    </rPh>
    <phoneticPr fontId="2"/>
  </si>
  <si>
    <t>年月</t>
    <rPh sb="0" eb="2">
      <t>ネンゲツ</t>
    </rPh>
    <phoneticPr fontId="2"/>
  </si>
  <si>
    <t>【算定区分】</t>
    <rPh sb="1" eb="3">
      <t>サンテイ</t>
    </rPh>
    <rPh sb="3" eb="5">
      <t>クブン</t>
    </rPh>
    <phoneticPr fontId="2"/>
  </si>
  <si>
    <t>実人数計</t>
    <rPh sb="0" eb="1">
      <t>ジツ</t>
    </rPh>
    <rPh sb="1" eb="2">
      <t>ニン</t>
    </rPh>
    <rPh sb="2" eb="3">
      <t>スウ</t>
    </rPh>
    <rPh sb="3" eb="4">
      <t>ケイ</t>
    </rPh>
    <phoneticPr fontId="2"/>
  </si>
  <si>
    <t>補正後</t>
    <rPh sb="0" eb="3">
      <t>ホセイゴ</t>
    </rPh>
    <phoneticPr fontId="2"/>
  </si>
  <si>
    <t>前年度利用延人数（ａ）</t>
    <rPh sb="0" eb="3">
      <t>ゼンネンド</t>
    </rPh>
    <rPh sb="3" eb="5">
      <t>リヨウ</t>
    </rPh>
    <rPh sb="5" eb="6">
      <t>ノ</t>
    </rPh>
    <rPh sb="6" eb="7">
      <t>ニン</t>
    </rPh>
    <rPh sb="7" eb="8">
      <t>スウ</t>
    </rPh>
    <phoneticPr fontId="2"/>
  </si>
  <si>
    <t>通常規模型事業所</t>
    <rPh sb="0" eb="2">
      <t>ツウジョウ</t>
    </rPh>
    <rPh sb="2" eb="4">
      <t>キボ</t>
    </rPh>
    <rPh sb="4" eb="5">
      <t>ガタ</t>
    </rPh>
    <rPh sb="5" eb="8">
      <t>ジギョウショ</t>
    </rPh>
    <phoneticPr fontId="2"/>
  </si>
  <si>
    <t>（様式１）</t>
    <rPh sb="1" eb="3">
      <t>ヨウシキ</t>
    </rPh>
    <phoneticPr fontId="2"/>
  </si>
  <si>
    <t>最終人数</t>
    <rPh sb="0" eb="2">
      <t>サイシュウ</t>
    </rPh>
    <rPh sb="2" eb="4">
      <t>ニンズウ</t>
    </rPh>
    <phoneticPr fontId="2"/>
  </si>
  <si>
    <t>毎日営業（正月等以外）</t>
    <rPh sb="0" eb="2">
      <t>マイニチ</t>
    </rPh>
    <rPh sb="2" eb="4">
      <t>エイギョウ</t>
    </rPh>
    <rPh sb="5" eb="7">
      <t>ショウガツ</t>
    </rPh>
    <rPh sb="7" eb="8">
      <t>トウ</t>
    </rPh>
    <rPh sb="8" eb="10">
      <t>イガイ</t>
    </rPh>
    <phoneticPr fontId="2"/>
  </si>
  <si>
    <t>７５０人以下</t>
    <rPh sb="3" eb="4">
      <t>ニン</t>
    </rPh>
    <rPh sb="4" eb="6">
      <t>イカ</t>
    </rPh>
    <phoneticPr fontId="2"/>
  </si>
  <si>
    <t>〇</t>
    <phoneticPr fontId="2"/>
  </si>
  <si>
    <t>（上記で算出した（ｃ）に７分の６を乗じて（小数点第三位を四捨五入）得た数を月平均利用延べ人数とする。）</t>
    <phoneticPr fontId="2"/>
  </si>
  <si>
    <t>月平均利用延人数（ｃ）=　　　　　　　(a)÷(b)</t>
    <rPh sb="0" eb="1">
      <t>ツキ</t>
    </rPh>
    <rPh sb="1" eb="3">
      <t>ヘイキン</t>
    </rPh>
    <rPh sb="3" eb="5">
      <t>リヨウ</t>
    </rPh>
    <rPh sb="5" eb="6">
      <t>ノ</t>
    </rPh>
    <rPh sb="6" eb="8">
      <t>ニンズウ</t>
    </rPh>
    <phoneticPr fontId="2"/>
  </si>
  <si>
    <t>　　●月ごとの平均利用延人員数を報酬区分ごとに分けて区分補正した数字の計を営業日数で割って算定する（２分の１や４分の３の計算を行わずに実数を入力すること）</t>
    <rPh sb="3" eb="4">
      <t>ツキ</t>
    </rPh>
    <rPh sb="7" eb="9">
      <t>ヘイキン</t>
    </rPh>
    <rPh sb="9" eb="11">
      <t>リヨウ</t>
    </rPh>
    <rPh sb="11" eb="12">
      <t>ノ</t>
    </rPh>
    <rPh sb="12" eb="15">
      <t>ジンインスウ</t>
    </rPh>
    <rPh sb="16" eb="18">
      <t>ホウシュウ</t>
    </rPh>
    <rPh sb="18" eb="20">
      <t>クブン</t>
    </rPh>
    <rPh sb="23" eb="24">
      <t>ワ</t>
    </rPh>
    <rPh sb="26" eb="28">
      <t>クブン</t>
    </rPh>
    <rPh sb="28" eb="30">
      <t>ホセイ</t>
    </rPh>
    <rPh sb="32" eb="34">
      <t>スウジ</t>
    </rPh>
    <rPh sb="35" eb="36">
      <t>ケイ</t>
    </rPh>
    <rPh sb="37" eb="39">
      <t>エイギョウ</t>
    </rPh>
    <rPh sb="39" eb="41">
      <t>ニッスウ</t>
    </rPh>
    <rPh sb="42" eb="43">
      <t>ワ</t>
    </rPh>
    <rPh sb="45" eb="47">
      <t>サンテイ</t>
    </rPh>
    <rPh sb="51" eb="52">
      <t>ブン</t>
    </rPh>
    <rPh sb="56" eb="57">
      <t>ブン</t>
    </rPh>
    <rPh sb="60" eb="62">
      <t>ケイサン</t>
    </rPh>
    <rPh sb="63" eb="64">
      <t>オコナ</t>
    </rPh>
    <rPh sb="67" eb="69">
      <t>ジッスウ</t>
    </rPh>
    <rPh sb="70" eb="72">
      <t>ニュウリョク</t>
    </rPh>
    <phoneticPr fontId="2"/>
  </si>
  <si>
    <t>　　●便宜上、定員の９０％に月平均の営業日数を乗じて得た数で判断する</t>
    <phoneticPr fontId="2"/>
  </si>
  <si>
    <t>年度</t>
    <rPh sb="0" eb="2">
      <t>ネンド</t>
    </rPh>
    <phoneticPr fontId="2"/>
  </si>
  <si>
    <t>１又は２により算定した月平均利用延べ人員数</t>
    <rPh sb="1" eb="2">
      <t>マタ</t>
    </rPh>
    <rPh sb="7" eb="9">
      <t>サンテイ</t>
    </rPh>
    <rPh sb="11" eb="14">
      <t>ツキヘイキン</t>
    </rPh>
    <rPh sb="14" eb="16">
      <t>リヨウ</t>
    </rPh>
    <rPh sb="16" eb="17">
      <t>ノ</t>
    </rPh>
    <rPh sb="18" eb="20">
      <t>ジンイン</t>
    </rPh>
    <rPh sb="20" eb="21">
      <t>スウ</t>
    </rPh>
    <phoneticPr fontId="2"/>
  </si>
  <si>
    <t>←毎日営業している事業所のみ「6/7」を選択する</t>
    <rPh sb="1" eb="3">
      <t>マイニチ</t>
    </rPh>
    <rPh sb="3" eb="5">
      <t>エイギョウ</t>
    </rPh>
    <rPh sb="9" eb="12">
      <t>ジギョウショ</t>
    </rPh>
    <rPh sb="20" eb="22">
      <t>センタク</t>
    </rPh>
    <phoneticPr fontId="2"/>
  </si>
  <si>
    <t>正月等以外は、毎日営業している事業所の場合、右欄に〇を記載　→</t>
    <rPh sb="19" eb="21">
      <t>バアイ</t>
    </rPh>
    <rPh sb="22" eb="23">
      <t>ミギ</t>
    </rPh>
    <rPh sb="23" eb="24">
      <t>ラン</t>
    </rPh>
    <rPh sb="27" eb="29">
      <t>キサイ</t>
    </rPh>
    <phoneticPr fontId="2"/>
  </si>
  <si>
    <t>事業所名</t>
    <rPh sb="0" eb="3">
      <t>ジギョウショ</t>
    </rPh>
    <rPh sb="3" eb="4">
      <t>メイ</t>
    </rPh>
    <phoneticPr fontId="2"/>
  </si>
  <si>
    <t>報酬区分※</t>
    <rPh sb="0" eb="2">
      <t>ホウシュウ</t>
    </rPh>
    <rPh sb="2" eb="4">
      <t>クブン</t>
    </rPh>
    <phoneticPr fontId="2"/>
  </si>
  <si>
    <t>※H30年度から所要時間が細分化されているため、所要時間を上記報酬区分にあてはめて入力してください。</t>
    <phoneticPr fontId="2"/>
  </si>
  <si>
    <t>「通所系サービスの事業所規模区分の確認に係る留意事項について」を確認の上、着色セルのみ入力してください。</t>
    <rPh sb="1" eb="3">
      <t>ツウショ</t>
    </rPh>
    <rPh sb="3" eb="4">
      <t>ケイ</t>
    </rPh>
    <rPh sb="9" eb="12">
      <t>ジギョウショ</t>
    </rPh>
    <rPh sb="12" eb="14">
      <t>キボ</t>
    </rPh>
    <rPh sb="14" eb="16">
      <t>クブン</t>
    </rPh>
    <rPh sb="17" eb="19">
      <t>カクニン</t>
    </rPh>
    <rPh sb="20" eb="21">
      <t>カカワ</t>
    </rPh>
    <rPh sb="22" eb="24">
      <t>リュウイ</t>
    </rPh>
    <rPh sb="24" eb="26">
      <t>ジコウ</t>
    </rPh>
    <rPh sb="32" eb="34">
      <t>カクニン</t>
    </rPh>
    <rPh sb="35" eb="36">
      <t>ウエ</t>
    </rPh>
    <rPh sb="37" eb="39">
      <t>チャクショク</t>
    </rPh>
    <rPh sb="43" eb="45">
      <t>ニュウリョク</t>
    </rPh>
    <phoneticPr fontId="2"/>
  </si>
  <si>
    <t>１．前年度の事業実績が６月以上ある事業所</t>
    <rPh sb="2" eb="3">
      <t>マエ</t>
    </rPh>
    <rPh sb="3" eb="5">
      <t>ネンド</t>
    </rPh>
    <rPh sb="6" eb="8">
      <t>ジギョウ</t>
    </rPh>
    <rPh sb="8" eb="10">
      <t>ジッセキ</t>
    </rPh>
    <rPh sb="12" eb="13">
      <t>ツキ</t>
    </rPh>
    <rPh sb="13" eb="15">
      <t>イジョウ</t>
    </rPh>
    <rPh sb="17" eb="20">
      <t>ジギョウショ</t>
    </rPh>
    <phoneticPr fontId="2"/>
  </si>
  <si>
    <r>
      <t>２．</t>
    </r>
    <r>
      <rPr>
        <b/>
        <u/>
        <sz val="12"/>
        <color indexed="8"/>
        <rFont val="ＭＳ Ｐゴシック"/>
        <family val="3"/>
        <charset val="128"/>
      </rPr>
      <t>前年度の事業実績が６月に満たない事業所</t>
    </r>
    <r>
      <rPr>
        <b/>
        <sz val="12"/>
        <color indexed="8"/>
        <rFont val="ＭＳ Ｐゴシック"/>
        <family val="3"/>
        <charset val="128"/>
      </rPr>
      <t>（新たに事業を開始し又は再開した場合を含む）又は年度が変わる際に定員を概ね２５％以上変更して事業を実施しようとする事業所</t>
    </r>
    <rPh sb="2" eb="3">
      <t>マエ</t>
    </rPh>
    <rPh sb="3" eb="5">
      <t>ネンド</t>
    </rPh>
    <rPh sb="6" eb="8">
      <t>ジギョウ</t>
    </rPh>
    <rPh sb="8" eb="10">
      <t>ジッセキ</t>
    </rPh>
    <rPh sb="12" eb="13">
      <t>ツキ</t>
    </rPh>
    <rPh sb="14" eb="15">
      <t>ミ</t>
    </rPh>
    <rPh sb="18" eb="21">
      <t>ジギョウショ</t>
    </rPh>
    <rPh sb="22" eb="23">
      <t>アラ</t>
    </rPh>
    <rPh sb="25" eb="27">
      <t>ジギョウ</t>
    </rPh>
    <rPh sb="28" eb="30">
      <t>カイシ</t>
    </rPh>
    <rPh sb="31" eb="32">
      <t>マタ</t>
    </rPh>
    <rPh sb="33" eb="35">
      <t>サイカイ</t>
    </rPh>
    <rPh sb="37" eb="39">
      <t>バアイ</t>
    </rPh>
    <rPh sb="40" eb="41">
      <t>フク</t>
    </rPh>
    <rPh sb="43" eb="44">
      <t>マタ</t>
    </rPh>
    <rPh sb="45" eb="47">
      <t>ネンド</t>
    </rPh>
    <rPh sb="48" eb="49">
      <t>カ</t>
    </rPh>
    <rPh sb="51" eb="52">
      <t>サイ</t>
    </rPh>
    <rPh sb="53" eb="55">
      <t>テイイン</t>
    </rPh>
    <rPh sb="56" eb="57">
      <t>オオム</t>
    </rPh>
    <rPh sb="61" eb="63">
      <t>イジョウ</t>
    </rPh>
    <rPh sb="63" eb="65">
      <t>ヘンコウ</t>
    </rPh>
    <rPh sb="67" eb="69">
      <t>ジギョウ</t>
    </rPh>
    <rPh sb="70" eb="72">
      <t>ジッシ</t>
    </rPh>
    <rPh sb="78" eb="81">
      <t>ジギョウショ</t>
    </rPh>
    <phoneticPr fontId="2"/>
  </si>
  <si>
    <t>規模別報酬区分計算表（通所リハビリテーション）</t>
    <phoneticPr fontId="2"/>
  </si>
  <si>
    <t>＜介護予防通所リハビリテーションの利用者について＞</t>
    <rPh sb="1" eb="3">
      <t>カイゴ</t>
    </rPh>
    <rPh sb="3" eb="5">
      <t>ヨボウ</t>
    </rPh>
    <rPh sb="5" eb="7">
      <t>ツウショ</t>
    </rPh>
    <rPh sb="17" eb="20">
      <t>リヨウシャ</t>
    </rPh>
    <phoneticPr fontId="2"/>
  </si>
  <si>
    <t>　同時にサービス提供を受けた者の最大数を営業日ごとに加え計算しても差し支えない。（６時間以上８時間未満に記入する）　　　　　　　　　　　　　　　　　</t>
    <rPh sb="1" eb="3">
      <t>ドウジ</t>
    </rPh>
    <rPh sb="8" eb="10">
      <t>テイキョウ</t>
    </rPh>
    <rPh sb="11" eb="12">
      <t>ウ</t>
    </rPh>
    <rPh sb="14" eb="15">
      <t>モノ</t>
    </rPh>
    <rPh sb="16" eb="19">
      <t>サイダイスウ</t>
    </rPh>
    <rPh sb="20" eb="23">
      <t>エイギョウビ</t>
    </rPh>
    <rPh sb="26" eb="27">
      <t>クワ</t>
    </rPh>
    <rPh sb="28" eb="30">
      <t>ケイサン</t>
    </rPh>
    <rPh sb="33" eb="34">
      <t>サ</t>
    </rPh>
    <rPh sb="35" eb="36">
      <t>ツカ</t>
    </rPh>
    <rPh sb="42" eb="44">
      <t>ジカン</t>
    </rPh>
    <rPh sb="44" eb="46">
      <t>イジョウ</t>
    </rPh>
    <rPh sb="47" eb="49">
      <t>ジカン</t>
    </rPh>
    <rPh sb="49" eb="51">
      <t>ミマン</t>
    </rPh>
    <rPh sb="52" eb="54">
      <t>キニュウ</t>
    </rPh>
    <phoneticPr fontId="2"/>
  </si>
  <si>
    <t>　通所リハビリテーションと介護予防通所リハビリテーションの指定を併せて受けており、かつこれらの事業を一体的に実施している事業所のみ介護予防通所リハビリテーションの利用者数を加える。</t>
    <phoneticPr fontId="2"/>
  </si>
  <si>
    <t>４時間以上６時間未満</t>
    <rPh sb="1" eb="3">
      <t>ジカン</t>
    </rPh>
    <rPh sb="3" eb="5">
      <t>イジョウ</t>
    </rPh>
    <rPh sb="6" eb="8">
      <t>ジカン</t>
    </rPh>
    <rPh sb="8" eb="10">
      <t>ミマン</t>
    </rPh>
    <phoneticPr fontId="2"/>
  </si>
  <si>
    <t>６時間以上８時間未満</t>
    <rPh sb="1" eb="3">
      <t>ジカン</t>
    </rPh>
    <rPh sb="3" eb="5">
      <t>イジョウ</t>
    </rPh>
    <rPh sb="6" eb="8">
      <t>ジカン</t>
    </rPh>
    <rPh sb="8" eb="10">
      <t>ミマン</t>
    </rPh>
    <phoneticPr fontId="2"/>
  </si>
  <si>
    <t>１時間以上２時間未満　　　　　</t>
    <rPh sb="1" eb="3">
      <t>ジカン</t>
    </rPh>
    <rPh sb="3" eb="5">
      <t>イジョウ</t>
    </rPh>
    <rPh sb="6" eb="8">
      <t>ジカン</t>
    </rPh>
    <rPh sb="8" eb="10">
      <t>ミマン</t>
    </rPh>
    <phoneticPr fontId="2"/>
  </si>
  <si>
    <t>介護予防</t>
    <rPh sb="0" eb="2">
      <t>カイゴ</t>
    </rPh>
    <rPh sb="2" eb="4">
      <t>ヨボウ</t>
    </rPh>
    <phoneticPr fontId="2"/>
  </si>
  <si>
    <t>１時間以上２時間未満　</t>
    <rPh sb="1" eb="5">
      <t>ジカンイジョウ</t>
    </rPh>
    <rPh sb="6" eb="8">
      <t>ジカン</t>
    </rPh>
    <rPh sb="8" eb="10">
      <t>ミマン</t>
    </rPh>
    <phoneticPr fontId="2"/>
  </si>
  <si>
    <t>４時間以上６時間未満</t>
    <phoneticPr fontId="2"/>
  </si>
  <si>
    <t>６時間以上８時間未満</t>
    <phoneticPr fontId="2"/>
  </si>
  <si>
    <t>２時間以上４時間未満</t>
    <rPh sb="1" eb="3">
      <t>ジカン</t>
    </rPh>
    <rPh sb="3" eb="5">
      <t>イジョウ</t>
    </rPh>
    <rPh sb="6" eb="8">
      <t>ジカン</t>
    </rPh>
    <rPh sb="8" eb="10">
      <t>ミマン</t>
    </rPh>
    <phoneticPr fontId="2"/>
  </si>
  <si>
    <t>２時間以上４時間未満</t>
    <rPh sb="1" eb="5">
      <t>ジカンイジョウ</t>
    </rPh>
    <rPh sb="6" eb="8">
      <t>ジカン</t>
    </rPh>
    <rPh sb="8" eb="10">
      <t>ミマン</t>
    </rPh>
    <phoneticPr fontId="2"/>
  </si>
  <si>
    <t>月平均の営業日数計算表（上記２により判断する事業所は、下記に月ごとの営業日数を入力してください）</t>
    <rPh sb="0" eb="1">
      <t>ツキ</t>
    </rPh>
    <rPh sb="1" eb="3">
      <t>ヘイキン</t>
    </rPh>
    <rPh sb="4" eb="6">
      <t>エイギョウ</t>
    </rPh>
    <rPh sb="6" eb="8">
      <t>ニッスウ</t>
    </rPh>
    <rPh sb="8" eb="10">
      <t>ケイサン</t>
    </rPh>
    <rPh sb="10" eb="11">
      <t>ヒョウ</t>
    </rPh>
    <rPh sb="30" eb="31">
      <t>ツキ</t>
    </rPh>
    <rPh sb="34" eb="36">
      <t>エイギョウ</t>
    </rPh>
    <rPh sb="36" eb="38">
      <t>ニッスウ</t>
    </rPh>
    <rPh sb="39" eb="41">
      <t>ニュウリョク</t>
    </rPh>
    <phoneticPr fontId="2"/>
  </si>
  <si>
    <t>月平均
営業日数</t>
    <rPh sb="0" eb="1">
      <t>ツキ</t>
    </rPh>
    <rPh sb="1" eb="3">
      <t>ヘイキン</t>
    </rPh>
    <rPh sb="4" eb="6">
      <t>エイギョウ</t>
    </rPh>
    <rPh sb="6" eb="8">
      <t>ニッスウ</t>
    </rPh>
    <phoneticPr fontId="2"/>
  </si>
  <si>
    <t>対象月数</t>
    <rPh sb="0" eb="2">
      <t>タイショウ</t>
    </rPh>
    <rPh sb="2" eb="3">
      <t>ツキ</t>
    </rPh>
    <rPh sb="3" eb="4">
      <t>スウ</t>
    </rPh>
    <phoneticPr fontId="2"/>
  </si>
  <si>
    <t>(c)</t>
    <phoneticPr fontId="2"/>
  </si>
  <si>
    <t>令和</t>
    <rPh sb="0" eb="2">
      <t>レイワ</t>
    </rPh>
    <phoneticPr fontId="2"/>
  </si>
  <si>
    <t>大規模型事業所</t>
    <rPh sb="0" eb="3">
      <t>ダイキボ</t>
    </rPh>
    <rPh sb="3" eb="4">
      <t>ガタ</t>
    </rPh>
    <rPh sb="4" eb="7">
      <t>ジギョウショ</t>
    </rPh>
    <phoneticPr fontId="2"/>
  </si>
  <si>
    <t>７５０人より大きい</t>
    <rPh sb="3" eb="4">
      <t>ニン</t>
    </rPh>
    <rPh sb="6" eb="7">
      <t>オオ</t>
    </rPh>
    <phoneticPr fontId="2"/>
  </si>
  <si>
    <t>※特例事業所については、別紙の特例計算シートを合わせて提出</t>
    <rPh sb="1" eb="3">
      <t>トクレイ</t>
    </rPh>
    <rPh sb="3" eb="6">
      <t>ジギョウショ</t>
    </rPh>
    <rPh sb="12" eb="14">
      <t>ベッシ</t>
    </rPh>
    <rPh sb="15" eb="17">
      <t>トクレイ</t>
    </rPh>
    <rPh sb="17" eb="19">
      <t>ケイサン</t>
    </rPh>
    <rPh sb="23" eb="24">
      <t>ア</t>
    </rPh>
    <rPh sb="27" eb="29">
      <t>テイシュツ</t>
    </rPh>
    <phoneticPr fontId="2"/>
  </si>
  <si>
    <t>大規模型事業所（特例）</t>
    <rPh sb="0" eb="3">
      <t>ダイキボ</t>
    </rPh>
    <rPh sb="3" eb="4">
      <t>ガタ</t>
    </rPh>
    <rPh sb="4" eb="7">
      <t>ジギョウショ</t>
    </rPh>
    <rPh sb="8" eb="10">
      <t>トクレイ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</si>
</sst>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 ?/4"/>
    <numFmt numFmtId="178" formatCode="#\ ?/2"/>
    <numFmt numFmtId="179" formatCode="0.00_ "/>
    <numFmt numFmtId="180" formatCode="0.00_);\(0.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b/>
      <u/>
      <sz val="12"/>
      <color indexed="8"/>
      <name val="ＭＳ Ｐゴシック"/>
      <family val="3"/>
      <charset val="128"/>
    </font>
    <font>
      <b/>
      <sz val="12"/>
      <color indexed="8"/>
      <name val="ＭＳ Ｐゴシック"/>
      <family val="3"/>
      <charset val="128"/>
    </font>
    <font>
      <sz val="11"/>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Ｐゴシック"/>
      <family val="3"/>
      <charset val="128"/>
    </font>
    <font>
      <sz val="16"/>
      <color rgb="FFFF0000"/>
      <name val="ＭＳ Ｐゴシック"/>
      <family val="3"/>
      <charset val="128"/>
    </font>
    <font>
      <b/>
      <sz val="12"/>
      <color theme="1"/>
      <name val="ＭＳ Ｐゴシック"/>
      <family val="3"/>
      <charset val="128"/>
    </font>
    <font>
      <sz val="18"/>
      <color theme="1"/>
      <name val="HGP明朝E"/>
      <family val="1"/>
      <charset val="128"/>
    </font>
    <font>
      <b/>
      <sz val="11"/>
      <color rgb="FFFF0000"/>
      <name val="ＭＳ Ｐゴシック"/>
      <family val="3"/>
      <charset val="128"/>
    </font>
    <font>
      <sz val="14"/>
      <color theme="1"/>
      <name val="ＭＳ Ｐゴシック"/>
      <family val="3"/>
      <charset val="128"/>
    </font>
    <font>
      <sz val="8"/>
      <color rgb="FFFF000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right style="thin">
        <color indexed="64"/>
      </right>
      <top/>
      <bottom/>
      <diagonal style="thin">
        <color indexed="64"/>
      </diagonal>
    </border>
    <border>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thin">
        <color indexed="64"/>
      </diagonal>
    </border>
    <border>
      <left/>
      <right style="thin">
        <color indexed="64"/>
      </right>
      <top/>
      <bottom style="thin">
        <color indexed="64"/>
      </bottom>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ck">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s>
  <cellStyleXfs count="2">
    <xf numFmtId="0" fontId="0" fillId="0" borderId="0"/>
    <xf numFmtId="38" fontId="1" fillId="0" borderId="0" applyFont="0" applyFill="0" applyBorder="0" applyAlignment="0" applyProtection="0"/>
  </cellStyleXfs>
  <cellXfs count="176">
    <xf numFmtId="0" fontId="0" fillId="0" borderId="0" xfId="0"/>
    <xf numFmtId="0" fontId="3" fillId="0" borderId="0" xfId="0" applyFont="1" applyBorder="1" applyAlignment="1">
      <alignment horizontal="left" vertical="center"/>
    </xf>
    <xf numFmtId="0" fontId="3" fillId="0" borderId="0" xfId="0" applyFont="1" applyBorder="1" applyAlignment="1">
      <alignment horizontal="center" vertical="center"/>
    </xf>
    <xf numFmtId="0" fontId="7" fillId="0" borderId="0" xfId="0" applyFont="1" applyAlignment="1">
      <alignment vertical="center"/>
    </xf>
    <xf numFmtId="12" fontId="7" fillId="0" borderId="0" xfId="0" quotePrefix="1" applyNumberFormat="1" applyFont="1" applyAlignment="1">
      <alignment vertical="center"/>
    </xf>
    <xf numFmtId="0" fontId="7" fillId="0" borderId="0" xfId="0" quotePrefix="1"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xf>
    <xf numFmtId="0" fontId="7" fillId="2" borderId="2" xfId="0" applyFont="1" applyFill="1" applyBorder="1" applyAlignment="1">
      <alignment vertical="center"/>
    </xf>
    <xf numFmtId="0" fontId="7" fillId="0" borderId="3" xfId="0" applyFont="1" applyBorder="1" applyAlignment="1">
      <alignment vertical="center"/>
    </xf>
    <xf numFmtId="0" fontId="7" fillId="2" borderId="4" xfId="0" applyFont="1" applyFill="1" applyBorder="1" applyAlignment="1">
      <alignment vertical="center"/>
    </xf>
    <xf numFmtId="0" fontId="7" fillId="0" borderId="5" xfId="0" applyFont="1" applyBorder="1" applyAlignment="1">
      <alignment vertical="center"/>
    </xf>
    <xf numFmtId="177" fontId="7" fillId="0" borderId="5" xfId="0" applyNumberFormat="1" applyFont="1" applyBorder="1" applyAlignment="1">
      <alignment vertical="center"/>
    </xf>
    <xf numFmtId="0" fontId="7" fillId="2" borderId="6" xfId="0" applyFont="1" applyFill="1" applyBorder="1" applyAlignment="1">
      <alignment vertical="center"/>
    </xf>
    <xf numFmtId="38" fontId="7" fillId="0" borderId="7" xfId="1" applyFont="1" applyBorder="1" applyAlignment="1">
      <alignment vertical="center"/>
    </xf>
    <xf numFmtId="0" fontId="7" fillId="2" borderId="8" xfId="0" applyFont="1" applyFill="1" applyBorder="1" applyAlignment="1">
      <alignment vertical="center"/>
    </xf>
    <xf numFmtId="0" fontId="7" fillId="0" borderId="9" xfId="0" applyFont="1" applyBorder="1" applyAlignment="1">
      <alignment horizontal="center" vertical="center" shrinkToFit="1"/>
    </xf>
    <xf numFmtId="0" fontId="7" fillId="2" borderId="10" xfId="0" applyFont="1" applyFill="1" applyBorder="1" applyAlignment="1">
      <alignment vertical="center"/>
    </xf>
    <xf numFmtId="0" fontId="7" fillId="0" borderId="11" xfId="0" applyFont="1" applyBorder="1" applyAlignment="1">
      <alignment horizontal="center" vertical="center" shrinkToFit="1"/>
    </xf>
    <xf numFmtId="0" fontId="7" fillId="2" borderId="12" xfId="0" applyFont="1" applyFill="1" applyBorder="1" applyAlignment="1">
      <alignment vertical="center"/>
    </xf>
    <xf numFmtId="40" fontId="7" fillId="0" borderId="1" xfId="1" applyNumberFormat="1" applyFont="1" applyBorder="1" applyAlignment="1">
      <alignment vertical="center"/>
    </xf>
    <xf numFmtId="56" fontId="7" fillId="0" borderId="0" xfId="0" applyNumberFormat="1" applyFont="1" applyAlignment="1">
      <alignment vertical="center"/>
    </xf>
    <xf numFmtId="0" fontId="7" fillId="2" borderId="13" xfId="0" applyFont="1" applyFill="1" applyBorder="1" applyAlignment="1">
      <alignment vertical="center"/>
    </xf>
    <xf numFmtId="0" fontId="7" fillId="0" borderId="0" xfId="0" applyFont="1" applyBorder="1" applyAlignment="1">
      <alignment horizontal="center" vertical="center" textRotation="255"/>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14" xfId="0" applyFont="1" applyBorder="1" applyAlignment="1">
      <alignment vertical="center"/>
    </xf>
    <xf numFmtId="0" fontId="7" fillId="0" borderId="0" xfId="0" applyFont="1" applyAlignment="1">
      <alignment vertical="center" wrapText="1"/>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horizontal="left" vertical="center"/>
    </xf>
    <xf numFmtId="179" fontId="7" fillId="0" borderId="15" xfId="0" applyNumberFormat="1" applyFont="1" applyBorder="1" applyAlignment="1">
      <alignment vertical="center"/>
    </xf>
    <xf numFmtId="0" fontId="10" fillId="0" borderId="0" xfId="0" applyFont="1" applyBorder="1" applyAlignment="1">
      <alignment horizontal="right" vertical="center"/>
    </xf>
    <xf numFmtId="179" fontId="7" fillId="0" borderId="0" xfId="0" applyNumberFormat="1" applyFont="1" applyBorder="1" applyAlignment="1">
      <alignmen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11" fillId="0" borderId="0" xfId="0" applyFont="1" applyAlignment="1" applyProtection="1">
      <alignment vertical="center"/>
      <protection locked="0"/>
    </xf>
    <xf numFmtId="176" fontId="0" fillId="3" borderId="3" xfId="0" applyNumberFormat="1" applyFill="1" applyBorder="1" applyAlignment="1" applyProtection="1">
      <alignment vertical="center"/>
      <protection locked="0"/>
    </xf>
    <xf numFmtId="176" fontId="0" fillId="3" borderId="5" xfId="0" applyNumberFormat="1" applyFill="1" applyBorder="1" applyAlignment="1" applyProtection="1">
      <alignment vertical="center"/>
      <protection locked="0"/>
    </xf>
    <xf numFmtId="176" fontId="0" fillId="3" borderId="7" xfId="0" applyNumberFormat="1" applyFill="1" applyBorder="1" applyAlignment="1" applyProtection="1">
      <alignment vertical="center"/>
      <protection locked="0"/>
    </xf>
    <xf numFmtId="176" fontId="0" fillId="3" borderId="19" xfId="0" applyNumberFormat="1" applyFill="1" applyBorder="1" applyAlignment="1" applyProtection="1">
      <alignment vertical="center"/>
      <protection locked="0"/>
    </xf>
    <xf numFmtId="176" fontId="0" fillId="3" borderId="20" xfId="0" applyNumberFormat="1" applyFill="1" applyBorder="1" applyAlignment="1" applyProtection="1">
      <alignment vertical="center"/>
      <protection locked="0"/>
    </xf>
    <xf numFmtId="176" fontId="0" fillId="3" borderId="9" xfId="0" applyNumberFormat="1" applyFill="1" applyBorder="1" applyAlignment="1" applyProtection="1">
      <alignment vertical="center"/>
      <protection locked="0"/>
    </xf>
    <xf numFmtId="176" fontId="0" fillId="3" borderId="21" xfId="0" applyNumberFormat="1" applyFill="1" applyBorder="1" applyAlignment="1" applyProtection="1">
      <alignment vertical="center"/>
      <protection locked="0"/>
    </xf>
    <xf numFmtId="176" fontId="0" fillId="3" borderId="14" xfId="0" applyNumberFormat="1" applyFill="1" applyBorder="1" applyAlignment="1" applyProtection="1">
      <alignment vertical="center"/>
      <protection locked="0"/>
    </xf>
    <xf numFmtId="176" fontId="0" fillId="3" borderId="11" xfId="0" applyNumberFormat="1" applyFill="1" applyBorder="1" applyAlignment="1" applyProtection="1">
      <alignment vertical="center"/>
      <protection locked="0"/>
    </xf>
    <xf numFmtId="12" fontId="7" fillId="3" borderId="1" xfId="1" applyNumberFormat="1" applyFont="1" applyFill="1" applyBorder="1" applyAlignment="1" applyProtection="1">
      <alignment vertical="center"/>
      <protection locked="0"/>
    </xf>
    <xf numFmtId="0" fontId="4" fillId="0" borderId="0" xfId="0" applyFont="1" applyAlignment="1">
      <alignment vertical="center"/>
    </xf>
    <xf numFmtId="0" fontId="4" fillId="0" borderId="0" xfId="0" applyFont="1" applyAlignment="1">
      <alignment vertical="top"/>
    </xf>
    <xf numFmtId="0" fontId="3" fillId="0" borderId="22" xfId="0" applyFont="1" applyBorder="1" applyAlignment="1">
      <alignment horizontal="left" vertical="center"/>
    </xf>
    <xf numFmtId="0" fontId="0" fillId="0" borderId="23" xfId="0" applyBorder="1" applyAlignment="1">
      <alignment vertical="center"/>
    </xf>
    <xf numFmtId="0" fontId="3" fillId="0" borderId="25" xfId="0" applyFont="1" applyBorder="1" applyAlignment="1">
      <alignment vertical="center"/>
    </xf>
    <xf numFmtId="0" fontId="3" fillId="0" borderId="25" xfId="0" applyFont="1" applyBorder="1" applyAlignment="1">
      <alignment horizontal="left" vertical="center"/>
    </xf>
    <xf numFmtId="0" fontId="0" fillId="0" borderId="26" xfId="0"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21" xfId="0" applyFont="1" applyBorder="1" applyAlignment="1">
      <alignment vertical="center"/>
    </xf>
    <xf numFmtId="0" fontId="10" fillId="0" borderId="14" xfId="0" applyFont="1" applyBorder="1" applyAlignment="1">
      <alignment horizontal="right" vertical="center"/>
    </xf>
    <xf numFmtId="0" fontId="10" fillId="0" borderId="11" xfId="0" applyFont="1" applyBorder="1" applyAlignment="1">
      <alignment horizontal="right" vertical="center"/>
    </xf>
    <xf numFmtId="0" fontId="12" fillId="0" borderId="0" xfId="0" applyFont="1" applyAlignment="1">
      <alignment vertical="center"/>
    </xf>
    <xf numFmtId="0" fontId="7"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xf>
    <xf numFmtId="0" fontId="11" fillId="0" borderId="0" xfId="0" applyFont="1" applyAlignment="1" applyProtection="1">
      <alignment vertical="center"/>
    </xf>
    <xf numFmtId="0" fontId="12" fillId="0" borderId="0" xfId="0" applyFont="1" applyAlignment="1" applyProtection="1">
      <alignment vertical="center"/>
    </xf>
    <xf numFmtId="0" fontId="8" fillId="0" borderId="0" xfId="0" applyFont="1" applyAlignment="1" applyProtection="1">
      <alignment vertical="center"/>
    </xf>
    <xf numFmtId="0" fontId="13" fillId="0" borderId="0" xfId="0" applyFont="1" applyAlignment="1" applyProtection="1">
      <alignment horizontal="right" vertical="center"/>
    </xf>
    <xf numFmtId="0" fontId="7" fillId="0" borderId="9" xfId="0" applyFont="1" applyBorder="1" applyAlignment="1">
      <alignment horizontal="center" vertical="center" wrapText="1" shrinkToFit="1"/>
    </xf>
    <xf numFmtId="0" fontId="15" fillId="0" borderId="0" xfId="0" applyFont="1" applyAlignment="1" applyProtection="1">
      <alignment vertical="top"/>
    </xf>
    <xf numFmtId="177" fontId="7" fillId="0" borderId="32" xfId="0" applyNumberFormat="1" applyFont="1" applyBorder="1" applyAlignment="1">
      <alignment vertical="center"/>
    </xf>
    <xf numFmtId="178" fontId="7" fillId="0" borderId="5" xfId="0" applyNumberFormat="1" applyFont="1" applyBorder="1" applyAlignment="1">
      <alignment vertical="center"/>
    </xf>
    <xf numFmtId="0" fontId="7" fillId="0" borderId="3" xfId="1" applyNumberFormat="1" applyFont="1" applyBorder="1" applyAlignment="1">
      <alignment vertical="center"/>
    </xf>
    <xf numFmtId="0" fontId="7" fillId="0" borderId="5" xfId="1" applyNumberFormat="1" applyFont="1" applyBorder="1" applyAlignment="1">
      <alignment vertical="center"/>
    </xf>
    <xf numFmtId="0" fontId="7" fillId="0" borderId="7" xfId="1" applyNumberFormat="1" applyFont="1" applyBorder="1" applyAlignment="1">
      <alignment vertical="center"/>
    </xf>
    <xf numFmtId="0" fontId="13" fillId="3" borderId="0" xfId="0" applyFont="1" applyFill="1" applyAlignment="1" applyProtection="1">
      <alignment horizontal="center" vertical="center"/>
      <protection locked="0"/>
    </xf>
    <xf numFmtId="0" fontId="7" fillId="0" borderId="1" xfId="0" applyFont="1" applyBorder="1" applyAlignment="1">
      <alignment horizontal="center" vertical="center" wrapText="1"/>
    </xf>
    <xf numFmtId="176" fontId="0" fillId="3" borderId="1" xfId="0" applyNumberFormat="1" applyFill="1" applyBorder="1" applyAlignment="1" applyProtection="1">
      <alignment vertical="center"/>
      <protection locked="0"/>
    </xf>
    <xf numFmtId="176" fontId="0" fillId="0" borderId="1" xfId="0" applyNumberFormat="1" applyFill="1" applyBorder="1" applyAlignment="1" applyProtection="1">
      <alignment vertical="center"/>
    </xf>
    <xf numFmtId="180" fontId="0" fillId="0" borderId="1" xfId="0" applyNumberFormat="1" applyFill="1" applyBorder="1" applyAlignment="1" applyProtection="1">
      <alignment vertical="center"/>
    </xf>
    <xf numFmtId="0" fontId="7" fillId="0" borderId="1" xfId="0" applyFont="1" applyBorder="1" applyAlignment="1" applyProtection="1">
      <alignment vertical="center"/>
    </xf>
    <xf numFmtId="0" fontId="3" fillId="0" borderId="0" xfId="0" applyFont="1" applyBorder="1" applyAlignment="1">
      <alignment vertical="center"/>
    </xf>
    <xf numFmtId="0" fontId="0" fillId="0" borderId="0" xfId="0" applyBorder="1" applyAlignment="1">
      <alignment vertical="center"/>
    </xf>
    <xf numFmtId="0" fontId="7" fillId="0" borderId="31" xfId="0" applyFont="1" applyBorder="1" applyAlignment="1">
      <alignment horizontal="center" vertical="center" wrapText="1"/>
    </xf>
    <xf numFmtId="0" fontId="7" fillId="0" borderId="23" xfId="0" applyFont="1" applyBorder="1" applyAlignment="1">
      <alignment vertical="center"/>
    </xf>
    <xf numFmtId="0" fontId="10" fillId="0" borderId="24" xfId="0" applyFont="1" applyBorder="1" applyAlignment="1">
      <alignment horizontal="left" vertical="center"/>
    </xf>
    <xf numFmtId="0" fontId="3" fillId="0" borderId="14" xfId="0" applyFont="1" applyBorder="1" applyAlignment="1">
      <alignment horizontal="left" vertical="center"/>
    </xf>
    <xf numFmtId="0" fontId="16" fillId="0" borderId="34" xfId="0" applyFont="1" applyBorder="1" applyAlignment="1">
      <alignment horizontal="left" vertical="center"/>
    </xf>
    <xf numFmtId="0" fontId="17" fillId="0" borderId="25" xfId="0" applyFont="1" applyBorder="1" applyAlignment="1">
      <alignment horizontal="left" vertical="center"/>
    </xf>
    <xf numFmtId="40" fontId="7" fillId="0" borderId="36" xfId="1" applyNumberFormat="1" applyFont="1" applyBorder="1" applyAlignment="1">
      <alignment horizontal="center" vertical="center"/>
    </xf>
    <xf numFmtId="40" fontId="7" fillId="0" borderId="37" xfId="0" applyNumberFormat="1" applyFont="1" applyBorder="1" applyAlignment="1">
      <alignment horizontal="center" vertical="center"/>
    </xf>
    <xf numFmtId="0" fontId="7" fillId="2" borderId="16" xfId="0" applyFont="1" applyFill="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3" borderId="1" xfId="0" quotePrefix="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xf>
    <xf numFmtId="0" fontId="7" fillId="3" borderId="1" xfId="0" quotePrefix="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38" fontId="7" fillId="3" borderId="3" xfId="1" applyFont="1" applyFill="1" applyBorder="1" applyAlignment="1" applyProtection="1">
      <alignment horizontal="center" vertical="center"/>
      <protection locked="0"/>
    </xf>
    <xf numFmtId="38" fontId="7" fillId="3" borderId="43" xfId="1" applyFont="1" applyFill="1" applyBorder="1" applyAlignment="1" applyProtection="1">
      <alignment horizontal="center" vertical="center"/>
      <protection locked="0"/>
    </xf>
    <xf numFmtId="0" fontId="7" fillId="0" borderId="47" xfId="0" applyFont="1" applyBorder="1" applyAlignment="1">
      <alignment horizontal="left" vertical="center" wrapText="1"/>
    </xf>
    <xf numFmtId="0" fontId="7" fillId="0" borderId="0"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1" xfId="0" applyFont="1" applyBorder="1" applyAlignment="1">
      <alignment horizontal="center" vertical="center" shrinkToFit="1"/>
    </xf>
    <xf numFmtId="40" fontId="7" fillId="0" borderId="1"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16"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9" xfId="0" applyFont="1" applyBorder="1" applyAlignment="1">
      <alignment horizontal="center" vertical="center"/>
    </xf>
    <xf numFmtId="0" fontId="7" fillId="0" borderId="9"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3" xfId="0" applyFont="1" applyBorder="1" applyAlignment="1">
      <alignment horizontal="center" vertical="center" textRotation="255" wrapText="1"/>
    </xf>
    <xf numFmtId="0" fontId="7" fillId="0" borderId="32" xfId="0" applyFont="1" applyBorder="1" applyAlignment="1">
      <alignment horizontal="center" vertical="center" textRotation="255" wrapText="1"/>
    </xf>
    <xf numFmtId="0" fontId="7" fillId="0" borderId="32"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9" xfId="0" applyFont="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3" borderId="16"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179" fontId="7" fillId="0" borderId="36" xfId="0" applyNumberFormat="1" applyFont="1" applyBorder="1" applyAlignment="1">
      <alignment horizontal="center" vertical="center"/>
    </xf>
    <xf numFmtId="179" fontId="7" fillId="0" borderId="37" xfId="0" applyNumberFormat="1" applyFont="1" applyBorder="1" applyAlignment="1">
      <alignment horizontal="center" vertical="center"/>
    </xf>
    <xf numFmtId="0" fontId="7" fillId="0" borderId="38" xfId="0" applyFont="1" applyBorder="1" applyAlignment="1">
      <alignment horizontal="center" vertical="center"/>
    </xf>
    <xf numFmtId="0" fontId="7" fillId="0" borderId="44"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27" xfId="0" applyFont="1" applyBorder="1" applyAlignment="1">
      <alignment horizontal="center" vertical="center" textRotation="255"/>
    </xf>
    <xf numFmtId="0" fontId="7" fillId="0" borderId="30"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22" xfId="0" applyFont="1" applyBorder="1" applyAlignment="1">
      <alignment horizontal="left" vertical="center"/>
    </xf>
    <xf numFmtId="0" fontId="7" fillId="0" borderId="0" xfId="0" applyFont="1" applyBorder="1" applyAlignment="1">
      <alignment horizontal="left" vertical="center"/>
    </xf>
    <xf numFmtId="0" fontId="7" fillId="0" borderId="23" xfId="0" applyFont="1" applyBorder="1" applyAlignment="1">
      <alignment horizontal="left" vertical="center"/>
    </xf>
    <xf numFmtId="179" fontId="10" fillId="0" borderId="33" xfId="0" applyNumberFormat="1" applyFont="1" applyBorder="1" applyAlignment="1">
      <alignment horizontal="center" vertical="center"/>
    </xf>
    <xf numFmtId="179" fontId="10" fillId="0" borderId="35" xfId="0" applyNumberFormat="1" applyFont="1" applyBorder="1" applyAlignment="1">
      <alignment horizontal="center" vertical="center"/>
    </xf>
    <xf numFmtId="179" fontId="10" fillId="0" borderId="24" xfId="0" applyNumberFormat="1" applyFont="1" applyBorder="1" applyAlignment="1">
      <alignment horizontal="center" vertical="center"/>
    </xf>
    <xf numFmtId="179" fontId="10" fillId="0" borderId="26"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180" fontId="7" fillId="0" borderId="3" xfId="0" applyNumberFormat="1"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cellXfs>
  <cellStyles count="2">
    <cellStyle name="桁区切り" xfId="1" builtinId="6"/>
    <cellStyle name="標準" xfId="0" builtinId="0"/>
  </cellStyles>
  <dxfs count="10">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theme="0" tint="-0.499984740745262"/>
        </patternFill>
      </fill>
    </dxf>
    <dxf>
      <font>
        <strike val="0"/>
      </font>
      <numFmt numFmtId="0" formatCode="General"/>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V42"/>
  <sheetViews>
    <sheetView tabSelected="1" view="pageBreakPreview" zoomScale="85" zoomScaleNormal="85" zoomScaleSheetLayoutView="85" workbookViewId="0">
      <selection activeCell="D1" sqref="D1"/>
    </sheetView>
  </sheetViews>
  <sheetFormatPr defaultColWidth="9" defaultRowHeight="13.2" x14ac:dyDescent="0.2"/>
  <cols>
    <col min="1" max="1" width="4.44140625" style="3" customWidth="1"/>
    <col min="2" max="2" width="6" style="3" customWidth="1"/>
    <col min="3" max="3" width="21.44140625" style="3" customWidth="1"/>
    <col min="4" max="15" width="9.44140625" style="3" customWidth="1"/>
    <col min="16" max="17" width="8.6640625" style="3" customWidth="1"/>
    <col min="18" max="18" width="9.21875" style="3" customWidth="1"/>
    <col min="19" max="19" width="11.109375" style="3" customWidth="1"/>
    <col min="20" max="20" width="10.109375" style="3" bestFit="1" customWidth="1"/>
    <col min="21" max="16384" width="9" style="3"/>
  </cols>
  <sheetData>
    <row r="1" spans="1:20" ht="30" customHeight="1" x14ac:dyDescent="0.2">
      <c r="A1" s="74" t="s">
        <v>33</v>
      </c>
      <c r="B1" s="67"/>
      <c r="C1" s="66"/>
      <c r="D1" s="66"/>
      <c r="E1" s="72" t="s">
        <v>69</v>
      </c>
      <c r="F1" s="80"/>
      <c r="G1" s="67" t="s">
        <v>42</v>
      </c>
      <c r="H1" s="67" t="s">
        <v>52</v>
      </c>
      <c r="I1" s="67"/>
      <c r="J1" s="67"/>
      <c r="K1" s="67"/>
      <c r="L1" s="67"/>
      <c r="M1" s="67"/>
      <c r="N1" s="67"/>
      <c r="O1" s="67"/>
      <c r="P1" s="67"/>
      <c r="Q1" s="67"/>
      <c r="R1" s="67"/>
    </row>
    <row r="2" spans="1:20" ht="7.5" customHeight="1" x14ac:dyDescent="0.2"/>
    <row r="3" spans="1:20" ht="21" customHeight="1" x14ac:dyDescent="0.2">
      <c r="A3" s="68" t="s">
        <v>49</v>
      </c>
      <c r="B3" s="69"/>
      <c r="C3" s="39"/>
      <c r="N3" s="106" t="s">
        <v>46</v>
      </c>
      <c r="O3" s="106"/>
      <c r="P3" s="104"/>
      <c r="Q3" s="105"/>
      <c r="R3" s="105"/>
    </row>
    <row r="4" spans="1:20" ht="21" customHeight="1" x14ac:dyDescent="0.2">
      <c r="A4" s="70" t="s">
        <v>50</v>
      </c>
      <c r="B4" s="71"/>
      <c r="N4" s="106" t="s">
        <v>11</v>
      </c>
      <c r="O4" s="106"/>
      <c r="P4" s="107"/>
      <c r="Q4" s="108"/>
      <c r="R4" s="108"/>
    </row>
    <row r="5" spans="1:20" ht="20.25" customHeight="1" x14ac:dyDescent="0.2">
      <c r="A5" s="66" t="s">
        <v>40</v>
      </c>
      <c r="B5" s="66"/>
    </row>
    <row r="6" spans="1:20" ht="15" customHeight="1" x14ac:dyDescent="0.2">
      <c r="A6" s="155" t="s">
        <v>13</v>
      </c>
      <c r="B6" s="131" t="s">
        <v>27</v>
      </c>
      <c r="C6" s="132"/>
      <c r="D6" s="133" t="str">
        <f>IF(F1=0,"令和　年","令和"&amp;$F$1-1&amp;"年")</f>
        <v>令和　年</v>
      </c>
      <c r="E6" s="134"/>
      <c r="F6" s="134"/>
      <c r="G6" s="134"/>
      <c r="H6" s="134"/>
      <c r="I6" s="134"/>
      <c r="J6" s="134"/>
      <c r="K6" s="134"/>
      <c r="L6" s="135"/>
      <c r="M6" s="121" t="str">
        <f>IF(F1=0,"令和　年","令和"&amp;$F$1&amp;"年")</f>
        <v>令和　年</v>
      </c>
      <c r="N6" s="121"/>
      <c r="O6" s="122"/>
      <c r="P6" s="125" t="s">
        <v>29</v>
      </c>
      <c r="Q6" s="125" t="s">
        <v>30</v>
      </c>
      <c r="R6" s="37" t="s">
        <v>25</v>
      </c>
    </row>
    <row r="7" spans="1:20" ht="15" customHeight="1" x14ac:dyDescent="0.2">
      <c r="A7" s="156"/>
      <c r="B7" s="99" t="s">
        <v>47</v>
      </c>
      <c r="C7" s="101"/>
      <c r="D7" s="34" t="s">
        <v>0</v>
      </c>
      <c r="E7" s="7" t="s">
        <v>1</v>
      </c>
      <c r="F7" s="35" t="s">
        <v>2</v>
      </c>
      <c r="G7" s="7" t="s">
        <v>3</v>
      </c>
      <c r="H7" s="7" t="s">
        <v>4</v>
      </c>
      <c r="I7" s="36" t="s">
        <v>5</v>
      </c>
      <c r="J7" s="35" t="s">
        <v>6</v>
      </c>
      <c r="K7" s="7" t="s">
        <v>7</v>
      </c>
      <c r="L7" s="7" t="s">
        <v>8</v>
      </c>
      <c r="M7" s="35" t="s">
        <v>9</v>
      </c>
      <c r="N7" s="7" t="s">
        <v>10</v>
      </c>
      <c r="O7" s="36" t="s">
        <v>12</v>
      </c>
      <c r="P7" s="126"/>
      <c r="Q7" s="126"/>
      <c r="R7" s="38" t="s">
        <v>26</v>
      </c>
    </row>
    <row r="8" spans="1:20" ht="22.65" customHeight="1" x14ac:dyDescent="0.2">
      <c r="A8" s="156"/>
      <c r="B8" s="127" t="s">
        <v>58</v>
      </c>
      <c r="C8" s="128"/>
      <c r="D8" s="40"/>
      <c r="E8" s="40"/>
      <c r="F8" s="40"/>
      <c r="G8" s="40"/>
      <c r="H8" s="40"/>
      <c r="I8" s="40"/>
      <c r="J8" s="40"/>
      <c r="K8" s="40"/>
      <c r="L8" s="40"/>
      <c r="M8" s="40"/>
      <c r="N8" s="40"/>
      <c r="O8" s="8"/>
      <c r="P8" s="9">
        <f t="shared" ref="P8:P15" si="0">SUM(D8:N8)</f>
        <v>0</v>
      </c>
      <c r="Q8" s="77">
        <f>P8*R8</f>
        <v>0</v>
      </c>
      <c r="R8" s="75">
        <v>0.25</v>
      </c>
    </row>
    <row r="9" spans="1:20" ht="22.65" customHeight="1" x14ac:dyDescent="0.2">
      <c r="A9" s="156"/>
      <c r="B9" s="140" t="s">
        <v>63</v>
      </c>
      <c r="C9" s="130"/>
      <c r="D9" s="41"/>
      <c r="E9" s="41"/>
      <c r="F9" s="41"/>
      <c r="G9" s="41"/>
      <c r="H9" s="41"/>
      <c r="I9" s="41"/>
      <c r="J9" s="41"/>
      <c r="K9" s="41"/>
      <c r="L9" s="41"/>
      <c r="M9" s="41"/>
      <c r="N9" s="41"/>
      <c r="O9" s="10"/>
      <c r="P9" s="11">
        <f>SUM(D9:N9)</f>
        <v>0</v>
      </c>
      <c r="Q9" s="78">
        <f>P9*R9</f>
        <v>0</v>
      </c>
      <c r="R9" s="76">
        <v>0.5</v>
      </c>
    </row>
    <row r="10" spans="1:20" ht="22.65" customHeight="1" x14ac:dyDescent="0.2">
      <c r="A10" s="156"/>
      <c r="B10" s="129" t="s">
        <v>56</v>
      </c>
      <c r="C10" s="130"/>
      <c r="D10" s="41"/>
      <c r="E10" s="41"/>
      <c r="F10" s="41"/>
      <c r="G10" s="41"/>
      <c r="H10" s="41"/>
      <c r="I10" s="41"/>
      <c r="J10" s="41"/>
      <c r="K10" s="41"/>
      <c r="L10" s="41"/>
      <c r="M10" s="41"/>
      <c r="N10" s="41"/>
      <c r="O10" s="10"/>
      <c r="P10" s="11">
        <f t="shared" si="0"/>
        <v>0</v>
      </c>
      <c r="Q10" s="78">
        <f>P10*R10</f>
        <v>0</v>
      </c>
      <c r="R10" s="12">
        <v>0.75</v>
      </c>
    </row>
    <row r="11" spans="1:20" ht="22.65" customHeight="1" x14ac:dyDescent="0.2">
      <c r="A11" s="156"/>
      <c r="B11" s="141" t="s">
        <v>57</v>
      </c>
      <c r="C11" s="142"/>
      <c r="D11" s="41"/>
      <c r="E11" s="41"/>
      <c r="F11" s="41"/>
      <c r="G11" s="41"/>
      <c r="H11" s="41"/>
      <c r="I11" s="41"/>
      <c r="J11" s="41"/>
      <c r="K11" s="41"/>
      <c r="L11" s="41"/>
      <c r="M11" s="41"/>
      <c r="N11" s="41"/>
      <c r="O11" s="13"/>
      <c r="P11" s="14">
        <f t="shared" si="0"/>
        <v>0</v>
      </c>
      <c r="Q11" s="79">
        <f>P11</f>
        <v>0</v>
      </c>
      <c r="R11" s="13"/>
    </row>
    <row r="12" spans="1:20" ht="22.65" customHeight="1" x14ac:dyDescent="0.2">
      <c r="A12" s="156"/>
      <c r="B12" s="136" t="s">
        <v>59</v>
      </c>
      <c r="C12" s="88" t="s">
        <v>60</v>
      </c>
      <c r="D12" s="40"/>
      <c r="E12" s="40"/>
      <c r="F12" s="40"/>
      <c r="G12" s="40"/>
      <c r="H12" s="40"/>
      <c r="I12" s="40"/>
      <c r="J12" s="40"/>
      <c r="K12" s="40"/>
      <c r="L12" s="40"/>
      <c r="M12" s="40"/>
      <c r="N12" s="40"/>
      <c r="O12" s="15"/>
      <c r="P12" s="9">
        <f t="shared" si="0"/>
        <v>0</v>
      </c>
      <c r="Q12" s="77">
        <f>P12*R12</f>
        <v>0</v>
      </c>
      <c r="R12" s="75">
        <v>0.25</v>
      </c>
    </row>
    <row r="13" spans="1:20" ht="22.65" customHeight="1" x14ac:dyDescent="0.2">
      <c r="A13" s="156"/>
      <c r="B13" s="137"/>
      <c r="C13" s="73" t="s">
        <v>64</v>
      </c>
      <c r="D13" s="43"/>
      <c r="E13" s="43"/>
      <c r="F13" s="43"/>
      <c r="G13" s="43"/>
      <c r="H13" s="43"/>
      <c r="I13" s="43"/>
      <c r="J13" s="43"/>
      <c r="K13" s="43"/>
      <c r="L13" s="43"/>
      <c r="M13" s="43"/>
      <c r="N13" s="41"/>
      <c r="O13" s="17"/>
      <c r="P13" s="11">
        <f>SUM(D13:N13)</f>
        <v>0</v>
      </c>
      <c r="Q13" s="78">
        <f>P13*R13</f>
        <v>0</v>
      </c>
      <c r="R13" s="76">
        <v>0.5</v>
      </c>
    </row>
    <row r="14" spans="1:20" ht="22.65" customHeight="1" x14ac:dyDescent="0.2">
      <c r="A14" s="156"/>
      <c r="B14" s="138"/>
      <c r="C14" s="16" t="s">
        <v>61</v>
      </c>
      <c r="D14" s="43"/>
      <c r="E14" s="41"/>
      <c r="F14" s="44"/>
      <c r="G14" s="41"/>
      <c r="H14" s="41"/>
      <c r="I14" s="45"/>
      <c r="J14" s="44"/>
      <c r="K14" s="41"/>
      <c r="L14" s="41"/>
      <c r="M14" s="44"/>
      <c r="N14" s="41"/>
      <c r="O14" s="17"/>
      <c r="P14" s="11">
        <f t="shared" si="0"/>
        <v>0</v>
      </c>
      <c r="Q14" s="78">
        <f>P14*R14</f>
        <v>0</v>
      </c>
      <c r="R14" s="12">
        <v>0.75</v>
      </c>
    </row>
    <row r="15" spans="1:20" ht="22.65" customHeight="1" x14ac:dyDescent="0.2">
      <c r="A15" s="157"/>
      <c r="B15" s="139"/>
      <c r="C15" s="18" t="s">
        <v>62</v>
      </c>
      <c r="D15" s="46"/>
      <c r="E15" s="42"/>
      <c r="F15" s="47"/>
      <c r="G15" s="42"/>
      <c r="H15" s="42"/>
      <c r="I15" s="48"/>
      <c r="J15" s="47"/>
      <c r="K15" s="42"/>
      <c r="L15" s="42"/>
      <c r="M15" s="47"/>
      <c r="N15" s="42"/>
      <c r="O15" s="19"/>
      <c r="P15" s="14">
        <f t="shared" si="0"/>
        <v>0</v>
      </c>
      <c r="Q15" s="79">
        <f>P15</f>
        <v>0</v>
      </c>
      <c r="R15" s="13"/>
    </row>
    <row r="16" spans="1:20" ht="22.65" customHeight="1" x14ac:dyDescent="0.2">
      <c r="A16" s="123" t="s">
        <v>14</v>
      </c>
      <c r="B16" s="124"/>
      <c r="C16" s="101"/>
      <c r="D16" s="20">
        <f t="shared" ref="D16:J16" si="1">D8*$R8+D9*$R9+D10*$R10+D11*1+D12*$R12+D13*$R13+D14*$R14+D15*1</f>
        <v>0</v>
      </c>
      <c r="E16" s="20">
        <f t="shared" si="1"/>
        <v>0</v>
      </c>
      <c r="F16" s="20">
        <f t="shared" si="1"/>
        <v>0</v>
      </c>
      <c r="G16" s="20">
        <f t="shared" si="1"/>
        <v>0</v>
      </c>
      <c r="H16" s="20">
        <f t="shared" si="1"/>
        <v>0</v>
      </c>
      <c r="I16" s="20">
        <f t="shared" si="1"/>
        <v>0</v>
      </c>
      <c r="J16" s="20">
        <f t="shared" si="1"/>
        <v>0</v>
      </c>
      <c r="K16" s="20">
        <f>K8*$R8+K9*$R9+K10*$R10+K11*1+K12*$R12+K13*$R13+K14*$R14+K15*1</f>
        <v>0</v>
      </c>
      <c r="L16" s="20">
        <f>L8*$R8+L9*$R9+L10*$R10+L11*1+L12*$R12+L13*$R13+L14*$R14+L15*1</f>
        <v>0</v>
      </c>
      <c r="M16" s="20">
        <f>M8*$R8+M9*$R9+M10*$R10+M11*1+M12*$R12+M13*$R13+M14*$R14+M15*1</f>
        <v>0</v>
      </c>
      <c r="N16" s="20">
        <f>N8*$R8+N9*$R9+N10*$R10+N11*1+N12*$R12+N13*$R13+N14*$R14+N15*1</f>
        <v>0</v>
      </c>
      <c r="O16" s="19"/>
      <c r="P16" s="19"/>
      <c r="Q16" s="19"/>
      <c r="R16" s="19"/>
      <c r="T16" s="21"/>
    </row>
    <row r="17" spans="1:22" ht="28.2" customHeight="1" x14ac:dyDescent="0.2">
      <c r="A17" s="99" t="s">
        <v>35</v>
      </c>
      <c r="B17" s="100"/>
      <c r="C17" s="101"/>
      <c r="D17" s="49"/>
      <c r="E17" s="49"/>
      <c r="F17" s="49"/>
      <c r="G17" s="49"/>
      <c r="H17" s="49"/>
      <c r="I17" s="49"/>
      <c r="J17" s="49"/>
      <c r="K17" s="49"/>
      <c r="L17" s="49"/>
      <c r="M17" s="49"/>
      <c r="N17" s="49"/>
      <c r="O17" s="19"/>
      <c r="P17" s="96" t="s">
        <v>44</v>
      </c>
      <c r="Q17" s="97"/>
      <c r="R17" s="98"/>
      <c r="T17" s="4">
        <v>0.8571428571428571</v>
      </c>
      <c r="V17" s="21"/>
    </row>
    <row r="18" spans="1:22" ht="28.2" customHeight="1" x14ac:dyDescent="0.2">
      <c r="A18" s="99" t="s">
        <v>34</v>
      </c>
      <c r="B18" s="100"/>
      <c r="C18" s="101"/>
      <c r="D18" s="20">
        <f>IF(D17=6/7,ROUND(D16*6/7,2),D16)</f>
        <v>0</v>
      </c>
      <c r="E18" s="20">
        <f t="shared" ref="E18:N18" si="2">IF(E17=6/7,ROUND(E16*6/7,2),E16)</f>
        <v>0</v>
      </c>
      <c r="F18" s="20">
        <f t="shared" si="2"/>
        <v>0</v>
      </c>
      <c r="G18" s="20">
        <f t="shared" si="2"/>
        <v>0</v>
      </c>
      <c r="H18" s="20">
        <f t="shared" si="2"/>
        <v>0</v>
      </c>
      <c r="I18" s="20">
        <f t="shared" si="2"/>
        <v>0</v>
      </c>
      <c r="J18" s="20">
        <f t="shared" si="2"/>
        <v>0</v>
      </c>
      <c r="K18" s="20">
        <f t="shared" si="2"/>
        <v>0</v>
      </c>
      <c r="L18" s="20">
        <f t="shared" si="2"/>
        <v>0</v>
      </c>
      <c r="M18" s="20">
        <f t="shared" si="2"/>
        <v>0</v>
      </c>
      <c r="N18" s="20">
        <f t="shared" si="2"/>
        <v>0</v>
      </c>
      <c r="O18" s="22"/>
      <c r="P18" s="22"/>
      <c r="Q18" s="22"/>
      <c r="R18" s="22"/>
    </row>
    <row r="19" spans="1:22" ht="23.25" customHeight="1" x14ac:dyDescent="0.2">
      <c r="A19" s="23"/>
      <c r="B19" s="24"/>
      <c r="C19" s="24" t="s">
        <v>48</v>
      </c>
      <c r="D19" s="25"/>
      <c r="E19" s="25"/>
      <c r="F19" s="25"/>
      <c r="G19" s="25"/>
      <c r="H19" s="25"/>
      <c r="I19" s="25"/>
      <c r="J19" s="25"/>
      <c r="K19" s="25"/>
      <c r="L19" s="25"/>
      <c r="M19" s="25"/>
      <c r="P19" s="25"/>
      <c r="Q19" s="26"/>
    </row>
    <row r="20" spans="1:22" ht="9.75" customHeight="1" x14ac:dyDescent="0.2">
      <c r="A20" s="23"/>
      <c r="B20" s="24"/>
      <c r="C20" s="24"/>
      <c r="D20" s="25"/>
      <c r="E20" s="25"/>
      <c r="F20" s="25"/>
      <c r="G20" s="25"/>
      <c r="H20" s="25"/>
      <c r="I20" s="25"/>
      <c r="J20" s="25"/>
      <c r="K20" s="25"/>
      <c r="L20" s="25"/>
      <c r="M20" s="25"/>
      <c r="N20" s="117" t="s">
        <v>31</v>
      </c>
      <c r="O20" s="117"/>
      <c r="P20" s="118">
        <f>SUM(D18:N18)</f>
        <v>0</v>
      </c>
      <c r="Q20" s="119" t="s">
        <v>15</v>
      </c>
      <c r="R20" s="109"/>
    </row>
    <row r="21" spans="1:22" ht="19.5" customHeight="1" thickBot="1" x14ac:dyDescent="0.25">
      <c r="C21" s="114" t="s">
        <v>53</v>
      </c>
      <c r="D21" s="115"/>
      <c r="E21" s="115"/>
      <c r="F21" s="115"/>
      <c r="G21" s="115"/>
      <c r="H21" s="115"/>
      <c r="I21" s="115"/>
      <c r="J21" s="115"/>
      <c r="K21" s="115"/>
      <c r="L21" s="116"/>
      <c r="N21" s="117"/>
      <c r="O21" s="117"/>
      <c r="P21" s="118"/>
      <c r="Q21" s="120"/>
      <c r="R21" s="110"/>
    </row>
    <row r="22" spans="1:22" ht="33" customHeight="1" thickTop="1" thickBot="1" x14ac:dyDescent="0.25">
      <c r="C22" s="111" t="s">
        <v>55</v>
      </c>
      <c r="D22" s="112"/>
      <c r="E22" s="112"/>
      <c r="F22" s="112"/>
      <c r="G22" s="112"/>
      <c r="H22" s="112"/>
      <c r="I22" s="112"/>
      <c r="J22" s="112"/>
      <c r="K22" s="112"/>
      <c r="L22" s="113"/>
      <c r="N22" s="102" t="s">
        <v>39</v>
      </c>
      <c r="O22" s="103"/>
      <c r="P22" s="103"/>
      <c r="Q22" s="94" t="e">
        <f>P20/R20</f>
        <v>#DIV/0!</v>
      </c>
      <c r="R22" s="95"/>
    </row>
    <row r="23" spans="1:22" ht="34.200000000000003" customHeight="1" thickTop="1" x14ac:dyDescent="0.2">
      <c r="C23" s="152" t="s">
        <v>54</v>
      </c>
      <c r="D23" s="153"/>
      <c r="E23" s="153"/>
      <c r="F23" s="153"/>
      <c r="G23" s="153"/>
      <c r="H23" s="153"/>
      <c r="I23" s="153"/>
      <c r="J23" s="153"/>
      <c r="K23" s="153"/>
      <c r="L23" s="154"/>
      <c r="M23" s="27"/>
    </row>
    <row r="24" spans="1:22" ht="11.25" customHeight="1" x14ac:dyDescent="0.2"/>
    <row r="25" spans="1:22" ht="21" customHeight="1" x14ac:dyDescent="0.2">
      <c r="A25" s="65" t="s">
        <v>51</v>
      </c>
      <c r="B25" s="6"/>
    </row>
    <row r="26" spans="1:22" ht="17.399999999999999" customHeight="1" x14ac:dyDescent="0.2">
      <c r="A26" s="3" t="s">
        <v>41</v>
      </c>
      <c r="B26" s="6"/>
    </row>
    <row r="27" spans="1:22" ht="9" customHeight="1" x14ac:dyDescent="0.2">
      <c r="U27" s="5"/>
    </row>
    <row r="28" spans="1:22" ht="19.5" customHeight="1" thickBot="1" x14ac:dyDescent="0.25">
      <c r="C28" s="57" t="s">
        <v>18</v>
      </c>
      <c r="D28" s="58"/>
      <c r="E28" s="58"/>
      <c r="F28" s="58"/>
      <c r="G28" s="58"/>
      <c r="H28" s="58"/>
      <c r="I28" s="58"/>
      <c r="J28" s="58" t="s">
        <v>68</v>
      </c>
      <c r="K28" s="58"/>
      <c r="L28" s="59"/>
      <c r="M28" s="25"/>
    </row>
    <row r="29" spans="1:22" ht="12.75" customHeight="1" thickTop="1" x14ac:dyDescent="0.2">
      <c r="C29" s="60"/>
      <c r="D29" s="172"/>
      <c r="E29" s="173"/>
      <c r="F29" s="168" t="s">
        <v>19</v>
      </c>
      <c r="G29" s="169"/>
      <c r="H29" s="170" t="str">
        <f>Q39</f>
        <v/>
      </c>
      <c r="I29" s="151" t="s">
        <v>20</v>
      </c>
      <c r="J29" s="164" t="b">
        <f>IF(D29&lt;&gt;"",D29*0.9*H29)</f>
        <v>0</v>
      </c>
      <c r="K29" s="165"/>
      <c r="L29" s="61"/>
      <c r="M29" s="25"/>
      <c r="N29" s="25"/>
    </row>
    <row r="30" spans="1:22" ht="27" customHeight="1" thickBot="1" x14ac:dyDescent="0.25">
      <c r="C30" s="60"/>
      <c r="D30" s="174"/>
      <c r="E30" s="175"/>
      <c r="F30" s="168"/>
      <c r="G30" s="169"/>
      <c r="H30" s="171"/>
      <c r="I30" s="151"/>
      <c r="J30" s="166"/>
      <c r="K30" s="167"/>
      <c r="L30" s="61"/>
      <c r="M30" s="25"/>
      <c r="N30" s="3" t="s">
        <v>28</v>
      </c>
    </row>
    <row r="31" spans="1:22" ht="18" customHeight="1" thickTop="1" x14ac:dyDescent="0.2">
      <c r="C31" s="62"/>
      <c r="D31" s="26"/>
      <c r="E31" s="63" t="s">
        <v>21</v>
      </c>
      <c r="F31" s="63"/>
      <c r="G31" s="63"/>
      <c r="H31" s="63"/>
      <c r="I31" s="63" t="s">
        <v>22</v>
      </c>
      <c r="J31" s="63"/>
      <c r="K31" s="63" t="s">
        <v>21</v>
      </c>
      <c r="L31" s="64"/>
      <c r="M31" s="89"/>
      <c r="N31" s="158" t="s">
        <v>43</v>
      </c>
      <c r="O31" s="159"/>
      <c r="P31" s="159"/>
      <c r="Q31" s="159"/>
      <c r="R31" s="160"/>
    </row>
    <row r="32" spans="1:22" ht="9" customHeight="1" thickBot="1" x14ac:dyDescent="0.25">
      <c r="C32" s="25"/>
      <c r="D32" s="25"/>
      <c r="E32" s="32"/>
      <c r="F32" s="32"/>
      <c r="G32" s="32"/>
      <c r="H32" s="32"/>
      <c r="I32" s="32"/>
      <c r="J32" s="32"/>
      <c r="K32" s="32"/>
      <c r="L32" s="32"/>
      <c r="M32" s="89"/>
      <c r="N32" s="161"/>
      <c r="O32" s="162"/>
      <c r="P32" s="162"/>
      <c r="Q32" s="162"/>
      <c r="R32" s="163"/>
      <c r="U32" s="33"/>
    </row>
    <row r="33" spans="1:21" ht="24" customHeight="1" thickBot="1" x14ac:dyDescent="0.25">
      <c r="B33" s="50" t="s">
        <v>45</v>
      </c>
      <c r="H33" s="143"/>
      <c r="I33" s="144"/>
      <c r="M33" s="89"/>
      <c r="N33" s="52" t="s">
        <v>36</v>
      </c>
      <c r="O33" s="2"/>
      <c r="P33" s="1" t="s">
        <v>32</v>
      </c>
      <c r="R33" s="53"/>
      <c r="U33" s="31" t="b">
        <f>IF(AND(J29=0,H35=0),"",IF(H33="〇",MIN(J29,H35),J29))</f>
        <v>0</v>
      </c>
    </row>
    <row r="34" spans="1:21" ht="24" customHeight="1" thickBot="1" x14ac:dyDescent="0.25">
      <c r="B34" s="51" t="s">
        <v>38</v>
      </c>
      <c r="M34" s="89"/>
      <c r="N34" s="52" t="s">
        <v>71</v>
      </c>
      <c r="O34" s="2"/>
      <c r="P34" s="1" t="s">
        <v>70</v>
      </c>
      <c r="R34" s="53"/>
      <c r="U34" s="6" t="s">
        <v>37</v>
      </c>
    </row>
    <row r="35" spans="1:21" ht="24" customHeight="1" thickTop="1" thickBot="1" x14ac:dyDescent="0.25">
      <c r="C35" s="28" t="s">
        <v>16</v>
      </c>
      <c r="D35" s="145" t="b">
        <f>IF(H33="〇",J29)</f>
        <v>0</v>
      </c>
      <c r="E35" s="146"/>
      <c r="F35" s="147" t="s">
        <v>23</v>
      </c>
      <c r="G35" s="148"/>
      <c r="H35" s="149">
        <f>IF(D35&lt;&gt;"",ROUND(D35*6/7,2))</f>
        <v>0</v>
      </c>
      <c r="I35" s="150"/>
      <c r="N35" s="90" t="s">
        <v>71</v>
      </c>
      <c r="O35" s="54"/>
      <c r="P35" s="93" t="s">
        <v>73</v>
      </c>
      <c r="Q35" s="55"/>
      <c r="R35" s="56"/>
    </row>
    <row r="36" spans="1:21" ht="14.25" customHeight="1" thickTop="1" x14ac:dyDescent="0.2">
      <c r="D36" s="29" t="s">
        <v>24</v>
      </c>
      <c r="H36" s="3" t="s">
        <v>17</v>
      </c>
      <c r="N36" s="92" t="s">
        <v>72</v>
      </c>
      <c r="O36" s="86"/>
      <c r="P36" s="1"/>
      <c r="Q36" s="1"/>
      <c r="R36" s="87"/>
    </row>
    <row r="37" spans="1:21" ht="20.25" customHeight="1" x14ac:dyDescent="0.2">
      <c r="D37" s="3" t="s">
        <v>65</v>
      </c>
      <c r="N37" s="91"/>
      <c r="O37" s="86"/>
      <c r="P37" s="1"/>
      <c r="Q37" s="1"/>
      <c r="R37" s="87"/>
    </row>
    <row r="38" spans="1:21" ht="42" customHeight="1" x14ac:dyDescent="0.2">
      <c r="D38" s="7" t="s">
        <v>0</v>
      </c>
      <c r="E38" s="7" t="s">
        <v>1</v>
      </c>
      <c r="F38" s="7" t="s">
        <v>2</v>
      </c>
      <c r="G38" s="7" t="s">
        <v>3</v>
      </c>
      <c r="H38" s="7" t="s">
        <v>4</v>
      </c>
      <c r="I38" s="7" t="s">
        <v>5</v>
      </c>
      <c r="J38" s="7" t="s">
        <v>6</v>
      </c>
      <c r="K38" s="7" t="s">
        <v>7</v>
      </c>
      <c r="L38" s="7" t="s">
        <v>8</v>
      </c>
      <c r="M38" s="7" t="s">
        <v>9</v>
      </c>
      <c r="N38" s="7" t="s">
        <v>10</v>
      </c>
      <c r="O38" s="7" t="s">
        <v>12</v>
      </c>
      <c r="P38" s="7" t="s">
        <v>14</v>
      </c>
      <c r="Q38" s="81" t="s">
        <v>66</v>
      </c>
      <c r="R38" s="7" t="s">
        <v>67</v>
      </c>
    </row>
    <row r="39" spans="1:21" ht="22.65" customHeight="1" x14ac:dyDescent="0.2">
      <c r="D39" s="82"/>
      <c r="E39" s="82"/>
      <c r="F39" s="82"/>
      <c r="G39" s="82"/>
      <c r="H39" s="82"/>
      <c r="I39" s="82"/>
      <c r="J39" s="82"/>
      <c r="K39" s="82"/>
      <c r="L39" s="82"/>
      <c r="M39" s="82"/>
      <c r="N39" s="82"/>
      <c r="O39" s="82"/>
      <c r="P39" s="83">
        <f>SUM(D39:O39)</f>
        <v>0</v>
      </c>
      <c r="Q39" s="84" t="str">
        <f>IF(ISERROR(P39/R39),"",P39/R39)</f>
        <v/>
      </c>
      <c r="R39" s="85">
        <f>COUNT(D39:O39)</f>
        <v>0</v>
      </c>
    </row>
    <row r="40" spans="1:21" ht="18" customHeight="1" x14ac:dyDescent="0.2">
      <c r="A40" s="6"/>
      <c r="B40" s="30"/>
    </row>
    <row r="41" spans="1:21" ht="18" customHeight="1" x14ac:dyDescent="0.2">
      <c r="O41" s="5"/>
    </row>
    <row r="42" spans="1:21" ht="18" customHeight="1" x14ac:dyDescent="0.2"/>
  </sheetData>
  <mergeCells count="39">
    <mergeCell ref="N31:R32"/>
    <mergeCell ref="J29:K30"/>
    <mergeCell ref="F29:G30"/>
    <mergeCell ref="H29:H30"/>
    <mergeCell ref="D29:E30"/>
    <mergeCell ref="B12:B15"/>
    <mergeCell ref="B9:C9"/>
    <mergeCell ref="B11:C11"/>
    <mergeCell ref="H33:I33"/>
    <mergeCell ref="D35:E35"/>
    <mergeCell ref="F35:G35"/>
    <mergeCell ref="H35:I35"/>
    <mergeCell ref="I29:I30"/>
    <mergeCell ref="A17:C17"/>
    <mergeCell ref="C23:L23"/>
    <mergeCell ref="A6:A15"/>
    <mergeCell ref="P6:P7"/>
    <mergeCell ref="Q6:Q7"/>
    <mergeCell ref="B7:C7"/>
    <mergeCell ref="B8:C8"/>
    <mergeCell ref="B10:C10"/>
    <mergeCell ref="B6:C6"/>
    <mergeCell ref="D6:L6"/>
    <mergeCell ref="Q22:R22"/>
    <mergeCell ref="P17:R17"/>
    <mergeCell ref="A18:C18"/>
    <mergeCell ref="N22:P22"/>
    <mergeCell ref="P3:R3"/>
    <mergeCell ref="N4:O4"/>
    <mergeCell ref="P4:R4"/>
    <mergeCell ref="R20:R21"/>
    <mergeCell ref="C22:L22"/>
    <mergeCell ref="C21:L21"/>
    <mergeCell ref="N20:O21"/>
    <mergeCell ref="P20:P21"/>
    <mergeCell ref="Q20:Q21"/>
    <mergeCell ref="N3:O3"/>
    <mergeCell ref="M6:O6"/>
    <mergeCell ref="A16:C16"/>
  </mergeCells>
  <phoneticPr fontId="2"/>
  <conditionalFormatting sqref="D29">
    <cfRule type="expression" dxfId="9" priority="17" stopIfTrue="1">
      <formula>$Q$22&gt;0</formula>
    </cfRule>
  </conditionalFormatting>
  <conditionalFormatting sqref="H29 H33:I33">
    <cfRule type="expression" dxfId="8" priority="18" stopIfTrue="1">
      <formula>$Q$22&gt;0</formula>
    </cfRule>
  </conditionalFormatting>
  <conditionalFormatting sqref="N36">
    <cfRule type="expression" dxfId="7" priority="1" stopIfTrue="1">
      <formula>$Q$22&gt;900</formula>
    </cfRule>
    <cfRule type="expression" dxfId="6" priority="2" stopIfTrue="1">
      <formula>IF($U$33=FALSE,"",$U$33&gt;900)</formula>
    </cfRule>
  </conditionalFormatting>
  <conditionalFormatting sqref="N33:P33 R33">
    <cfRule type="expression" dxfId="5" priority="11" stopIfTrue="1">
      <formula>$U$33&lt;=750</formula>
    </cfRule>
    <cfRule type="expression" dxfId="4" priority="12" stopIfTrue="1">
      <formula>$Q$22&lt;=750</formula>
    </cfRule>
  </conditionalFormatting>
  <conditionalFormatting sqref="N34:P34 R34">
    <cfRule type="expression" dxfId="3" priority="13" stopIfTrue="1">
      <formula>AND($U$33&gt;750,$U$33&lt;=900)</formula>
    </cfRule>
    <cfRule type="expression" dxfId="2" priority="14" stopIfTrue="1">
      <formula>AND($Q$22&gt;750,$Q$22&lt;=900)</formula>
    </cfRule>
  </conditionalFormatting>
  <conditionalFormatting sqref="N35:R35">
    <cfRule type="expression" dxfId="1" priority="15" stopIfTrue="1">
      <formula>$Q$22&gt;900</formula>
    </cfRule>
    <cfRule type="expression" dxfId="0" priority="16" stopIfTrue="1">
      <formula>IF($U$33=FALSE,"",$U$33&gt;900)</formula>
    </cfRule>
  </conditionalFormatting>
  <dataValidations disablePrompts="1" count="4">
    <dataValidation type="list" allowBlank="1" showInputMessage="1" showErrorMessage="1" sqref="H33:I33" xr:uid="{00000000-0002-0000-0000-000000000000}">
      <formula1>$U$34:$U$35</formula1>
    </dataValidation>
    <dataValidation type="list" showInputMessage="1" showErrorMessage="1" sqref="D17:N17" xr:uid="{00000000-0002-0000-0000-000001000000}">
      <formula1>$T$16:$T$17</formula1>
    </dataValidation>
    <dataValidation operator="lessThanOrEqual" allowBlank="1" showInputMessage="1" showErrorMessage="1" sqref="H29:H30" xr:uid="{00000000-0002-0000-0000-000002000000}"/>
    <dataValidation type="whole" imeMode="off" allowBlank="1" showInputMessage="1" showErrorMessage="1" sqref="D39:O39" xr:uid="{00000000-0002-0000-0000-000003000000}">
      <formula1>1</formula1>
      <formula2>31</formula2>
    </dataValidation>
  </dataValidations>
  <printOptions horizontalCentered="1" verticalCentered="1"/>
  <pageMargins left="0.43307086614173229" right="0.11811023622047245" top="0.55118110236220474" bottom="0.19685039370078741" header="0.31496062992125984" footer="0.23622047244094491"/>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計算表</vt:lpstr>
      <vt:lpstr>計算表!Print_Area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2014-01-23T07:17:55Z</dcterms:created>
  <dcterms:modified xsi:type="dcterms:W3CDTF">2025-05-30T07:55:41Z</dcterms:modified>
</cp:coreProperties>
</file>