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62" documentId="13_ncr:1_{F1C61B12-DC61-4CA2-8EE4-4D7D0A5E1715}" xr6:coauthVersionLast="47" xr6:coauthVersionMax="47" xr10:uidLastSave="{087D28E4-A66E-415A-8568-6B524141854B}"/>
  <bookViews>
    <workbookView xWindow="810" yWindow="-120" windowWidth="28110" windowHeight="16440" tabRatio="849" xr2:uid="{00000000-000D-0000-FFFF-FFFF00000000}"/>
  </bookViews>
  <sheets>
    <sheet name="非機能要求グレード活用シート" sheetId="4" r:id="rId1"/>
  </sheets>
  <definedNames>
    <definedName name="_xlnm._FilterDatabase" localSheetId="0" hidden="1">非機能要求グレード活用シート!$A$2:$AL$60</definedName>
    <definedName name="_xlnm.Print_Area" localSheetId="0">非機能要求グレード活用シート!$A$1:$AK$60</definedName>
    <definedName name="_xlnm.Print_Titles" localSheetId="0">非機能要求グレード活用シート!$1:$2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2" i="4" l="1" a="1"/>
  <c r="AJ42" i="4" s="1"/>
  <c r="AJ57" i="4" l="1" a="1"/>
  <c r="AJ57" i="4" s="1"/>
  <c r="AJ56" i="4" a="1"/>
  <c r="AJ56" i="4" s="1"/>
  <c r="AJ55" i="4" a="1"/>
  <c r="AJ55" i="4" s="1"/>
  <c r="AJ54" i="4" a="1"/>
  <c r="AJ54" i="4" s="1"/>
  <c r="AJ53" i="4" a="1"/>
  <c r="AJ53" i="4" s="1"/>
  <c r="AJ52" i="4" a="1"/>
  <c r="AJ52" i="4" s="1"/>
  <c r="AJ50" i="4" a="1"/>
  <c r="AJ50" i="4" s="1"/>
  <c r="AJ49" i="4" a="1"/>
  <c r="AJ49" i="4" s="1"/>
  <c r="AJ47" i="4" a="1"/>
  <c r="AJ47" i="4" s="1"/>
  <c r="AJ45" i="4" a="1"/>
  <c r="AJ45" i="4" s="1"/>
  <c r="AJ44" i="4" a="1"/>
  <c r="AJ44" i="4" s="1"/>
  <c r="AJ43" i="4" a="1"/>
  <c r="AJ43" i="4" s="1"/>
  <c r="AJ41" i="4" a="1"/>
  <c r="AJ41" i="4" s="1"/>
  <c r="AJ39" i="4" a="1"/>
  <c r="AJ39" i="4" s="1"/>
  <c r="AJ38" i="4" a="1"/>
  <c r="AJ38" i="4" s="1"/>
  <c r="AJ37" i="4" a="1"/>
  <c r="AJ37" i="4" s="1"/>
  <c r="AJ36" i="4" a="1"/>
  <c r="AJ36" i="4" s="1"/>
  <c r="AJ35" i="4" a="1"/>
  <c r="AJ35" i="4" s="1"/>
  <c r="AJ34" i="4" a="1"/>
  <c r="AJ34" i="4" s="1"/>
  <c r="AJ33" i="4" a="1"/>
  <c r="AJ33" i="4" s="1"/>
  <c r="AJ32" i="4" a="1"/>
  <c r="AJ32" i="4" s="1"/>
  <c r="AJ31" i="4" a="1"/>
  <c r="AJ31" i="4" s="1"/>
  <c r="AJ30" i="4" a="1"/>
  <c r="AJ30" i="4" s="1"/>
  <c r="AJ28" i="4" a="1"/>
  <c r="AJ28" i="4" s="1"/>
  <c r="AJ27" i="4" a="1"/>
  <c r="AJ27" i="4" s="1"/>
  <c r="AJ26" i="4" a="1"/>
  <c r="AJ26" i="4" s="1"/>
  <c r="AJ25" i="4" a="1"/>
  <c r="AJ25" i="4" s="1"/>
  <c r="AJ23" i="4" a="1"/>
  <c r="AJ23" i="4" s="1"/>
  <c r="AJ22" i="4" a="1"/>
  <c r="AJ22" i="4" s="1"/>
  <c r="AJ21" i="4" a="1"/>
  <c r="AJ21" i="4" s="1"/>
  <c r="AJ20" i="4" a="1"/>
  <c r="AJ20" i="4" s="1"/>
  <c r="AJ19" i="4" a="1"/>
  <c r="AJ19" i="4" s="1"/>
  <c r="AJ18" i="4" a="1"/>
  <c r="AJ18" i="4" s="1"/>
  <c r="AJ17" i="4" a="1"/>
  <c r="AJ17" i="4" s="1"/>
  <c r="AJ16" i="4" a="1"/>
  <c r="AJ16" i="4" s="1"/>
  <c r="AJ13" i="4" a="1"/>
  <c r="AJ13" i="4" s="1"/>
  <c r="AJ12" i="4" a="1"/>
  <c r="AJ12" i="4" s="1"/>
  <c r="AJ11" i="4" a="1"/>
  <c r="AJ11" i="4" s="1"/>
  <c r="AJ7" i="4" a="1"/>
  <c r="AJ7" i="4" s="1"/>
  <c r="AJ6" i="4" a="1"/>
  <c r="AJ6" i="4" s="1"/>
  <c r="AJ5" i="4" a="1"/>
  <c r="AJ5" i="4" s="1"/>
  <c r="AJ4" i="4" a="1"/>
  <c r="AJ4" i="4" s="1"/>
  <c r="AJ3" i="4" a="1"/>
  <c r="AJ3" i="4" s="1"/>
  <c r="AI57" i="4" a="1"/>
  <c r="AI57" i="4" s="1"/>
  <c r="AI56" i="4" a="1"/>
  <c r="AI56" i="4" s="1"/>
  <c r="AI55" i="4" a="1"/>
  <c r="AI55" i="4" s="1"/>
  <c r="AI54" i="4" a="1"/>
  <c r="AI54" i="4" s="1"/>
  <c r="AI53" i="4" a="1"/>
  <c r="AI53" i="4" s="1"/>
  <c r="AI52" i="4" a="1"/>
  <c r="AI52" i="4" s="1"/>
  <c r="AI50" i="4" a="1"/>
  <c r="AI50" i="4" s="1"/>
  <c r="AI49" i="4" a="1"/>
  <c r="AI49" i="4" s="1"/>
  <c r="AI47" i="4" a="1"/>
  <c r="AI47" i="4" s="1"/>
  <c r="AI45" i="4" a="1"/>
  <c r="AI45" i="4" s="1"/>
  <c r="AI44" i="4" a="1"/>
  <c r="AI44" i="4" s="1"/>
  <c r="AI43" i="4" a="1"/>
  <c r="AI43" i="4" s="1"/>
  <c r="AI41" i="4" a="1"/>
  <c r="AI41" i="4" s="1"/>
  <c r="AI39" i="4" a="1"/>
  <c r="AI39" i="4" s="1"/>
  <c r="AI38" i="4" a="1"/>
  <c r="AI38" i="4" s="1"/>
  <c r="AI37" i="4" a="1"/>
  <c r="AI37" i="4" s="1"/>
  <c r="AI36" i="4" a="1"/>
  <c r="AI36" i="4" s="1"/>
  <c r="AI35" i="4" a="1"/>
  <c r="AI35" i="4" s="1"/>
  <c r="AI34" i="4" a="1"/>
  <c r="AI34" i="4" s="1"/>
  <c r="AI33" i="4" a="1"/>
  <c r="AI33" i="4" s="1"/>
  <c r="AI32" i="4" a="1"/>
  <c r="AI32" i="4" s="1"/>
  <c r="AI31" i="4" a="1"/>
  <c r="AI31" i="4" s="1"/>
  <c r="AI30" i="4" a="1"/>
  <c r="AI30" i="4" s="1"/>
  <c r="AI28" i="4" a="1"/>
  <c r="AI28" i="4" s="1"/>
  <c r="AI27" i="4" a="1"/>
  <c r="AI27" i="4" s="1"/>
  <c r="AI26" i="4" a="1"/>
  <c r="AI26" i="4" s="1"/>
  <c r="AI25" i="4" a="1"/>
  <c r="AI25" i="4" s="1"/>
  <c r="AI23" i="4" a="1"/>
  <c r="AI23" i="4" s="1"/>
  <c r="AI22" i="4" a="1"/>
  <c r="AI22" i="4" s="1"/>
  <c r="AI21" i="4" a="1"/>
  <c r="AI21" i="4" s="1"/>
  <c r="AI20" i="4" a="1"/>
  <c r="AI20" i="4" s="1"/>
  <c r="AI19" i="4" a="1"/>
  <c r="AI19" i="4" s="1"/>
  <c r="AI18" i="4" a="1"/>
  <c r="AI18" i="4" s="1"/>
  <c r="AI17" i="4" a="1"/>
  <c r="AI17" i="4" s="1"/>
  <c r="AI16" i="4" a="1"/>
  <c r="AI16" i="4" s="1"/>
  <c r="AI13" i="4" a="1"/>
  <c r="AI13" i="4" s="1"/>
  <c r="AI12" i="4" a="1"/>
  <c r="AI12" i="4" s="1"/>
  <c r="AI11" i="4" a="1"/>
  <c r="AI11" i="4" s="1"/>
  <c r="AI7" i="4" a="1"/>
  <c r="AI7" i="4" s="1"/>
  <c r="AI6" i="4" a="1"/>
  <c r="AI6" i="4" s="1"/>
  <c r="AI5" i="4"/>
  <c r="AI5" i="4" a="1"/>
  <c r="AI4" i="4" a="1"/>
  <c r="AI4" i="4" s="1"/>
  <c r="AI3" i="4" a="1"/>
  <c r="AI3" i="4" s="1"/>
  <c r="AF57" i="4"/>
  <c r="AC57" i="4"/>
  <c r="AF56" i="4"/>
  <c r="AC56" i="4"/>
  <c r="AF55" i="4"/>
  <c r="AC55" i="4"/>
  <c r="AF54" i="4"/>
  <c r="AC54" i="4"/>
  <c r="AF53" i="4"/>
  <c r="AC53" i="4"/>
  <c r="AF52" i="4"/>
  <c r="AC52" i="4"/>
  <c r="AF51" i="4"/>
  <c r="AC51" i="4"/>
  <c r="AF50" i="4"/>
  <c r="AC50" i="4"/>
  <c r="AF49" i="4"/>
  <c r="AC49" i="4"/>
  <c r="AF48" i="4"/>
  <c r="AC48" i="4"/>
  <c r="AF47" i="4"/>
  <c r="AC47" i="4"/>
  <c r="AF46" i="4"/>
  <c r="AC46" i="4"/>
  <c r="AF45" i="4"/>
  <c r="AC45" i="4"/>
  <c r="AF44" i="4"/>
  <c r="AC44" i="4"/>
  <c r="AF43" i="4"/>
  <c r="AC43" i="4"/>
  <c r="AF42" i="4"/>
  <c r="AC42" i="4"/>
  <c r="AF41" i="4"/>
  <c r="AC41" i="4"/>
  <c r="AF40" i="4"/>
  <c r="AC40" i="4"/>
  <c r="AF39" i="4"/>
  <c r="AC39" i="4"/>
  <c r="AF38" i="4"/>
  <c r="AC38" i="4"/>
  <c r="AF37" i="4"/>
  <c r="AC37" i="4"/>
  <c r="AF36" i="4"/>
  <c r="AC36" i="4"/>
  <c r="AF35" i="4"/>
  <c r="AC35" i="4"/>
  <c r="AF34" i="4"/>
  <c r="AC34" i="4"/>
  <c r="AF33" i="4"/>
  <c r="AC33" i="4"/>
  <c r="AF32" i="4"/>
  <c r="AC32" i="4"/>
  <c r="AF31" i="4"/>
  <c r="AC31" i="4"/>
  <c r="AF30" i="4"/>
  <c r="AC30" i="4"/>
  <c r="AF29" i="4"/>
  <c r="AC29" i="4"/>
  <c r="AF28" i="4"/>
  <c r="AC28" i="4"/>
  <c r="AF27" i="4"/>
  <c r="AC27" i="4"/>
  <c r="AF26" i="4"/>
  <c r="AC26" i="4"/>
  <c r="AF25" i="4"/>
  <c r="AC25" i="4"/>
  <c r="AF24" i="4"/>
  <c r="AC24" i="4"/>
  <c r="AF23" i="4"/>
  <c r="AC23" i="4"/>
  <c r="AF22" i="4"/>
  <c r="AC22" i="4"/>
  <c r="AF21" i="4"/>
  <c r="AC21" i="4"/>
  <c r="AF20" i="4"/>
  <c r="AC20" i="4"/>
  <c r="AF19" i="4"/>
  <c r="AC19" i="4"/>
  <c r="AF18" i="4"/>
  <c r="AC18" i="4"/>
  <c r="AF17" i="4"/>
  <c r="AC17" i="4"/>
  <c r="AF16" i="4"/>
  <c r="AC16" i="4"/>
  <c r="AF15" i="4"/>
  <c r="AC15" i="4"/>
  <c r="AF14" i="4"/>
  <c r="AC14" i="4"/>
  <c r="AF13" i="4"/>
  <c r="AC13" i="4"/>
  <c r="AF12" i="4"/>
  <c r="AC12" i="4"/>
  <c r="AF11" i="4"/>
  <c r="AC11" i="4"/>
  <c r="AF10" i="4"/>
  <c r="AC10" i="4"/>
  <c r="AF9" i="4"/>
  <c r="AC9" i="4"/>
  <c r="AF8" i="4"/>
  <c r="AC8" i="4"/>
  <c r="AF7" i="4"/>
  <c r="AC7" i="4"/>
  <c r="AF6" i="4"/>
  <c r="AC6" i="4"/>
  <c r="AF5" i="4"/>
  <c r="AC5" i="4"/>
  <c r="AF4" i="4"/>
  <c r="AC4" i="4"/>
  <c r="AF3" i="4"/>
  <c r="AC3"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Y12" i="4"/>
  <c r="Y11" i="4"/>
  <c r="Y10" i="4"/>
  <c r="Y9" i="4"/>
  <c r="Y8" i="4"/>
  <c r="Y7" i="4"/>
  <c r="Y6" i="4"/>
  <c r="Y5" i="4"/>
  <c r="Y4" i="4"/>
  <c r="Y3"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57" i="4"/>
  <c r="I56" i="4"/>
  <c r="I55" i="4"/>
  <c r="I54" i="4"/>
  <c r="I53" i="4"/>
  <c r="I52" i="4"/>
  <c r="I51" i="4"/>
  <c r="I50" i="4"/>
  <c r="AJ58" i="4" l="1"/>
  <c r="AI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tc={CF713F05-DFC1-4C06-9459-3884D48B8B43}</author>
  </authors>
  <commentList>
    <comment ref="AI1" authorId="0" shapeId="0" xr:uid="{CF713F05-DFC1-4C06-9459-3884D48B8B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〇点数の考え方
要件を上回るレベル：２点
要件と同じレベル：１点
要件を下回るレベル：０点
○ベンダー提案とした項目→相対評価
デフォルト値：１点
他業者と比較し、優れている：２点
他業者と比較し劣る、グレード０、グレード評価無し：０点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<sst xmlns="http://schemas.openxmlformats.org/spreadsheetml/2006/main" count="844" uniqueCount="542">
  <si>
    <t>セキュリティリスク分析</t>
    <rPh sb="9" eb="11">
      <t>ブンセキ</t>
    </rPh>
    <phoneticPr fontId="3"/>
  </si>
  <si>
    <t>分析なし</t>
    <rPh sb="0" eb="2">
      <t>ブンセキ</t>
    </rPh>
    <phoneticPr fontId="3"/>
  </si>
  <si>
    <t xml:space="preserve">管理権限を持つ主体の認証
</t>
    <rPh sb="0" eb="2">
      <t>カンリ</t>
    </rPh>
    <rPh sb="2" eb="4">
      <t>ケンゲン</t>
    </rPh>
    <rPh sb="5" eb="6">
      <t>モ</t>
    </rPh>
    <rPh sb="7" eb="9">
      <t>シュタイ</t>
    </rPh>
    <rPh sb="10" eb="12">
      <t>ニンショウ</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</si>
  <si>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</si>
  <si>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</si>
  <si>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</si>
  <si>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t>
    <phoneticPr fontId="3"/>
  </si>
  <si>
    <t>外部データの利用可否</t>
    <rPh sb="0" eb="2">
      <t>ガイブ</t>
    </rPh>
    <rPh sb="6" eb="8">
      <t>リヨウ</t>
    </rPh>
    <rPh sb="8" eb="10">
      <t>カヒ</t>
    </rPh>
    <phoneticPr fontId="3"/>
  </si>
  <si>
    <t>有り</t>
    <rPh sb="0" eb="1">
      <t>ア</t>
    </rPh>
    <phoneticPr fontId="3"/>
  </si>
  <si>
    <t>項番</t>
    <rPh sb="0" eb="1">
      <t>コウ</t>
    </rPh>
    <rPh sb="1" eb="2">
      <t>バン</t>
    </rPh>
    <phoneticPr fontId="4"/>
  </si>
  <si>
    <t>中項目</t>
    <rPh sb="0" eb="1">
      <t>チュウ</t>
    </rPh>
    <rPh sb="1" eb="3">
      <t>コウモク</t>
    </rPh>
    <phoneticPr fontId="4"/>
  </si>
  <si>
    <t>対策の強化</t>
    <rPh sb="0" eb="2">
      <t>タイサク</t>
    </rPh>
    <rPh sb="3" eb="5">
      <t>キョウカ</t>
    </rPh>
    <phoneticPr fontId="3"/>
  </si>
  <si>
    <t>メトリクス
(指標)</t>
    <rPh sb="7" eb="9">
      <t>シヒョウ</t>
    </rPh>
    <phoneticPr fontId="4"/>
  </si>
  <si>
    <t>大項目</t>
    <rPh sb="0" eb="1">
      <t>ダイ</t>
    </rPh>
    <rPh sb="1" eb="3">
      <t>コウモク</t>
    </rPh>
    <phoneticPr fontId="4"/>
  </si>
  <si>
    <t>実施しない</t>
    <rPh sb="0" eb="2">
      <t>ジッシ</t>
    </rPh>
    <phoneticPr fontId="3"/>
  </si>
  <si>
    <t>選択レベル</t>
    <rPh sb="0" eb="2">
      <t>センタク</t>
    </rPh>
    <phoneticPr fontId="3"/>
  </si>
  <si>
    <t>システム全体</t>
    <rPh sb="4" eb="6">
      <t>ゼンタイ</t>
    </rPh>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</si>
  <si>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</si>
  <si>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</si>
  <si>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Web対策</t>
    <phoneticPr fontId="3"/>
  </si>
  <si>
    <t xml:space="preserve">認証情報のみ暗号化
</t>
    <rPh sb="0" eb="2">
      <t>ニンショウ</t>
    </rPh>
    <rPh sb="2" eb="4">
      <t>ジョウホウ</t>
    </rPh>
    <rPh sb="6" eb="9">
      <t>アンゴウカ</t>
    </rPh>
    <phoneticPr fontId="3"/>
  </si>
  <si>
    <t>無し</t>
    <rPh sb="0" eb="1">
      <t>ナ</t>
    </rPh>
    <phoneticPr fontId="3"/>
  </si>
  <si>
    <t>-</t>
    <phoneticPr fontId="3"/>
  </si>
  <si>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</si>
  <si>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</si>
  <si>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運用・保守性</t>
    <rPh sb="0" eb="2">
      <t>ウンヨウ</t>
    </rPh>
    <rPh sb="3" eb="6">
      <t>ホシュセイ</t>
    </rPh>
    <phoneticPr fontId="3"/>
  </si>
  <si>
    <t>保守運用</t>
    <rPh sb="0" eb="2">
      <t>ホシュ</t>
    </rPh>
    <rPh sb="2" eb="4">
      <t>ウンヨウ</t>
    </rPh>
    <phoneticPr fontId="3"/>
  </si>
  <si>
    <t>システム環境・エコロジー</t>
    <rPh sb="4" eb="6">
      <t>カンキョウ</t>
    </rPh>
    <phoneticPr fontId="3"/>
  </si>
  <si>
    <t>不正監視対象（装置）</t>
    <rPh sb="0" eb="2">
      <t>フセイ</t>
    </rPh>
    <rPh sb="7" eb="9">
      <t>ソウチ</t>
    </rPh>
    <phoneticPr fontId="3"/>
  </si>
  <si>
    <t>必要なログを取得する</t>
    <rPh sb="0" eb="2">
      <t>ヒツヨウ</t>
    </rPh>
    <rPh sb="6" eb="8">
      <t>シュトク</t>
    </rPh>
    <phoneticPr fontId="3"/>
  </si>
  <si>
    <t>選択時の条件</t>
    <phoneticPr fontId="3"/>
  </si>
  <si>
    <t>可用性</t>
    <rPh sb="0" eb="3">
      <t>カヨウセイ</t>
    </rPh>
    <phoneticPr fontId="3"/>
  </si>
  <si>
    <t>継続性</t>
    <rPh sb="0" eb="3">
      <t>ケイゾクセイ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</si>
  <si>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</si>
  <si>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</si>
  <si>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</si>
  <si>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</si>
  <si>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</si>
  <si>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</si>
  <si>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</si>
  <si>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</si>
  <si>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</si>
  <si>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規定しない</t>
    <rPh sb="0" eb="2">
      <t>キテイ</t>
    </rPh>
    <phoneticPr fontId="3"/>
  </si>
  <si>
    <t>全システム機能の復旧</t>
    <rPh sb="0" eb="1">
      <t>ゼン</t>
    </rPh>
    <rPh sb="5" eb="7">
      <t>キノウ</t>
    </rPh>
    <rPh sb="8" eb="10">
      <t>フッキュウ</t>
    </rPh>
    <phoneticPr fontId="4"/>
  </si>
  <si>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</si>
  <si>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</si>
  <si>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</si>
  <si>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</si>
  <si>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</si>
  <si>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</si>
  <si>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稼働率</t>
    <rPh sb="0" eb="2">
      <t>カドウ</t>
    </rPh>
    <rPh sb="2" eb="3">
      <t>リツ</t>
    </rPh>
    <phoneticPr fontId="4"/>
  </si>
  <si>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</si>
  <si>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</si>
  <si>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</si>
  <si>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</si>
  <si>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</si>
  <si>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</si>
  <si>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</si>
  <si>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</si>
  <si>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</si>
  <si>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</si>
  <si>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B.1.1.3</t>
  </si>
  <si>
    <t>B.1.1.4</t>
  </si>
  <si>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</si>
  <si>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</si>
  <si>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</si>
  <si>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主な処理の処理件数が決まっている</t>
    <rPh sb="0" eb="1">
      <t>オモ</t>
    </rPh>
    <rPh sb="2" eb="4">
      <t>ショリ</t>
    </rPh>
    <rPh sb="5" eb="7">
      <t>ショリ</t>
    </rPh>
    <rPh sb="7" eb="9">
      <t>ケンスウ</t>
    </rPh>
    <rPh sb="10" eb="11">
      <t>キ</t>
    </rPh>
    <phoneticPr fontId="3"/>
  </si>
  <si>
    <t>性能目標値</t>
    <rPh sb="0" eb="2">
      <t>セイノウ</t>
    </rPh>
    <rPh sb="2" eb="5">
      <t>モクヒョウチ</t>
    </rPh>
    <phoneticPr fontId="3"/>
  </si>
  <si>
    <t>10秒以内</t>
    <rPh sb="2" eb="3">
      <t>ビョウ</t>
    </rPh>
    <rPh sb="3" eb="5">
      <t>イナイ</t>
    </rPh>
    <phoneticPr fontId="3"/>
  </si>
  <si>
    <t>5秒以内</t>
    <rPh sb="1" eb="2">
      <t>ビョウ</t>
    </rPh>
    <rPh sb="2" eb="4">
      <t>イナイ</t>
    </rPh>
    <phoneticPr fontId="3"/>
  </si>
  <si>
    <t>1秒以内</t>
    <rPh sb="1" eb="2">
      <t>ビョウ</t>
    </rPh>
    <rPh sb="2" eb="4">
      <t>イナイ</t>
    </rPh>
    <phoneticPr fontId="3"/>
  </si>
  <si>
    <t>順守度合いを定めない</t>
    <rPh sb="0" eb="2">
      <t>ジュンシュ</t>
    </rPh>
    <rPh sb="2" eb="4">
      <t>ドア</t>
    </rPh>
    <rPh sb="6" eb="7">
      <t>サダ</t>
    </rPh>
    <phoneticPr fontId="4"/>
  </si>
  <si>
    <t>通常運用</t>
    <rPh sb="0" eb="2">
      <t>ツウジョウ</t>
    </rPh>
    <rPh sb="2" eb="4">
      <t>ウンヨウ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</si>
  <si>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</si>
  <si>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</si>
  <si>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 xml:space="preserve">バックアップ取得間隔
</t>
    <rPh sb="6" eb="8">
      <t>シュトク</t>
    </rPh>
    <rPh sb="8" eb="10">
      <t>カンカク</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</si>
  <si>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</si>
  <si>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</si>
  <si>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</si>
  <si>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</si>
  <si>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</si>
  <si>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</si>
  <si>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</si>
  <si>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</si>
  <si>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</si>
  <si>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各製品標準のマニュアルを利用する</t>
    <rPh sb="0" eb="1">
      <t>カク</t>
    </rPh>
    <rPh sb="1" eb="3">
      <t>セイヒン</t>
    </rPh>
    <rPh sb="3" eb="5">
      <t>ヒョウジュン</t>
    </rPh>
    <rPh sb="12" eb="14">
      <t>リヨウ</t>
    </rPh>
    <phoneticPr fontId="3"/>
  </si>
  <si>
    <t>ユーザのシステム運用ルールに基づくカスタマイズされたマニュアルを提供する</t>
    <rPh sb="8" eb="10">
      <t>ウンヨウ</t>
    </rPh>
    <rPh sb="14" eb="15">
      <t>モト</t>
    </rPh>
    <rPh sb="32" eb="34">
      <t>テイキョウ</t>
    </rPh>
    <phoneticPr fontId="3"/>
  </si>
  <si>
    <t>外部システムとの接続有無</t>
    <rPh sb="0" eb="2">
      <t>ガイブ</t>
    </rPh>
    <rPh sb="8" eb="10">
      <t>セツゾク</t>
    </rPh>
    <rPh sb="10" eb="12">
      <t>ウム</t>
    </rPh>
    <phoneticPr fontId="3"/>
  </si>
  <si>
    <t>サポート体制</t>
    <rPh sb="4" eb="6">
      <t>タイセイ</t>
    </rPh>
    <phoneticPr fontId="4"/>
  </si>
  <si>
    <t>保守契約を行わない</t>
    <rPh sb="0" eb="2">
      <t>ホシュ</t>
    </rPh>
    <rPh sb="2" eb="4">
      <t>ケイヤク</t>
    </rPh>
    <rPh sb="5" eb="6">
      <t>オコナ</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</si>
  <si>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</si>
  <si>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</si>
  <si>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</si>
  <si>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</si>
  <si>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</si>
  <si>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</si>
  <si>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</si>
  <si>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</si>
  <si>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</si>
  <si>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</si>
  <si>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</si>
  <si>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</si>
  <si>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</si>
  <si>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</si>
  <si>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</si>
  <si>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</si>
  <si>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</si>
  <si>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</si>
  <si>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</si>
  <si>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</si>
  <si>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</si>
  <si>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</si>
  <si>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1TB未満</t>
    <rPh sb="3" eb="5">
      <t>ミマン</t>
    </rPh>
    <phoneticPr fontId="4"/>
  </si>
  <si>
    <t>10TB未満</t>
    <rPh sb="4" eb="6">
      <t>ミマン</t>
    </rPh>
    <phoneticPr fontId="4"/>
  </si>
  <si>
    <t>10TB以上</t>
    <rPh sb="4" eb="6">
      <t>イジョウ</t>
    </rPh>
    <phoneticPr fontId="4"/>
  </si>
  <si>
    <t>D.5.1.1</t>
  </si>
  <si>
    <t>移行計画</t>
    <rPh sb="0" eb="2">
      <t>イコウ</t>
    </rPh>
    <rPh sb="2" eb="4">
      <t>ケイカク</t>
    </rPh>
    <phoneticPr fontId="4"/>
  </si>
  <si>
    <t xml:space="preserve">移行作業の作業分担。
</t>
    <rPh sb="5" eb="7">
      <t>サギョウ</t>
    </rPh>
    <phoneticPr fontId="4"/>
  </si>
  <si>
    <t>F.1.1.1</t>
  </si>
  <si>
    <t>システム制約/前提条件</t>
    <phoneticPr fontId="3"/>
  </si>
  <si>
    <t>構築時の制約条件</t>
    <rPh sb="0" eb="2">
      <t>コウチク</t>
    </rPh>
    <rPh sb="2" eb="3">
      <t>ジ</t>
    </rPh>
    <rPh sb="4" eb="6">
      <t>セイヤク</t>
    </rPh>
    <rPh sb="6" eb="8">
      <t>ジョウケン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</si>
  <si>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</si>
  <si>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</si>
  <si>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</si>
  <si>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F.1.2.1</t>
  </si>
  <si>
    <t>運用時の制約条件</t>
    <rPh sb="0" eb="2">
      <t>ウンヨウ</t>
    </rPh>
    <rPh sb="2" eb="3">
      <t>ジ</t>
    </rPh>
    <rPh sb="4" eb="6">
      <t>セイヤク</t>
    </rPh>
    <rPh sb="6" eb="8">
      <t>ジョウケン</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</si>
  <si>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</si>
  <si>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レベル</t>
    <phoneticPr fontId="4"/>
  </si>
  <si>
    <t>可用性</t>
    <rPh sb="0" eb="1">
      <t>カ</t>
    </rPh>
    <rPh sb="1" eb="2">
      <t>ヨウ</t>
    </rPh>
    <rPh sb="2" eb="3">
      <t>セイ</t>
    </rPh>
    <phoneticPr fontId="3"/>
  </si>
  <si>
    <t>災害対策</t>
    <rPh sb="0" eb="2">
      <t>サイガイ</t>
    </rPh>
    <rPh sb="2" eb="4">
      <t>タイサク</t>
    </rPh>
    <phoneticPr fontId="4"/>
  </si>
  <si>
    <t>復旧方針</t>
    <rPh sb="0" eb="2">
      <t>フッキュウ</t>
    </rPh>
    <rPh sb="2" eb="4">
      <t>ホウシン</t>
    </rPh>
    <phoneticPr fontId="4"/>
  </si>
  <si>
    <t>復旧しない</t>
    <rPh sb="0" eb="2">
      <t>フッキュウ</t>
    </rPh>
    <phoneticPr fontId="3"/>
  </si>
  <si>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</si>
  <si>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外部保管しない</t>
    <rPh sb="0" eb="2">
      <t>ガイブ</t>
    </rPh>
    <rPh sb="2" eb="4">
      <t>ホカン</t>
    </rPh>
    <phoneticPr fontId="4"/>
  </si>
  <si>
    <t>通常運用</t>
    <rPh sb="0" eb="2">
      <t>ツウジョウ</t>
    </rPh>
    <rPh sb="2" eb="4">
      <t>ウンヨウ</t>
    </rPh>
    <phoneticPr fontId="3"/>
  </si>
  <si>
    <t>障害発生時のデータ損失防止</t>
    <rPh sb="0" eb="2">
      <t>ショウガイ</t>
    </rPh>
    <rPh sb="2" eb="4">
      <t>ハッセイ</t>
    </rPh>
    <rPh sb="4" eb="5">
      <t>ジ</t>
    </rPh>
    <rPh sb="9" eb="11">
      <t>ソンシツ</t>
    </rPh>
    <rPh sb="11" eb="13">
      <t>ボウシ</t>
    </rPh>
    <phoneticPr fontId="3"/>
  </si>
  <si>
    <t>監視情報</t>
    <rPh sb="0" eb="2">
      <t>カンシ</t>
    </rPh>
    <rPh sb="2" eb="4">
      <t>ジョウホウ</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</si>
  <si>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</si>
  <si>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</si>
  <si>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</si>
  <si>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</si>
  <si>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</si>
  <si>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</si>
  <si>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</si>
  <si>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</si>
  <si>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</si>
  <si>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</si>
  <si>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</si>
  <si>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</si>
  <si>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</si>
  <si>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</si>
  <si>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その他の運用管理方針</t>
    <rPh sb="2" eb="3">
      <t>タ</t>
    </rPh>
    <rPh sb="4" eb="6">
      <t>ウンヨウ</t>
    </rPh>
    <rPh sb="6" eb="8">
      <t>カンリ</t>
    </rPh>
    <rPh sb="8" eb="10">
      <t>ホウシン</t>
    </rPh>
    <phoneticPr fontId="3"/>
  </si>
  <si>
    <t>D.1.1.1</t>
  </si>
  <si>
    <t>移行性</t>
    <rPh sb="0" eb="2">
      <t>イコウ</t>
    </rPh>
    <rPh sb="2" eb="3">
      <t>セイ</t>
    </rPh>
    <phoneticPr fontId="3"/>
  </si>
  <si>
    <t>移行時期</t>
    <rPh sb="0" eb="2">
      <t>イコウ</t>
    </rPh>
    <rPh sb="2" eb="4">
      <t>ジキ</t>
    </rPh>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</si>
  <si>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</si>
  <si>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</si>
  <si>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</si>
  <si>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</si>
  <si>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</si>
  <si>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</si>
  <si>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</si>
  <si>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並行稼働の有無</t>
    <rPh sb="0" eb="2">
      <t>ヘイコウ</t>
    </rPh>
    <rPh sb="2" eb="4">
      <t>カドウ</t>
    </rPh>
    <rPh sb="5" eb="7">
      <t>ウム</t>
    </rPh>
    <phoneticPr fontId="4"/>
  </si>
  <si>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</si>
  <si>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</si>
  <si>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</si>
  <si>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セキュリティ</t>
    <phoneticPr fontId="3"/>
  </si>
  <si>
    <t>前提条件・制約条件</t>
    <phoneticPr fontId="3"/>
  </si>
  <si>
    <t>データの秘匿</t>
    <phoneticPr fontId="3"/>
  </si>
  <si>
    <t>*</t>
    <phoneticPr fontId="3"/>
  </si>
  <si>
    <t>システム再開目標（大規模災害時）</t>
    <rPh sb="4" eb="6">
      <t>サイカイ</t>
    </rPh>
    <rPh sb="6" eb="8">
      <t>モクヒョウ</t>
    </rPh>
    <rPh sb="9" eb="12">
      <t>ダイキボ</t>
    </rPh>
    <rPh sb="12" eb="14">
      <t>サイガイ</t>
    </rPh>
    <rPh sb="14" eb="15">
      <t>ジ</t>
    </rPh>
    <phoneticPr fontId="4"/>
  </si>
  <si>
    <t>データ量（項目・件数）</t>
    <rPh sb="3" eb="4">
      <t>リョウ</t>
    </rPh>
    <rPh sb="5" eb="7">
      <t>コウモク</t>
    </rPh>
    <rPh sb="8" eb="10">
      <t>ケンスウ</t>
    </rPh>
    <phoneticPr fontId="3"/>
  </si>
  <si>
    <t>運用時間（平日）</t>
    <rPh sb="0" eb="2">
      <t>ウンヨウ</t>
    </rPh>
    <rPh sb="2" eb="3">
      <t>ジ</t>
    </rPh>
    <rPh sb="3" eb="4">
      <t>カン</t>
    </rPh>
    <rPh sb="5" eb="7">
      <t>ヘイジツ</t>
    </rPh>
    <phoneticPr fontId="4"/>
  </si>
  <si>
    <t xml:space="preserve">運用時間（休日等）
</t>
    <rPh sb="0" eb="2">
      <t>ウンヨウ</t>
    </rPh>
    <rPh sb="2" eb="4">
      <t>ジカン</t>
    </rPh>
    <rPh sb="5" eb="6">
      <t>キュウ</t>
    </rPh>
    <rPh sb="7" eb="8">
      <t>ナド</t>
    </rPh>
    <phoneticPr fontId="4"/>
  </si>
  <si>
    <t>データ復旧の対応範囲</t>
    <rPh sb="3" eb="5">
      <t>フッキュウ</t>
    </rPh>
    <rPh sb="6" eb="8">
      <t>タイオウ</t>
    </rPh>
    <rPh sb="8" eb="10">
      <t>ハンイ</t>
    </rPh>
    <phoneticPr fontId="3"/>
  </si>
  <si>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</si>
  <si>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システム移行期間</t>
    <phoneticPr fontId="3"/>
  </si>
  <si>
    <t>セキュリティ</t>
    <phoneticPr fontId="3"/>
  </si>
  <si>
    <t>セキュリティ診断</t>
    <phoneticPr fontId="3"/>
  </si>
  <si>
    <t xml:space="preserve">ユーザとベンダーと共同で実施
</t>
    <rPh sb="9" eb="11">
      <t>キョウドウ</t>
    </rPh>
    <rPh sb="12" eb="14">
      <t>ジッシ</t>
    </rPh>
    <phoneticPr fontId="4"/>
  </si>
  <si>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</si>
  <si>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</si>
  <si>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</si>
  <si>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不要</t>
    <rPh sb="0" eb="2">
      <t>フヨウ</t>
    </rPh>
    <phoneticPr fontId="3"/>
  </si>
  <si>
    <t>実施</t>
    <rPh sb="0" eb="2">
      <t>ジッシ</t>
    </rPh>
    <phoneticPr fontId="3"/>
  </si>
  <si>
    <t>順守すべき規程、ルール、法令、ガイドライン等の有無</t>
    <rPh sb="0" eb="2">
      <t>ジュンシュ</t>
    </rPh>
    <rPh sb="5" eb="7">
      <t>キテイ</t>
    </rPh>
    <rPh sb="12" eb="14">
      <t>ホウレイ</t>
    </rPh>
    <rPh sb="21" eb="22">
      <t>ナド</t>
    </rPh>
    <rPh sb="23" eb="25">
      <t>ウム</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</si>
  <si>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</si>
  <si>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C.1.2.2</t>
  </si>
  <si>
    <t>E.4.3.4</t>
  </si>
  <si>
    <t>E.5.2.1</t>
  </si>
  <si>
    <t>E.6.1.2</t>
  </si>
  <si>
    <t>E.7.1.1</t>
  </si>
  <si>
    <t>E.7.1.3</t>
  </si>
  <si>
    <t>E.10.1.1</t>
  </si>
  <si>
    <t>E.10.1.2</t>
  </si>
  <si>
    <t>A.1.3.2</t>
  </si>
  <si>
    <t>A.1.4.1</t>
  </si>
  <si>
    <t>A.1.5.1</t>
  </si>
  <si>
    <t>B.2.1.5</t>
  </si>
  <si>
    <t>B.2.2.1</t>
  </si>
  <si>
    <t>B.2.2.2</t>
  </si>
  <si>
    <t>C.1.1.1</t>
  </si>
  <si>
    <t>C.1.2.5</t>
  </si>
  <si>
    <t>C.4.3.1</t>
  </si>
  <si>
    <t>C.4.5.1</t>
  </si>
  <si>
    <t>C.5.2.2</t>
  </si>
  <si>
    <t>C.1.2.3</t>
  </si>
  <si>
    <t>C.5.9.2</t>
  </si>
  <si>
    <t>C.6.2.1</t>
  </si>
  <si>
    <t>D.1.1.3</t>
  </si>
  <si>
    <t>E.3.1.2</t>
  </si>
  <si>
    <t>E.1.1.1</t>
    <phoneticPr fontId="3"/>
  </si>
  <si>
    <t>メトリクス説明</t>
    <rPh sb="5" eb="7">
      <t>セツメイ</t>
    </rPh>
    <phoneticPr fontId="4"/>
  </si>
  <si>
    <t>規定無し（不定期利用）</t>
    <rPh sb="0" eb="2">
      <t>キテイ</t>
    </rPh>
    <rPh sb="2" eb="3">
      <t>ナ</t>
    </rPh>
    <rPh sb="5" eb="8">
      <t>フテイキ</t>
    </rPh>
    <rPh sb="8" eb="10">
      <t>リヨウ</t>
    </rPh>
    <phoneticPr fontId="4"/>
  </si>
  <si>
    <t>24時間利用</t>
    <rPh sb="2" eb="4">
      <t>ジカン</t>
    </rPh>
    <rPh sb="4" eb="6">
      <t>リヨウ</t>
    </rPh>
    <phoneticPr fontId="4"/>
  </si>
  <si>
    <t>規定無し（原則利用しない）</t>
    <rPh sb="0" eb="2">
      <t>キテイ</t>
    </rPh>
    <rPh sb="2" eb="3">
      <t>ナ</t>
    </rPh>
    <rPh sb="5" eb="7">
      <t>ゲンソク</t>
    </rPh>
    <rPh sb="7" eb="9">
      <t>リヨウ</t>
    </rPh>
    <phoneticPr fontId="4"/>
  </si>
  <si>
    <t>1　クラウド調達時の扱い</t>
    <rPh sb="6" eb="8">
      <t>チョウタツ</t>
    </rPh>
    <rPh sb="8" eb="9">
      <t>ジ</t>
    </rPh>
    <rPh sb="10" eb="11">
      <t>アツカ</t>
    </rPh>
    <phoneticPr fontId="3"/>
  </si>
  <si>
    <t>Pxx：利用ガイドのメトリクス詳細説明ページ</t>
    <rPh sb="4" eb="6">
      <t>リヨウ</t>
    </rPh>
    <rPh sb="15" eb="17">
      <t>ショウサイ</t>
    </rPh>
    <rPh sb="17" eb="19">
      <t>セツメイ</t>
    </rPh>
    <phoneticPr fontId="3"/>
  </si>
  <si>
    <t>すべてのデータを暗号化</t>
    <rPh sb="8" eb="11">
      <t>アンゴウカ</t>
    </rPh>
    <phoneticPr fontId="3"/>
  </si>
  <si>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</si>
  <si>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</si>
  <si>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</si>
  <si>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</si>
  <si>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制約有り(すべての制約を適用)</t>
    <rPh sb="0" eb="2">
      <t>セイヤク</t>
    </rPh>
    <rPh sb="2" eb="3">
      <t>ア</t>
    </rPh>
    <rPh sb="9" eb="11">
      <t>セイヤク</t>
    </rPh>
    <rPh sb="12" eb="14">
      <t>テキヨウ</t>
    </rPh>
    <phoneticPr fontId="4"/>
  </si>
  <si>
    <t>保管場所分散度（外部保管データ）</t>
    <rPh sb="8" eb="10">
      <t>ガイブ</t>
    </rPh>
    <rPh sb="10" eb="12">
      <t>ホカン</t>
    </rPh>
    <phoneticPr fontId="5"/>
  </si>
  <si>
    <t>保管方法（外部保管データ）</t>
    <rPh sb="2" eb="4">
      <t>ホウホウ</t>
    </rPh>
    <phoneticPr fontId="5"/>
  </si>
  <si>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</si>
  <si>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</si>
  <si>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</si>
  <si>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P31</t>
    <phoneticPr fontId="3"/>
  </si>
  <si>
    <t>P38</t>
    <phoneticPr fontId="3"/>
  </si>
  <si>
    <t>P45</t>
    <phoneticPr fontId="3"/>
  </si>
  <si>
    <t>P48</t>
    <phoneticPr fontId="3"/>
  </si>
  <si>
    <t>問い合わせ対応</t>
    <rPh sb="0" eb="1">
      <t>ト</t>
    </rPh>
    <rPh sb="2" eb="3">
      <t>ア</t>
    </rPh>
    <rPh sb="5" eb="7">
      <t>タイオウ</t>
    </rPh>
    <phoneticPr fontId="3"/>
  </si>
  <si>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</si>
  <si>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</si>
  <si>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3秒以内</t>
    <rPh sb="1" eb="2">
      <t>ビョウ</t>
    </rPh>
    <rPh sb="2" eb="4">
      <t>イナイ</t>
    </rPh>
    <phoneticPr fontId="3"/>
  </si>
  <si>
    <t>仕様の対象としない</t>
  </si>
  <si>
    <t xml:space="preserve">定義ファイルを適用しない
</t>
    <rPh sb="0" eb="2">
      <t>テイギ</t>
    </rPh>
    <phoneticPr fontId="3"/>
  </si>
  <si>
    <t xml:space="preserve">定義ファイルリリース時に実施
</t>
    <rPh sb="0" eb="2">
      <t>テイギ</t>
    </rPh>
    <phoneticPr fontId="3"/>
  </si>
  <si>
    <t>取得しない</t>
    <rPh sb="0" eb="2">
      <t>シュトク</t>
    </rPh>
    <phoneticPr fontId="3"/>
  </si>
  <si>
    <t>ベンダーによる提案事項</t>
    <phoneticPr fontId="3"/>
  </si>
  <si>
    <t>仕様の対象としない</t>
    <phoneticPr fontId="3"/>
  </si>
  <si>
    <t>ベンダーによる提案事項</t>
    <phoneticPr fontId="3"/>
  </si>
  <si>
    <t xml:space="preserve">定期保守時に実施
</t>
    <phoneticPr fontId="3"/>
  </si>
  <si>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</si>
  <si>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</si>
  <si>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</si>
  <si>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</si>
  <si>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単位時間ごとの業務処理件数。性能・拡張性を決めるための前提となる項目である。</t>
    <rPh sb="7" eb="9">
      <t>ギョウム</t>
    </rPh>
    <rPh sb="9" eb="11">
      <t>ショリ</t>
    </rPh>
    <rPh sb="11" eb="13">
      <t>ケンスウ</t>
    </rPh>
    <phoneticPr fontId="3"/>
  </si>
  <si>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</si>
  <si>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t xml:space="preserve">保守が必要な対象ソフトウェアに対する保守契約の種類。
</t>
    <rPh sb="0" eb="2">
      <t>ホシュ</t>
    </rPh>
    <rPh sb="3" eb="5">
      <t>ヒツヨウ</t>
    </rPh>
    <rPh sb="6" eb="8">
      <t>タイショウ</t>
    </rPh>
    <phoneticPr fontId="4"/>
  </si>
  <si>
    <t>移行作業計画から本稼働までのシステム停止可能日時。（例外発生時の切り戻し時間や事前バックアップの時間等も含むこと。）</t>
    <phoneticPr fontId="3"/>
  </si>
  <si>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</si>
  <si>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t>仕様の対象としない</t>
    <phoneticPr fontId="3"/>
  </si>
  <si>
    <t>処理単位ごとに処理件数が決まっている</t>
    <rPh sb="0" eb="2">
      <t>ショリ</t>
    </rPh>
    <rPh sb="2" eb="4">
      <t>タンイ</t>
    </rPh>
    <rPh sb="7" eb="9">
      <t>ショリ</t>
    </rPh>
    <rPh sb="9" eb="11">
      <t>ケンスウ</t>
    </rPh>
    <rPh sb="12" eb="13">
      <t>キ</t>
    </rPh>
    <phoneticPr fontId="3"/>
  </si>
  <si>
    <t>所定の時間内に収まる</t>
    <phoneticPr fontId="4"/>
  </si>
  <si>
    <t>再実行の余裕が確保できる</t>
    <phoneticPr fontId="3"/>
  </si>
  <si>
    <t>情報システムの通常運用のマニュアルを提供する</t>
    <rPh sb="7" eb="9">
      <t>ツウジョウ</t>
    </rPh>
    <rPh sb="9" eb="11">
      <t>ウンヨウ</t>
    </rPh>
    <rPh sb="18" eb="20">
      <t>テイキョウ</t>
    </rPh>
    <phoneticPr fontId="3"/>
  </si>
  <si>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</si>
  <si>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</si>
  <si>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</si>
  <si>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</si>
  <si>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</si>
  <si>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 xml:space="preserve">
</t>
    <phoneticPr fontId="4"/>
  </si>
  <si>
    <t>災害発生後に調達したハードウェア等を使用し、同一の構成で情報システムを再構築することを想定
[+] コストと実現性を確認した上で、可用性を高めたい場合</t>
    <rPh sb="0" eb="2">
      <t>サイガイ</t>
    </rPh>
    <rPh sb="2" eb="4">
      <t>ハッセイ</t>
    </rPh>
    <rPh sb="4" eb="5">
      <t>ゴ</t>
    </rPh>
    <rPh sb="6" eb="8">
      <t>チョウタツ</t>
    </rPh>
    <rPh sb="16" eb="17">
      <t>ナド</t>
    </rPh>
    <rPh sb="18" eb="20">
      <t>シヨウ</t>
    </rPh>
    <rPh sb="22" eb="24">
      <t>ドウイツ</t>
    </rPh>
    <rPh sb="25" eb="27">
      <t>コウセイ</t>
    </rPh>
    <rPh sb="35" eb="38">
      <t>サイコウチク</t>
    </rPh>
    <rPh sb="43" eb="45">
      <t>ソウテイ</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</si>
  <si>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</si>
  <si>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【注意事項】
外部データによりシステムのデータが復旧可能な場合、システムにおいてバックアップ設計を行う必要性が減るため、検討の優先度やレベルを下げて考えることができる。</t>
    <phoneticPr fontId="3"/>
  </si>
  <si>
    <t>保守契約（ソフトウェア）の種類</t>
    <rPh sb="0" eb="2">
      <t>ホシュ</t>
    </rPh>
    <rPh sb="2" eb="4">
      <t>ケイヤク</t>
    </rPh>
    <rPh sb="13" eb="15">
      <t>シュルイ</t>
    </rPh>
    <phoneticPr fontId="4"/>
  </si>
  <si>
    <t xml:space="preserve">移行のユーザ/ベンダー作業分担
</t>
    <rPh sb="0" eb="2">
      <t>イコウ</t>
    </rPh>
    <rPh sb="11" eb="13">
      <t>サギョウ</t>
    </rPh>
    <rPh sb="13" eb="15">
      <t>ブンタン</t>
    </rPh>
    <phoneticPr fontId="4"/>
  </si>
  <si>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3"/>
  </si>
  <si>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</si>
  <si>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</si>
  <si>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</si>
  <si>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</si>
  <si>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</si>
  <si>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</si>
  <si>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アクセス・利用制限</t>
  </si>
  <si>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</si>
  <si>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</si>
  <si>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</si>
  <si>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</si>
  <si>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</si>
  <si>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WAFの導入の有無</t>
    <rPh sb="4" eb="6">
      <t>ドウニュウ</t>
    </rPh>
    <rPh sb="7" eb="9">
      <t>ウム</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</si>
  <si>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</si>
  <si>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</si>
  <si>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</si>
  <si>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</si>
  <si>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</si>
  <si>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</si>
  <si>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オンラインリクエスト件数</t>
    <rPh sb="10" eb="12">
      <t>ケンスウ</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</si>
  <si>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</si>
  <si>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</si>
  <si>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</si>
  <si>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</si>
  <si>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t>アクセス集中時のオンラインレスポンスタイム</t>
    <rPh sb="4" eb="6">
      <t>シュウチュウ</t>
    </rPh>
    <rPh sb="6" eb="7">
      <t>ジ</t>
    </rPh>
    <phoneticPr fontId="4"/>
  </si>
  <si>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</si>
  <si>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</si>
  <si>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アクセス集中時のバッチレスポンス順守度合い</t>
    <rPh sb="4" eb="6">
      <t>シュウチュウ</t>
    </rPh>
    <rPh sb="6" eb="7">
      <t>ジ</t>
    </rPh>
    <rPh sb="16" eb="17">
      <t>ジュン</t>
    </rPh>
    <rPh sb="18" eb="20">
      <t>ドア</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</si>
  <si>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</si>
  <si>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アップデート</t>
  </si>
  <si>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</si>
  <si>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</si>
  <si>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</si>
  <si>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 xml:space="preserve">【注意事項】
規程やルール、法令、ガイドライン等を確認し、それらに従い、セキュリティに関する非機能要求項目のレベルを決定する必要がある。
</t>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</si>
  <si>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</si>
  <si>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</si>
  <si>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</si>
  <si>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P29</t>
    <phoneticPr fontId="3"/>
  </si>
  <si>
    <t>セキュリティリスク管理</t>
    <phoneticPr fontId="3"/>
  </si>
  <si>
    <t>P32</t>
    <phoneticPr fontId="3"/>
  </si>
  <si>
    <t>不正追跡・監視</t>
    <phoneticPr fontId="3"/>
  </si>
  <si>
    <t>Webアプリケーション特有の脅威、脆弱性に関する対策を実施するかを確認するための項目。
WAFとは、Web Application Firewallのことである。</t>
    <phoneticPr fontId="3"/>
  </si>
  <si>
    <t>P33</t>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</si>
  <si>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</si>
  <si>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</si>
  <si>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</si>
  <si>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</si>
  <si>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2　利用ガイドの解説</t>
    <rPh sb="2" eb="4">
      <t>リヨウ</t>
    </rPh>
    <rPh sb="8" eb="10">
      <t>カイセツ</t>
    </rPh>
    <phoneticPr fontId="3"/>
  </si>
  <si>
    <t>OS等パッチ適用タイミング</t>
    <rPh sb="2" eb="3">
      <t>ナド</t>
    </rPh>
    <rPh sb="6" eb="8">
      <t>テキヨウ</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</si>
  <si>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</si>
  <si>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</si>
  <si>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システム上の対策における操作制限</t>
    <rPh sb="4" eb="5">
      <t>ジョウ</t>
    </rPh>
    <rPh sb="6" eb="8">
      <t>タイサク</t>
    </rPh>
    <phoneticPr fontId="3"/>
  </si>
  <si>
    <r>
      <t>重要度が高い資産を扱う範囲</t>
    </r>
    <r>
      <rPr>
        <strike/>
        <sz val="10"/>
        <color indexed="10"/>
        <rFont val="ＭＳ Ｐゴシック"/>
        <family val="3"/>
        <charset val="128"/>
      </rPr>
      <t/>
    </r>
    <phoneticPr fontId="3"/>
  </si>
  <si>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</si>
  <si>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特定のユーザがアクセスすることを想定。</t>
    <rPh sb="16" eb="18">
      <t>ソウテイ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</si>
  <si>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</si>
  <si>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</si>
  <si>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</si>
  <si>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</si>
  <si>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移行作業開始から本稼働までのシステム移行期間。</t>
    <rPh sb="0" eb="2">
      <t>イコウ</t>
    </rPh>
    <rPh sb="2" eb="4">
      <t>サギョウ</t>
    </rPh>
    <rPh sb="4" eb="6">
      <t>カイシ</t>
    </rPh>
    <rPh sb="8" eb="9">
      <t>ホン</t>
    </rPh>
    <rPh sb="9" eb="11">
      <t>カドウ</t>
    </rPh>
    <phoneticPr fontId="4"/>
  </si>
  <si>
    <t>移行作業から本稼働までのシステムの並行稼働の有無。</t>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</si>
  <si>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</si>
  <si>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 xml:space="preserve"> なお、本項目でクラウド調達に必要な項目を網羅している訳ではない。</t>
    <phoneticPr fontId="3"/>
  </si>
  <si>
    <t>*</t>
  </si>
  <si>
    <t>A.1.3.1</t>
    <phoneticPr fontId="3"/>
  </si>
  <si>
    <t>P35</t>
    <phoneticPr fontId="3"/>
  </si>
  <si>
    <t>P36</t>
    <phoneticPr fontId="3"/>
  </si>
  <si>
    <t>一部システム機能の復旧</t>
    <phoneticPr fontId="3"/>
  </si>
  <si>
    <t xml:space="preserve">
</t>
    <phoneticPr fontId="3"/>
  </si>
  <si>
    <t>バックアップ取得間隔</t>
    <phoneticPr fontId="3"/>
  </si>
  <si>
    <t>P41</t>
    <phoneticPr fontId="3"/>
  </si>
  <si>
    <t>すべてユーザ</t>
    <phoneticPr fontId="4"/>
  </si>
  <si>
    <t>すべてベンダー</t>
    <phoneticPr fontId="4"/>
  </si>
  <si>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</si>
  <si>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</si>
  <si>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ベンダーによる提案事項</t>
  </si>
  <si>
    <t xml:space="preserve">既存の変更管理のプロセスに従う
</t>
    <rPh sb="0" eb="2">
      <t>キゾン</t>
    </rPh>
    <rPh sb="3" eb="5">
      <t>ヘンコウ</t>
    </rPh>
    <rPh sb="5" eb="7">
      <t>カンリ</t>
    </rPh>
    <rPh sb="13" eb="14">
      <t>シタガ</t>
    </rPh>
    <phoneticPr fontId="4"/>
  </si>
  <si>
    <t xml:space="preserve">既存のリリース管理のプロセスに従う
</t>
    <rPh sb="0" eb="2">
      <t>キゾン</t>
    </rPh>
    <rPh sb="7" eb="9">
      <t>カンリ</t>
    </rPh>
    <rPh sb="15" eb="16">
      <t>シタガ</t>
    </rPh>
    <phoneticPr fontId="4"/>
  </si>
  <si>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</si>
  <si>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</si>
  <si>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</si>
  <si>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</si>
  <si>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</si>
  <si>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</si>
  <si>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</si>
  <si>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</si>
  <si>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</si>
  <si>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 xml:space="preserve">変更管理について規定しない
</t>
    <rPh sb="0" eb="2">
      <t>ヘンコウ</t>
    </rPh>
    <rPh sb="2" eb="4">
      <t>カンリ</t>
    </rPh>
    <rPh sb="8" eb="10">
      <t>キテイ</t>
    </rPh>
    <phoneticPr fontId="4"/>
  </si>
  <si>
    <t xml:space="preserve">新規に変更管理のプロセスを規定する
</t>
    <rPh sb="0" eb="2">
      <t>シンキ</t>
    </rPh>
    <rPh sb="3" eb="5">
      <t>ヘンコウ</t>
    </rPh>
    <rPh sb="5" eb="7">
      <t>カンリ</t>
    </rPh>
    <rPh sb="13" eb="15">
      <t>キテイ</t>
    </rPh>
    <phoneticPr fontId="3"/>
  </si>
  <si>
    <t xml:space="preserve">リリース管理について規定しない
</t>
    <rPh sb="4" eb="6">
      <t>カンリ</t>
    </rPh>
    <rPh sb="10" eb="12">
      <t>キテイ</t>
    </rPh>
    <phoneticPr fontId="4"/>
  </si>
  <si>
    <t xml:space="preserve">新規にリリース管理のプロセスを規定する
</t>
    <rPh sb="0" eb="2">
      <t>シンキ</t>
    </rPh>
    <rPh sb="7" eb="9">
      <t>カンリ</t>
    </rPh>
    <rPh sb="15" eb="17">
      <t>キテイ</t>
    </rPh>
    <phoneticPr fontId="3"/>
  </si>
  <si>
    <t>運用・保守性</t>
  </si>
  <si>
    <t>その他の運用管理方針</t>
  </si>
  <si>
    <t>C.6.3.1</t>
    <phoneticPr fontId="3"/>
  </si>
  <si>
    <t>運用・保守性</t>
    <phoneticPr fontId="3"/>
  </si>
  <si>
    <t>すべてのデータを暗号化</t>
  </si>
  <si>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</si>
  <si>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</si>
  <si>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</si>
  <si>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t>
    <phoneticPr fontId="3"/>
  </si>
  <si>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</si>
  <si>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</si>
  <si>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システムで発生するインシデントの管理を実施するかどうかを確認する。インシデント管理の実現方法については、有無の確認後に具体化して確認する。</t>
    <phoneticPr fontId="3"/>
  </si>
  <si>
    <t>インシデントの根本原因を追究するための問題管理を実施するかどうかを確認する。問題管理の実現方法については、有無の確認後に具体化して確認する。</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</si>
  <si>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</si>
  <si>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</si>
  <si>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</si>
  <si>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E.5.1.1</t>
    <phoneticPr fontId="3"/>
  </si>
  <si>
    <t>C.2.3.5</t>
    <phoneticPr fontId="3"/>
  </si>
  <si>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</si>
  <si>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E.2.1.1</t>
    <phoneticPr fontId="3"/>
  </si>
  <si>
    <t>リスク分析範囲</t>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</si>
  <si>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</si>
  <si>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伝送データの暗号化の有無</t>
    <phoneticPr fontId="3"/>
  </si>
  <si>
    <t>蓄積データの暗号化の有無</t>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</si>
  <si>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</si>
  <si>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</si>
  <si>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t>A.1.3.3</t>
    <phoneticPr fontId="3"/>
  </si>
  <si>
    <t>B.2.1.4</t>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</si>
  <si>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</si>
  <si>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99.5%</t>
    <phoneticPr fontId="3"/>
  </si>
  <si>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3"/>
  </si>
  <si>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</si>
  <si>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</si>
  <si>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同時アクセス数とは、ある時点で情報システムにアクセスしているユーザ数のことである。パッケージソフトやミドルウェアのライセンス価格に影響することがある。</t>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</si>
  <si>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</si>
  <si>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</si>
  <si>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</si>
  <si>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定時内での利用
（1日8時間程度利用）</t>
    <phoneticPr fontId="4"/>
  </si>
  <si>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</si>
  <si>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</si>
  <si>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E.6.1.1</t>
    <phoneticPr fontId="3"/>
  </si>
  <si>
    <t>A.3.2.1</t>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</si>
  <si>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</si>
  <si>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P30</t>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</si>
  <si>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</si>
  <si>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</si>
  <si>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</si>
  <si>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</si>
  <si>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</si>
  <si>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P37</t>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</si>
  <si>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</si>
  <si>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</si>
  <si>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phoneticPr fontId="3"/>
  </si>
  <si>
    <t>99%</t>
    <phoneticPr fontId="3"/>
  </si>
  <si>
    <t>99.9%</t>
    <phoneticPr fontId="3"/>
  </si>
  <si>
    <t>99.99%</t>
    <phoneticPr fontId="3"/>
  </si>
  <si>
    <t>P39</t>
    <phoneticPr fontId="3"/>
  </si>
  <si>
    <t>P40</t>
    <phoneticPr fontId="3"/>
  </si>
  <si>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</si>
  <si>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</si>
  <si>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</si>
  <si>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</si>
  <si>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P44</t>
    <phoneticPr fontId="3"/>
  </si>
  <si>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3"/>
  </si>
  <si>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</si>
  <si>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地震、水害、テロ、火災などの大規模災害発生により被災した場合に備え、データ・プログラムを運用サイトと別の場所へ保管するための方法。</t>
    <rPh sb="62" eb="64">
      <t>ホウホウ</t>
    </rPh>
    <phoneticPr fontId="3"/>
  </si>
  <si>
    <t>P49</t>
    <phoneticPr fontId="3"/>
  </si>
  <si>
    <t>P50</t>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</si>
  <si>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</si>
  <si>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職員の作業ミスなどによって発生したデータ損失防止</t>
    <rPh sb="22" eb="24">
      <t>ボウシ</t>
    </rPh>
    <phoneticPr fontId="3"/>
  </si>
  <si>
    <t>P51</t>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</si>
  <si>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</si>
  <si>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P52</t>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</si>
  <si>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</si>
  <si>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</si>
  <si>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</si>
  <si>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</si>
  <si>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</si>
  <si>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A.3.1.1</t>
    <phoneticPr fontId="3"/>
  </si>
  <si>
    <t>24時間利用</t>
    <phoneticPr fontId="3"/>
  </si>
  <si>
    <t>2ヶ所
(遠隔地)</t>
    <phoneticPr fontId="3"/>
  </si>
  <si>
    <t xml:space="preserve">ウィルス定義ファイル適用タイミング
</t>
    <rPh sb="4" eb="6">
      <t>テイギ</t>
    </rPh>
    <rPh sb="10" eb="12">
      <t>テキヨウ</t>
    </rPh>
    <phoneticPr fontId="3"/>
  </si>
  <si>
    <t>A.3.2.2</t>
    <phoneticPr fontId="3"/>
  </si>
  <si>
    <t>C.1.3.1</t>
    <phoneticPr fontId="3"/>
  </si>
  <si>
    <t>C.5.9.1</t>
    <phoneticPr fontId="3"/>
  </si>
  <si>
    <t>インシデント管理の実施有無</t>
    <phoneticPr fontId="3"/>
  </si>
  <si>
    <t>C.6.4.1</t>
    <phoneticPr fontId="3"/>
  </si>
  <si>
    <t>問題管理の実施有無</t>
    <phoneticPr fontId="3"/>
  </si>
  <si>
    <t>C.6.6.1</t>
    <phoneticPr fontId="3"/>
  </si>
  <si>
    <t>変更管理の実施有無</t>
    <phoneticPr fontId="3"/>
  </si>
  <si>
    <t>C.6.5.1</t>
    <phoneticPr fontId="3"/>
  </si>
  <si>
    <t>構成管理の実施有無</t>
    <phoneticPr fontId="3"/>
  </si>
  <si>
    <t>C.6.7.1</t>
    <phoneticPr fontId="3"/>
  </si>
  <si>
    <t>リリース管理の実施有無</t>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</si>
  <si>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</si>
  <si>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【注意事項】
利用者に応じて適切に、実行可能なプログラム、コマンド操作、アクセス可能なファイルを設定・管理すること。</t>
    <rPh sb="1" eb="5">
      <t>チュウイジコウ</t>
    </rPh>
    <phoneticPr fontId="3"/>
  </si>
  <si>
    <t>C.1.1.2</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</si>
  <si>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</si>
  <si>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</si>
  <si>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繁忙期は定時外も頻繁に利用
（1日12時間程度利用）</t>
    <phoneticPr fontId="4"/>
  </si>
  <si>
    <t>定時外も頻繁に利用
（1日12時間程度利用）</t>
    <phoneticPr fontId="4"/>
  </si>
  <si>
    <t>外部システムと接続する</t>
    <rPh sb="0" eb="2">
      <t>ガイブ</t>
    </rPh>
    <rPh sb="7" eb="9">
      <t>セツゾク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</si>
  <si>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</si>
  <si>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移行前システムのデータを抽出したうえで、移行対象データを決定する必要がある。</t>
    <phoneticPr fontId="3"/>
  </si>
  <si>
    <t>ネットワーク経由でストレージへのリモートバックアップを含む</t>
    <phoneticPr fontId="3"/>
  </si>
  <si>
    <t>媒体による外部保管のみ</t>
    <phoneticPr fontId="3"/>
  </si>
  <si>
    <t>外部保管しない</t>
    <phoneticPr fontId="3"/>
  </si>
  <si>
    <r>
      <t>クラウド
調達時
の扱い</t>
    </r>
    <r>
      <rPr>
        <b/>
        <vertAlign val="superscript"/>
        <sz val="10"/>
        <color theme="1"/>
        <rFont val="ＭＳ Ｐゴシック"/>
        <family val="3"/>
        <charset val="128"/>
      </rPr>
      <t>1</t>
    </r>
    <rPh sb="5" eb="7">
      <t>チョウタツ</t>
    </rPh>
    <rPh sb="7" eb="8">
      <t>ジ</t>
    </rPh>
    <rPh sb="10" eb="11">
      <t>アツカ</t>
    </rPh>
    <phoneticPr fontId="3"/>
  </si>
  <si>
    <r>
      <t>利用ガイドの解説</t>
    </r>
    <r>
      <rPr>
        <b/>
        <vertAlign val="superscript"/>
        <sz val="10"/>
        <color theme="1"/>
        <rFont val="ＭＳ Ｐゴシック"/>
        <family val="3"/>
        <charset val="128"/>
      </rPr>
      <t>2</t>
    </r>
    <rPh sb="0" eb="2">
      <t>リヨウ</t>
    </rPh>
    <rPh sb="6" eb="8">
      <t>カイセツ</t>
    </rPh>
    <phoneticPr fontId="3"/>
  </si>
  <si>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</si>
  <si>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</si>
  <si>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</si>
  <si>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</si>
  <si>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</si>
  <si>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</si>
  <si>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r>
      <t>インターネットに直接接続せず、内部ネットワークのみに接続する情報システムを想定。</t>
    </r>
    <r>
      <rPr>
        <strike/>
        <sz val="10"/>
        <color theme="1"/>
        <rFont val="ＭＳ Ｐゴシック"/>
        <family val="3"/>
        <charset val="128"/>
      </rPr>
      <t xml:space="preserve">
</t>
    </r>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</si>
  <si>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t>
    <rPh sb="96" eb="97">
      <t>トウ</t>
    </rPh>
    <rPh sb="215" eb="218">
      <t>アンゴウカ</t>
    </rPh>
    <rPh sb="218" eb="220">
      <t>ホウシキ</t>
    </rPh>
    <rPh sb="220" eb="221">
      <t>ナド</t>
    </rPh>
    <rPh sb="223" eb="224">
      <t>クニ</t>
    </rPh>
    <rPh sb="228" eb="230">
      <t>ヒョウカ</t>
    </rPh>
    <rPh sb="231" eb="233">
      <t>ケッカ</t>
    </rPh>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</si>
  <si>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</si>
  <si>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</si>
  <si>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サーバ、ストレージ、ネットワーク機器、端末等への不正アクセス等の監視のために、ログを取得する範囲を確認する。
不正行為を検知するために実施する。</t>
    <phoneticPr fontId="3"/>
  </si>
  <si>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</si>
  <si>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インターネットに直接接続せず、内部ネットワークのみに接続する情報システムを想定。
[+] インターネットに接続したWebアプリケーションを用いる場合</t>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</si>
  <si>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</si>
  <si>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color theme="1"/>
        <rFont val="ＭＳ Ｐゴシック"/>
        <family val="3"/>
        <charset val="128"/>
      </rPr>
      <t xml:space="preserve">
</t>
    </r>
    <r>
      <rPr>
        <sz val="10"/>
        <color theme="1"/>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</si>
  <si>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</si>
  <si>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</si>
  <si>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</si>
  <si>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3"/>
  </si>
  <si>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</si>
  <si>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</si>
  <si>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他システムや外部システムと接続しない</t>
    <rPh sb="6" eb="8">
      <t>ガイブ</t>
    </rPh>
    <rPh sb="13" eb="15">
      <t>セツゾク</t>
    </rPh>
    <phoneticPr fontId="3"/>
  </si>
  <si>
    <t>他システムと接続する</t>
    <rPh sb="6" eb="8">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</si>
  <si>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</si>
  <si>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2ヶ所
(近隣の別な建物と遠隔地)</t>
    <rPh sb="2" eb="3">
      <t>ショ</t>
    </rPh>
    <rPh sb="13" eb="16">
      <t>エンカクチ</t>
    </rPh>
    <phoneticPr fontId="4"/>
  </si>
  <si>
    <t>【注意事項】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3"/>
  </si>
  <si>
    <t>【注意事項】
A.3.2.1（保管場所分散度(外部保管データ)）と合わせて考慮し、整合するようにレベルを選択すること。</t>
    <phoneticPr fontId="3"/>
  </si>
  <si>
    <r>
      <t>【注意事項】</t>
    </r>
    <r>
      <rPr>
        <strike/>
        <sz val="10"/>
        <color theme="1"/>
        <rFont val="ＭＳ Ｐゴシック"/>
        <family val="3"/>
        <charset val="128"/>
      </rPr>
      <t xml:space="preserve">
</t>
    </r>
    <r>
      <rPr>
        <sz val="10"/>
        <color theme="1"/>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</si>
  <si>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</si>
  <si>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</si>
  <si>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</si>
  <si>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</si>
  <si>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rPh sb="6" eb="8">
      <t>シカツ</t>
    </rPh>
    <rPh sb="8" eb="10">
      <t>カンシ</t>
    </rPh>
    <rPh sb="13" eb="15">
      <t>タイショウ</t>
    </rPh>
    <rPh sb="28" eb="30">
      <t>ジョウタイ</t>
    </rPh>
    <rPh sb="40" eb="42">
      <t>ジョウタイ</t>
    </rPh>
    <rPh sb="47" eb="49">
      <t>ハンダン</t>
    </rPh>
    <rPh sb="51" eb="53">
      <t>カンシ</t>
    </rPh>
    <rPh sb="62" eb="64">
      <t>カンシ</t>
    </rPh>
    <rPh sb="67" eb="69">
      <t>タイショウ</t>
    </rPh>
    <rPh sb="70" eb="72">
      <t>シュツリョク</t>
    </rPh>
    <rPh sb="76" eb="77">
      <t>トウ</t>
    </rPh>
    <rPh sb="81" eb="83">
      <t>シュツリョク</t>
    </rPh>
    <rPh sb="84" eb="85">
      <t>フク</t>
    </rPh>
    <rPh sb="95" eb="97">
      <t>ハンダン</t>
    </rPh>
    <rPh sb="99" eb="101">
      <t>カンシ</t>
    </rPh>
    <rPh sb="109" eb="111">
      <t>ジョウホウ</t>
    </rPh>
    <rPh sb="112" eb="113">
      <t>フク</t>
    </rPh>
    <rPh sb="114" eb="116">
      <t>バアイ</t>
    </rPh>
    <rPh sb="130" eb="132">
      <t>ハッセイ</t>
    </rPh>
    <rPh sb="138" eb="140">
      <t>ショウサイ</t>
    </rPh>
    <rPh sb="145" eb="147">
      <t>ハンダン</t>
    </rPh>
    <rPh sb="251" eb="253">
      <t>カンシ</t>
    </rPh>
    <rPh sb="256" eb="258">
      <t>タイショウ</t>
    </rPh>
    <rPh sb="259" eb="261">
      <t>シュツリョク</t>
    </rPh>
    <rPh sb="266" eb="268">
      <t>ベット</t>
    </rPh>
    <rPh sb="268" eb="270">
      <t>シュウシュウ</t>
    </rPh>
    <rPh sb="279" eb="281">
      <t>ジョウホウ</t>
    </rPh>
    <rPh sb="282" eb="283">
      <t>モト</t>
    </rPh>
    <rPh sb="287" eb="289">
      <t>ギョウム</t>
    </rPh>
    <rPh sb="303" eb="306">
      <t>ニュウシュツリョク</t>
    </rPh>
    <rPh sb="313" eb="315">
      <t>テンソウ</t>
    </rPh>
    <rPh sb="315" eb="316">
      <t>トウ</t>
    </rPh>
    <rPh sb="317" eb="319">
      <t>オウトウ</t>
    </rPh>
    <rPh sb="319" eb="321">
      <t>ジカン</t>
    </rPh>
    <rPh sb="332" eb="334">
      <t>ハンダン</t>
    </rPh>
    <rPh sb="336" eb="338">
      <t>カンシ</t>
    </rPh>
    <rPh sb="345" eb="347">
      <t>ウンヨウ</t>
    </rPh>
    <rPh sb="352" eb="354">
      <t>エイキョウ</t>
    </rPh>
    <rPh sb="359" eb="361">
      <t>カンシ</t>
    </rPh>
    <rPh sb="366" eb="368">
      <t>カンシ</t>
    </rPh>
    <rPh sb="376" eb="378">
      <t>カンシ</t>
    </rPh>
    <rPh sb="379" eb="380">
      <t>オコナ</t>
    </rPh>
    <rPh sb="388" eb="390">
      <t>ショウガイ</t>
    </rPh>
    <rPh sb="390" eb="392">
      <t>ゲンイン</t>
    </rPh>
    <rPh sb="393" eb="395">
      <t>ツイキュウ</t>
    </rPh>
    <rPh sb="396" eb="398">
      <t>ヨウイ</t>
    </rPh>
    <rPh sb="404" eb="406">
      <t>ショウガイ</t>
    </rPh>
    <rPh sb="407" eb="409">
      <t>ミゼン</t>
    </rPh>
    <rPh sb="410" eb="412">
      <t>ボウシ</t>
    </rPh>
    <rPh sb="418" eb="420">
      <t>ジョウホウ</t>
    </rPh>
    <rPh sb="425" eb="427">
      <t>ヒンシツ</t>
    </rPh>
    <rPh sb="428" eb="430">
      <t>イジ</t>
    </rPh>
    <rPh sb="435" eb="437">
      <t>ウンヨウ</t>
    </rPh>
    <rPh sb="441" eb="442">
      <t>サ</t>
    </rPh>
    <rPh sb="449" eb="451">
      <t>テイキ</t>
    </rPh>
    <rPh sb="451" eb="453">
      <t>ホウコク</t>
    </rPh>
    <rPh sb="453" eb="454">
      <t>カイ</t>
    </rPh>
    <rPh sb="461" eb="463">
      <t>カンシ</t>
    </rPh>
    <rPh sb="463" eb="465">
      <t>ケッカ</t>
    </rPh>
    <rPh sb="473" eb="475">
      <t>カンシ</t>
    </rPh>
    <rPh sb="475" eb="477">
      <t>ケッカ</t>
    </rPh>
    <rPh sb="478" eb="480">
      <t>ホウコク</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</si>
  <si>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</si>
  <si>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</si>
  <si>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</si>
  <si>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</si>
  <si>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</si>
  <si>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</si>
  <si>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3"/>
  </si>
  <si>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</si>
  <si>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r>
      <t xml:space="preserve">備考
</t>
    </r>
    <r>
      <rPr>
        <sz val="12"/>
        <color theme="1"/>
        <rFont val="ＭＳ Ｐゴシック"/>
        <family val="3"/>
        <charset val="128"/>
      </rPr>
      <t>「利用ガイド」第４章も参照のこと</t>
    </r>
    <rPh sb="0" eb="2">
      <t>ビコウ</t>
    </rPh>
    <rPh sb="4" eb="6">
      <t>リヨウ</t>
    </rPh>
    <rPh sb="10" eb="11">
      <t>ダイ</t>
    </rPh>
    <rPh sb="12" eb="13">
      <t>ショウ</t>
    </rPh>
    <rPh sb="14" eb="16">
      <t>サンショウ</t>
    </rPh>
    <phoneticPr fontId="3"/>
  </si>
  <si>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</si>
  <si>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3"/>
  </si>
  <si>
    <t>遠隔地1ヶ所
[+] コストと実現性を確認した上で、可用性を高めたい場合</t>
    <phoneticPr fontId="3"/>
  </si>
  <si>
    <t>蓄積するデータについては、第三者に漏洩しないようすべてのデータの暗号化を実施する。</t>
    <phoneticPr fontId="3"/>
  </si>
  <si>
    <t>*</t>
    <phoneticPr fontId="3"/>
  </si>
  <si>
    <t>想定する必要レベル
(校務支援システム)</t>
    <rPh sb="0" eb="2">
      <t>ソウテイ</t>
    </rPh>
    <rPh sb="4" eb="6">
      <t>ヒツヨウ</t>
    </rPh>
    <rPh sb="11" eb="15">
      <t>コウムシエン</t>
    </rPh>
    <phoneticPr fontId="3"/>
  </si>
  <si>
    <t>想定する必要レベル
(汎用クラウド)</t>
    <rPh sb="0" eb="2">
      <t>ソウテイ</t>
    </rPh>
    <rPh sb="4" eb="6">
      <t>ヒツヨウ</t>
    </rPh>
    <rPh sb="11" eb="13">
      <t>ハンヨウ</t>
    </rPh>
    <phoneticPr fontId="3"/>
  </si>
  <si>
    <t>提案するレベル
(校務支援システム)</t>
    <rPh sb="0" eb="2">
      <t>テイアン</t>
    </rPh>
    <rPh sb="9" eb="13">
      <t>コウムシエン</t>
    </rPh>
    <phoneticPr fontId="3"/>
  </si>
  <si>
    <t>備考</t>
    <rPh sb="0" eb="2">
      <t>ビコウ</t>
    </rPh>
    <phoneticPr fontId="3"/>
  </si>
  <si>
    <t>提案するレベル
(汎用クラウド)</t>
    <rPh sb="0" eb="2">
      <t>テイアン</t>
    </rPh>
    <rPh sb="9" eb="11">
      <t>ハンヨウ</t>
    </rPh>
    <phoneticPr fontId="3"/>
  </si>
  <si>
    <t>仕様書案記載の教職員数</t>
    <phoneticPr fontId="3"/>
  </si>
  <si>
    <t>仕様書案記載の、教職員数や児童生徒数に係るデータ</t>
    <phoneticPr fontId="3"/>
  </si>
  <si>
    <t>年度切替時のデータ移行を想定</t>
    <phoneticPr fontId="3"/>
  </si>
  <si>
    <t>データ移行の提案方式次第</t>
    <phoneticPr fontId="3"/>
  </si>
  <si>
    <t>既存ストレージの移行は、長期休業中の実施を想定</t>
    <phoneticPr fontId="3"/>
  </si>
  <si>
    <t>既存ストレージは、大きくて1TB/学校、20GB/教職員程度を想定</t>
    <rPh sb="0" eb="1">
      <t>キゾン</t>
    </rPh>
    <rPh sb="8" eb="9">
      <t>オオ</t>
    </rPh>
    <phoneticPr fontId="3"/>
  </si>
  <si>
    <t>デジタル庁基準のレベル</t>
    <rPh sb="4" eb="5">
      <t>チョウ</t>
    </rPh>
    <rPh sb="5" eb="7">
      <t>キジュン</t>
    </rPh>
    <phoneticPr fontId="3"/>
  </si>
  <si>
    <t>デジタル庁基準のレベル</t>
    <phoneticPr fontId="3"/>
  </si>
  <si>
    <t>仕様書案記載の教職員数による同時アクセス</t>
    <rPh sb="12" eb="14">
      <t>ドウジ</t>
    </rPh>
    <phoneticPr fontId="3"/>
  </si>
  <si>
    <t>仕様書案記載の教職員数や、児童生徒数・保護者数
教職員以外の利用は提案次第</t>
    <rPh sb="12" eb="17">
      <t>ジドウセイトスウ</t>
    </rPh>
    <rPh sb="18" eb="22">
      <t>ホゴシャスウ</t>
    </rPh>
    <phoneticPr fontId="3"/>
  </si>
  <si>
    <t>仕様書案記載の、教職員数や児童生徒数に係るデータ。ストレージは、1TB/学校、20GB/教職員程度を想定。</t>
    <phoneticPr fontId="3"/>
  </si>
  <si>
    <t>現行GWSと移行後GWS、どちらとも利用が出来ない期間は左記程度</t>
    <rPh sb="5" eb="7">
      <t>イコウ</t>
    </rPh>
    <rPh sb="15" eb="17">
      <t>ギョウム</t>
    </rPh>
    <rPh sb="17" eb="19">
      <t>リヨウ</t>
    </rPh>
    <rPh sb="20" eb="22">
      <t>デキ</t>
    </rPh>
    <rPh sb="22" eb="24">
      <t>キカン</t>
    </rPh>
    <rPh sb="25" eb="27">
      <t>サキ</t>
    </rPh>
    <rPh sb="27" eb="29">
      <t>テイド</t>
    </rPh>
    <phoneticPr fontId="3"/>
  </si>
  <si>
    <t>現行システムと移行後システム、どちらとも利用が出来ない期間は左記程度</t>
    <rPh sb="5" eb="8">
      <t>イコウゴ</t>
    </rPh>
    <rPh sb="19" eb="21">
      <t>リヨウ</t>
    </rPh>
    <rPh sb="21" eb="23">
      <t>デキ</t>
    </rPh>
    <rPh sb="25" eb="27">
      <t>キカン</t>
    </rPh>
    <rPh sb="28" eb="30">
      <t>サキ</t>
    </rPh>
    <rPh sb="30" eb="32">
      <t>テイド</t>
    </rPh>
    <phoneticPr fontId="3"/>
  </si>
  <si>
    <t>初期のアカウントデータ移行(設定)、在校生の公簿データ移行は、ベンダ作業</t>
    <rPh sb="13" eb="15">
      <t>セッテイ</t>
    </rPh>
    <phoneticPr fontId="3"/>
  </si>
  <si>
    <t>初期のアカウントデータ移行(設定)、現行の共有ドライブや、GWS上の業務アプリは、ベンダでの移行を想定</t>
    <rPh sb="9" eb="11">
      <t>イコウ</t>
    </rPh>
    <rPh sb="13" eb="15">
      <t>セッテイ</t>
    </rPh>
    <rPh sb="16" eb="18">
      <t>ゲンコウ</t>
    </rPh>
    <rPh sb="29" eb="30">
      <t>ジョウ</t>
    </rPh>
    <phoneticPr fontId="3"/>
  </si>
  <si>
    <t>点数</t>
    <rPh sb="0" eb="2">
      <t>テンスウ</t>
    </rPh>
    <phoneticPr fontId="3"/>
  </si>
  <si>
    <t>校務支援</t>
    <rPh sb="0" eb="4">
      <t>コウムシエン</t>
    </rPh>
    <phoneticPr fontId="3"/>
  </si>
  <si>
    <t>汎用クラウド</t>
    <rPh sb="0" eb="2">
      <t>ハンヨウ</t>
    </rPh>
    <phoneticPr fontId="3"/>
  </si>
  <si>
    <t>相対評価</t>
    <rPh sb="0" eb="4">
      <t>ソウタイヒョウカ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</si>
</sst>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b/>
      <vertAlign val="superscript"/>
      <sz val="10"/>
      <color theme="1"/>
      <name val="ＭＳ Ｐゴシック"/>
      <family val="3"/>
      <charset val="128"/>
    </font>
    <font>
      <sz val="12"/>
      <color theme="1"/>
      <name val="ＭＳ Ｐゴシック"/>
      <family val="3"/>
      <charset val="128"/>
    </font>
    <font>
      <sz val="14"/>
      <color theme="1"/>
      <name val="ＭＳ Ｐゴシック"/>
      <family val="3"/>
      <charset val="128"/>
    </font>
    <font>
      <strike/>
      <sz val="10"/>
      <color theme="1"/>
      <name val="ＭＳ Ｐゴシック"/>
      <family val="3"/>
      <charset val="128"/>
    </font>
    <font>
      <sz val="11"/>
      <color theme="1"/>
      <name val="ＭＳ Ｐゴシック"/>
      <family val="3"/>
      <charset val="128"/>
    </font>
    <font>
      <u/>
      <sz val="10"/>
      <color theme="1"/>
      <name val="ＭＳ Ｐゴシック"/>
      <family val="3"/>
      <charset val="128"/>
    </font>
    <font>
      <b/>
      <sz val="10"/>
      <color rgb="FF00B050"/>
      <name val="ＭＳ Ｐゴシック"/>
      <family val="3"/>
      <charset val="128"/>
    </font>
    <font>
      <b/>
      <sz val="10"/>
      <color rgb="FF993366"/>
      <name val="ＭＳ Ｐゴシック"/>
      <family val="3"/>
      <charset val="128"/>
    </font>
    <font>
      <sz val="9"/>
      <color indexed="81"/>
      <name val="MS P ゴシック"/>
      <family val="3"/>
      <charset val="128"/>
    </font>
    <font>
      <i/>
      <sz val="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s>
  <cellStyleXfs count="5">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6" fillId="0" borderId="0">
      <alignment vertical="center"/>
    </xf>
  </cellStyleXfs>
  <cellXfs count="93">
    <xf numFmtId="0" fontId="0" fillId="0" borderId="0" xfId="0">
      <alignment vertical="center"/>
    </xf>
    <xf numFmtId="0" fontId="8" fillId="0" borderId="0" xfId="0" applyFont="1" applyBorder="1">
      <alignmen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Fill="1" applyBorder="1">
      <alignment vertical="center"/>
    </xf>
    <xf numFmtId="0" fontId="16" fillId="0" borderId="0" xfId="0" applyFont="1" applyBorder="1">
      <alignment vertical="center"/>
    </xf>
    <xf numFmtId="0" fontId="12" fillId="3" borderId="1" xfId="0" applyFont="1" applyFill="1" applyBorder="1" applyAlignment="1">
      <alignment horizontal="center" vertical="center" wrapText="1"/>
    </xf>
    <xf numFmtId="0" fontId="13" fillId="3" borderId="1" xfId="3"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1" fillId="0" borderId="1" xfId="3" applyFont="1" applyFill="1" applyBorder="1" applyAlignment="1">
      <alignment horizontal="left" vertical="top" wrapText="1"/>
    </xf>
    <xf numFmtId="0" fontId="11" fillId="0" borderId="1" xfId="3" applyNumberFormat="1" applyFont="1" applyFill="1" applyBorder="1" applyAlignment="1">
      <alignment horizontal="left" vertical="top" wrapText="1"/>
    </xf>
    <xf numFmtId="0" fontId="11" fillId="0" borderId="1" xfId="3" applyNumberFormat="1"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0" fontId="11" fillId="0" borderId="1" xfId="3" applyFont="1" applyFill="1" applyBorder="1" applyAlignment="1">
      <alignment horizontal="center" vertical="top" wrapText="1"/>
    </xf>
    <xf numFmtId="0" fontId="11" fillId="0" borderId="1" xfId="3" applyFont="1" applyFill="1" applyBorder="1" applyAlignment="1">
      <alignment vertical="top" wrapText="1"/>
    </xf>
    <xf numFmtId="0" fontId="11" fillId="0" borderId="1" xfId="4"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11" fillId="0" borderId="1" xfId="0" applyNumberFormat="1" applyFont="1" applyFill="1" applyBorder="1" applyAlignment="1">
      <alignment horizontal="center" vertical="center" wrapText="1"/>
    </xf>
    <xf numFmtId="0" fontId="11" fillId="0" borderId="1" xfId="4"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NumberFormat="1"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3" applyNumberFormat="1" applyFont="1" applyFill="1" applyBorder="1" applyAlignment="1">
      <alignment horizontal="left" vertical="top" wrapText="1"/>
    </xf>
    <xf numFmtId="0" fontId="11" fillId="0" borderId="0" xfId="0" applyFont="1" applyBorder="1">
      <alignment vertical="center"/>
    </xf>
    <xf numFmtId="0" fontId="11"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Fill="1" applyBorder="1">
      <alignment vertical="center"/>
    </xf>
    <xf numFmtId="0" fontId="18"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49" fontId="11" fillId="0" borderId="1" xfId="3" quotePrefix="1" applyNumberFormat="1" applyFont="1" applyFill="1" applyBorder="1" applyAlignment="1">
      <alignment horizontal="left" vertical="top" wrapText="1"/>
    </xf>
    <xf numFmtId="0" fontId="17" fillId="0" borderId="1" xfId="3" applyNumberFormat="1" applyFont="1" applyFill="1" applyBorder="1" applyAlignment="1">
      <alignment horizontal="left" vertical="top" wrapText="1"/>
    </xf>
    <xf numFmtId="0" fontId="19" fillId="0" borderId="1" xfId="0" applyNumberFormat="1" applyFont="1" applyFill="1" applyBorder="1" applyAlignment="1">
      <alignment horizontal="left" vertical="top" wrapText="1"/>
    </xf>
    <xf numFmtId="0" fontId="11" fillId="0" borderId="1" xfId="0" applyFont="1" applyFill="1" applyBorder="1" applyAlignment="1">
      <alignment horizontal="left" vertical="center"/>
    </xf>
    <xf numFmtId="0" fontId="17" fillId="0" borderId="1" xfId="0" applyNumberFormat="1" applyFont="1" applyFill="1" applyBorder="1" applyAlignment="1">
      <alignment horizontal="left" vertical="top" wrapText="1"/>
    </xf>
    <xf numFmtId="0" fontId="16" fillId="0" borderId="0" xfId="0" applyFont="1" applyBorder="1" applyAlignment="1">
      <alignment horizontal="left" vertical="center"/>
    </xf>
    <xf numFmtId="0" fontId="11"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1" fillId="4" borderId="1" xfId="0" applyNumberFormat="1" applyFont="1" applyFill="1" applyBorder="1" applyAlignment="1">
      <alignment horizontal="center" vertical="top" wrapText="1"/>
    </xf>
    <xf numFmtId="0" fontId="11" fillId="4" borderId="1" xfId="0" quotePrefix="1" applyNumberFormat="1" applyFont="1" applyFill="1" applyBorder="1" applyAlignment="1">
      <alignment horizontal="left" vertical="top" wrapText="1"/>
    </xf>
    <xf numFmtId="0" fontId="11" fillId="4" borderId="1" xfId="0" applyNumberFormat="1" applyFont="1" applyFill="1" applyBorder="1" applyAlignment="1">
      <alignment horizontal="left" vertical="top" wrapText="1"/>
    </xf>
    <xf numFmtId="0" fontId="11" fillId="4" borderId="1" xfId="0" applyFont="1" applyFill="1" applyBorder="1" applyAlignment="1">
      <alignment horizontal="center" vertical="top"/>
    </xf>
    <xf numFmtId="0" fontId="11" fillId="4" borderId="1" xfId="0" applyFont="1" applyFill="1" applyBorder="1" applyAlignment="1">
      <alignment horizontal="left" vertical="top" wrapText="1"/>
    </xf>
    <xf numFmtId="0" fontId="11" fillId="4" borderId="1" xfId="0" applyFont="1" applyFill="1" applyBorder="1" applyAlignment="1">
      <alignment horizontal="center" vertical="top" wrapText="1"/>
    </xf>
    <xf numFmtId="0" fontId="11" fillId="4" borderId="1" xfId="3" applyNumberFormat="1" applyFont="1" applyFill="1" applyBorder="1" applyAlignment="1">
      <alignment horizontal="left" vertical="top" wrapText="1"/>
    </xf>
    <xf numFmtId="0" fontId="11" fillId="4" borderId="0" xfId="0" applyFont="1" applyFill="1" applyBorder="1" applyAlignment="1">
      <alignment horizontal="left" vertical="center"/>
    </xf>
    <xf numFmtId="0" fontId="11" fillId="4" borderId="0" xfId="0" applyFont="1" applyFill="1" applyBorder="1">
      <alignment vertical="center"/>
    </xf>
    <xf numFmtId="0" fontId="16" fillId="4" borderId="0" xfId="0" applyFont="1" applyFill="1" applyBorder="1">
      <alignment vertical="center"/>
    </xf>
    <xf numFmtId="0" fontId="8" fillId="4" borderId="0" xfId="0" applyFont="1" applyFill="1" applyBorder="1">
      <alignment vertical="center"/>
    </xf>
    <xf numFmtId="0" fontId="13" fillId="0" borderId="2" xfId="0" applyFont="1" applyFill="1" applyBorder="1" applyAlignment="1">
      <alignment horizontal="center" vertical="center" wrapText="1"/>
    </xf>
    <xf numFmtId="0" fontId="15" fillId="0" borderId="2" xfId="0" applyFont="1" applyFill="1" applyBorder="1">
      <alignment vertical="center"/>
    </xf>
    <xf numFmtId="0" fontId="11" fillId="0" borderId="2" xfId="3" applyNumberFormat="1" applyFont="1" applyFill="1" applyBorder="1" applyAlignment="1">
      <alignment horizontal="left" vertical="top" wrapText="1"/>
    </xf>
    <xf numFmtId="0" fontId="19" fillId="0" borderId="2"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17" fillId="0" borderId="2" xfId="3" applyNumberFormat="1" applyFont="1" applyFill="1" applyBorder="1" applyAlignment="1">
      <alignment horizontal="left" vertical="top" wrapText="1"/>
    </xf>
    <xf numFmtId="0" fontId="17"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5" borderId="3" xfId="0" applyNumberFormat="1" applyFont="1" applyFill="1" applyBorder="1" applyAlignment="1">
      <alignment horizontal="center" vertical="top" wrapText="1"/>
    </xf>
    <xf numFmtId="0" fontId="11" fillId="0" borderId="3" xfId="0" quotePrefix="1" applyNumberFormat="1" applyFont="1" applyFill="1" applyBorder="1" applyAlignment="1">
      <alignment horizontal="left" vertical="top" wrapText="1"/>
    </xf>
    <xf numFmtId="0" fontId="11" fillId="5" borderId="3" xfId="0" applyFont="1" applyFill="1" applyBorder="1" applyAlignment="1">
      <alignment horizontal="center" vertical="top"/>
    </xf>
    <xf numFmtId="0" fontId="11" fillId="5" borderId="3"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15" fillId="0" borderId="0" xfId="0" applyFont="1" applyFill="1" applyBorder="1">
      <alignment vertical="center"/>
    </xf>
    <xf numFmtId="0" fontId="19" fillId="0" borderId="0" xfId="0" applyNumberFormat="1" applyFont="1" applyFill="1" applyBorder="1" applyAlignment="1">
      <alignment horizontal="left" vertical="top" wrapText="1"/>
    </xf>
    <xf numFmtId="0" fontId="17" fillId="0" borderId="0" xfId="3" applyNumberFormat="1" applyFont="1" applyFill="1" applyBorder="1" applyAlignment="1">
      <alignment horizontal="left" vertical="top" wrapText="1"/>
    </xf>
    <xf numFmtId="0" fontId="11" fillId="0" borderId="4" xfId="0" applyNumberFormat="1" applyFont="1" applyFill="1" applyBorder="1" applyAlignment="1">
      <alignment horizontal="center" vertical="top" wrapText="1"/>
    </xf>
    <xf numFmtId="0" fontId="11" fillId="0" borderId="4" xfId="0" quotePrefix="1" applyNumberFormat="1" applyFont="1" applyFill="1" applyBorder="1" applyAlignment="1">
      <alignment horizontal="left" vertical="top" wrapText="1"/>
    </xf>
    <xf numFmtId="0" fontId="11" fillId="0" borderId="4" xfId="0" applyFont="1" applyFill="1" applyBorder="1" applyAlignment="1">
      <alignment horizontal="center" vertical="top"/>
    </xf>
    <xf numFmtId="0" fontId="11" fillId="0" borderId="4" xfId="0" applyFont="1" applyFill="1" applyBorder="1" applyAlignment="1">
      <alignment horizontal="center" vertical="top" wrapText="1"/>
    </xf>
    <xf numFmtId="0" fontId="8"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wrapText="1"/>
    </xf>
    <xf numFmtId="0" fontId="11" fillId="5" borderId="3" xfId="0" quotePrefix="1" applyNumberFormat="1" applyFont="1" applyFill="1" applyBorder="1" applyAlignment="1">
      <alignment horizontal="left" vertical="top" wrapTex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3" borderId="1" xfId="3" applyFont="1" applyFill="1" applyBorder="1" applyAlignment="1">
      <alignment horizontal="center" vertical="center" wrapText="1"/>
    </xf>
    <xf numFmtId="0" fontId="12" fillId="3" borderId="1" xfId="3"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lignment vertical="center"/>
    </xf>
    <xf numFmtId="0" fontId="11"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lignment vertical="center"/>
    </xf>
    <xf numFmtId="0" fontId="23" fillId="0" borderId="0" xfId="0" applyFont="1" applyFill="1" applyBorder="1" applyAlignment="1">
      <alignment vertical="center"/>
    </xf>
  </cellXfs>
  <cellStyles count="5">
    <cellStyle name="標準" xfId="0" builtinId="0"/>
    <cellStyle name="標準 2" xfId="1" xr:uid="{00000000-0005-0000-0000-000001000000}"/>
    <cellStyle name="標準 3" xfId="2" xr:uid="{00000000-0005-0000-0000-000002000000}"/>
    <cellStyle name="標準_Sheet1" xfId="3" xr:uid="{00000000-0005-0000-0000-000003000000}"/>
    <cellStyle name="標準_対策種別一覧" xfId="4" xr:uid="{00000000-0005-0000-0000-000004000000}"/>
  </cellStyles>
  <dxfs count="0"/>
  <tableStyles count="0" defaultTableStyle="TableStyleMedium9" defaultPivotStyle="PivotStyleLight16"/>
  <colors>
    <mruColors>
      <color rgb="FF993366"/>
      <color rgb="FFCC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1" dT="2025-05-30T11:47:32.28" personId="{00000000-0000-0000-0000-000000000000}" id="{CF713F05-DFC1-4C06-9459-3884D48B8B43}">
    <text xml:space="preserve">〇点数の考え方
要件を上回るレベル：２点
要件と同じレベル：１点
要件を下回るレベル：０点
○ベンダー提案とした項目→相対評価
デフォルト値：１点
他業者と比較し、優れている：２点
他業者と比較し劣る、グレード０、グレード評価無し：０点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L69"/>
  <sheetViews>
    <sheetView tabSelected="1" view="pageBreakPreview" zoomScale="85" zoomScaleNormal="100" zoomScaleSheetLayoutView="85" zoomScalePageLayoutView="85" workbookViewId="0">
      <pane xSplit="4" ySplit="2" topLeftCell="E3" activePane="bottomRight" state="frozen"/>
      <selection pane="topRight" activeCell="E1" sqref="E1"/>
      <selection pane="bottomLeft" activeCell="A3" sqref="A3"/>
      <selection pane="bottomRight" sqref="A1:A2"/>
    </sheetView>
  </sheetViews>
  <sheetFormatPr defaultColWidth="9.140625" defaultRowHeight="17.25"/>
  <cols>
    <col min="1" max="1" width="8.85546875" style="2" customWidth="1"/>
    <col min="2" max="2" width="11.140625" style="3" customWidth="1"/>
    <col min="3" max="3" width="11.140625" style="1" customWidth="1"/>
    <col min="4" max="4" width="12.28515625" style="1" customWidth="1"/>
    <col min="5" max="5" width="41.140625" style="1" customWidth="1"/>
    <col min="6" max="6" width="4.140625" style="6" customWidth="1"/>
    <col min="7" max="7" width="4.140625" style="5" customWidth="1"/>
    <col min="8" max="10" width="1.140625" style="55" customWidth="1"/>
    <col min="11" max="12" width="9.85546875" style="1" customWidth="1"/>
    <col min="13" max="18" width="9.85546875" style="4" customWidth="1"/>
    <col min="19" max="19" width="6.140625" style="1" customWidth="1"/>
    <col min="20" max="20" width="13.85546875" style="7" customWidth="1"/>
    <col min="21" max="21" width="3" style="7" bestFit="1" customWidth="1"/>
    <col min="22" max="23" width="20.28515625" style="7" customWidth="1"/>
    <col min="24" max="24" width="2.7109375" style="7" bestFit="1" customWidth="1"/>
    <col min="25" max="25" width="20.28515625" style="7" customWidth="1"/>
    <col min="26" max="26" width="20.28515625" style="1" customWidth="1"/>
    <col min="27" max="27" width="13.85546875" style="7" customWidth="1"/>
    <col min="28" max="28" width="3" style="1" bestFit="1" customWidth="1"/>
    <col min="29" max="30" width="20.28515625" style="1" customWidth="1"/>
    <col min="31" max="31" width="2.7109375" style="1" bestFit="1" customWidth="1"/>
    <col min="32" max="33" width="20.28515625" style="1" customWidth="1"/>
    <col min="34" max="16384" width="9.140625" style="76"/>
  </cols>
  <sheetData>
    <row r="1" spans="1:38" ht="53.25" customHeight="1">
      <c r="A1" s="83" t="s">
        <v>9</v>
      </c>
      <c r="B1" s="83" t="s">
        <v>13</v>
      </c>
      <c r="C1" s="83" t="s">
        <v>10</v>
      </c>
      <c r="D1" s="83" t="s">
        <v>12</v>
      </c>
      <c r="E1" s="83" t="s">
        <v>212</v>
      </c>
      <c r="F1" s="84" t="s">
        <v>469</v>
      </c>
      <c r="G1" s="84" t="s">
        <v>470</v>
      </c>
      <c r="H1" s="88" t="s">
        <v>15</v>
      </c>
      <c r="I1" s="88"/>
      <c r="J1" s="88" t="s">
        <v>30</v>
      </c>
      <c r="K1" s="83" t="s">
        <v>127</v>
      </c>
      <c r="L1" s="83"/>
      <c r="M1" s="83"/>
      <c r="N1" s="83"/>
      <c r="O1" s="83"/>
      <c r="P1" s="83"/>
      <c r="Q1" s="83"/>
      <c r="R1" s="83"/>
      <c r="S1" s="85" t="s">
        <v>512</v>
      </c>
      <c r="T1" s="56"/>
      <c r="U1" s="82" t="s">
        <v>518</v>
      </c>
      <c r="V1" s="82"/>
      <c r="W1" s="82"/>
      <c r="X1" s="82" t="s">
        <v>519</v>
      </c>
      <c r="Y1" s="82"/>
      <c r="Z1" s="82"/>
      <c r="AA1" s="68"/>
      <c r="AB1" s="89" t="s">
        <v>520</v>
      </c>
      <c r="AC1" s="89"/>
      <c r="AD1" s="89"/>
      <c r="AE1" s="89" t="s">
        <v>522</v>
      </c>
      <c r="AF1" s="89"/>
      <c r="AG1" s="89"/>
      <c r="AI1" s="82" t="s">
        <v>538</v>
      </c>
      <c r="AJ1" s="82"/>
    </row>
    <row r="2" spans="1:38" ht="29.25" customHeight="1">
      <c r="A2" s="83"/>
      <c r="B2" s="83"/>
      <c r="C2" s="83"/>
      <c r="D2" s="83"/>
      <c r="E2" s="83"/>
      <c r="F2" s="84"/>
      <c r="G2" s="87"/>
      <c r="H2" s="88"/>
      <c r="I2" s="88"/>
      <c r="J2" s="88"/>
      <c r="K2" s="9" t="s">
        <v>22</v>
      </c>
      <c r="L2" s="9" t="s">
        <v>169</v>
      </c>
      <c r="M2" s="10">
        <v>0</v>
      </c>
      <c r="N2" s="10">
        <v>1</v>
      </c>
      <c r="O2" s="10">
        <v>2</v>
      </c>
      <c r="P2" s="10">
        <v>3</v>
      </c>
      <c r="Q2" s="10">
        <v>4</v>
      </c>
      <c r="R2" s="10">
        <v>5</v>
      </c>
      <c r="S2" s="86"/>
      <c r="T2" s="57"/>
      <c r="U2" s="82" t="s">
        <v>529</v>
      </c>
      <c r="V2" s="82"/>
      <c r="W2" s="81" t="s">
        <v>521</v>
      </c>
      <c r="X2" s="82" t="s">
        <v>530</v>
      </c>
      <c r="Y2" s="82"/>
      <c r="Z2" s="81" t="s">
        <v>521</v>
      </c>
      <c r="AA2" s="69"/>
      <c r="AB2" s="89" t="s">
        <v>530</v>
      </c>
      <c r="AC2" s="89"/>
      <c r="AD2" s="80" t="s">
        <v>521</v>
      </c>
      <c r="AE2" s="89" t="s">
        <v>530</v>
      </c>
      <c r="AF2" s="89"/>
      <c r="AG2" s="80" t="s">
        <v>521</v>
      </c>
      <c r="AI2" s="81" t="s">
        <v>539</v>
      </c>
      <c r="AJ2" s="81" t="s">
        <v>540</v>
      </c>
    </row>
    <row r="3" spans="1:38" s="77" customFormat="1" ht="27.75" customHeight="1">
      <c r="A3" s="11" t="s">
        <v>335</v>
      </c>
      <c r="B3" s="18" t="s">
        <v>31</v>
      </c>
      <c r="C3" s="18" t="s">
        <v>32</v>
      </c>
      <c r="D3" s="14" t="s">
        <v>307</v>
      </c>
      <c r="E3" s="13" t="s">
        <v>245</v>
      </c>
      <c r="F3" s="15" t="s">
        <v>6</v>
      </c>
      <c r="G3" s="15" t="s">
        <v>336</v>
      </c>
      <c r="H3" s="45">
        <v>2</v>
      </c>
      <c r="I3" s="46" t="str">
        <f t="shared" ref="I3:I49" si="0">IF(H3="*","ベンダーによる提案事項",HLOOKUP(H3,$K$2:$R$60,ROW()-1,0))</f>
        <v>1営業日前の時点
（日次バックアップからの復旧）</v>
      </c>
      <c r="J3" s="47" t="s">
        <v>392</v>
      </c>
      <c r="K3" s="16" t="s">
        <v>242</v>
      </c>
      <c r="L3" s="16" t="s">
        <v>241</v>
      </c>
      <c r="M3" s="14" t="s">
        <v>33</v>
      </c>
      <c r="N3" s="14" t="s">
        <v>34</v>
      </c>
      <c r="O3" s="14" t="s">
        <v>35</v>
      </c>
      <c r="P3" s="14" t="s">
        <v>409</v>
      </c>
      <c r="Q3" s="14"/>
      <c r="R3" s="14"/>
      <c r="S3" s="14" t="s">
        <v>284</v>
      </c>
      <c r="T3" s="58"/>
      <c r="U3" s="72">
        <v>2</v>
      </c>
      <c r="V3" s="73" t="str">
        <f t="shared" ref="V3:Y49" si="1">IF(U3="*","ベンダーによる提案事項",HLOOKUP(U3,$K$2:$R$60,ROW()-1,0))</f>
        <v>1営業日前の時点
（日次バックアップからの復旧）</v>
      </c>
      <c r="W3" s="73"/>
      <c r="X3" s="72">
        <v>2</v>
      </c>
      <c r="Y3" s="73" t="str">
        <f t="shared" si="1"/>
        <v>1営業日前の時点
（日次バックアップからの復旧）</v>
      </c>
      <c r="Z3" s="73"/>
      <c r="AA3" s="27"/>
      <c r="AB3" s="64"/>
      <c r="AC3" s="65" t="str">
        <f t="shared" ref="AC3" si="2">IF(AB3="*","ベンダーによる提案事項",HLOOKUP(AB3,$K$2:$R$60,ROW()-1,0))</f>
        <v>復旧不要</v>
      </c>
      <c r="AD3" s="79"/>
      <c r="AE3" s="64"/>
      <c r="AF3" s="65" t="str">
        <f t="shared" ref="AF3" si="3">IF(AE3="*","ベンダーによる提案事項",HLOOKUP(AE3,$K$2:$R$60,ROW()-1,0))</f>
        <v>復旧不要</v>
      </c>
      <c r="AG3" s="79"/>
      <c r="AI3" s="73" cm="1">
        <f t="array" ref="AI3">_xlfn.IFS(AB3&gt;U3,2,AB3=U3,1,AB3&lt;U3,0)</f>
        <v>0</v>
      </c>
      <c r="AJ3" s="73" cm="1">
        <f t="array" ref="AJ3">_xlfn.IFS(AE3&gt;X3,2,AE3=X3,1,AE3&lt;X3,0)</f>
        <v>0</v>
      </c>
    </row>
    <row r="4" spans="1:38" s="77" customFormat="1" ht="27.75" customHeight="1">
      <c r="A4" s="11" t="s">
        <v>195</v>
      </c>
      <c r="B4" s="18" t="s">
        <v>31</v>
      </c>
      <c r="C4" s="18" t="s">
        <v>32</v>
      </c>
      <c r="D4" s="14" t="s">
        <v>285</v>
      </c>
      <c r="E4" s="13" t="s">
        <v>36</v>
      </c>
      <c r="F4" s="15" t="s">
        <v>6</v>
      </c>
      <c r="G4" s="15" t="s">
        <v>336</v>
      </c>
      <c r="H4" s="45">
        <v>2</v>
      </c>
      <c r="I4" s="46" t="str">
        <f t="shared" si="0"/>
        <v>12時間以内</v>
      </c>
      <c r="J4" s="47" t="s">
        <v>510</v>
      </c>
      <c r="K4" s="16" t="s">
        <v>242</v>
      </c>
      <c r="L4" s="16" t="s">
        <v>241</v>
      </c>
      <c r="M4" s="14" t="s">
        <v>37</v>
      </c>
      <c r="N4" s="14" t="s">
        <v>38</v>
      </c>
      <c r="O4" s="14" t="s">
        <v>39</v>
      </c>
      <c r="P4" s="14" t="s">
        <v>40</v>
      </c>
      <c r="Q4" s="14" t="s">
        <v>41</v>
      </c>
      <c r="R4" s="14"/>
      <c r="S4" s="14" t="s">
        <v>484</v>
      </c>
      <c r="T4" s="58"/>
      <c r="U4" s="72">
        <v>1</v>
      </c>
      <c r="V4" s="73" t="str">
        <f t="shared" si="1"/>
        <v>1営業日以内</v>
      </c>
      <c r="W4" s="73"/>
      <c r="X4" s="72">
        <v>1</v>
      </c>
      <c r="Y4" s="73" t="str">
        <f t="shared" si="1"/>
        <v>1営業日以内</v>
      </c>
      <c r="Z4" s="73"/>
      <c r="AA4" s="27"/>
      <c r="AB4" s="64"/>
      <c r="AC4" s="65" t="str">
        <f t="shared" ref="AC4" si="4">IF(AB4="*","ベンダーによる提案事項",HLOOKUP(AB4,$K$2:$R$60,ROW()-1,0))</f>
        <v>1営業日以上</v>
      </c>
      <c r="AD4" s="79"/>
      <c r="AE4" s="64"/>
      <c r="AF4" s="65" t="str">
        <f t="shared" ref="AF4" si="5">IF(AE4="*","ベンダーによる提案事項",HLOOKUP(AE4,$K$2:$R$60,ROW()-1,0))</f>
        <v>1営業日以上</v>
      </c>
      <c r="AG4" s="79"/>
      <c r="AI4" s="73" cm="1">
        <f t="array" ref="AI4">_xlfn.IFS(AB4&gt;U4,2,AB4=U4,1,AB4&lt;U4,0)</f>
        <v>0</v>
      </c>
      <c r="AJ4" s="73" cm="1">
        <f t="array" ref="AJ4">_xlfn.IFS(AE4&gt;X4,2,AE4=X4,1,AE4&lt;X4,0)</f>
        <v>0</v>
      </c>
    </row>
    <row r="5" spans="1:38" s="77" customFormat="1" ht="27.75" customHeight="1">
      <c r="A5" s="11" t="s">
        <v>388</v>
      </c>
      <c r="B5" s="18" t="s">
        <v>31</v>
      </c>
      <c r="C5" s="18" t="s">
        <v>32</v>
      </c>
      <c r="D5" s="14" t="s">
        <v>286</v>
      </c>
      <c r="E5" s="13" t="s">
        <v>219</v>
      </c>
      <c r="F5" s="15" t="s">
        <v>6</v>
      </c>
      <c r="G5" s="15" t="s">
        <v>337</v>
      </c>
      <c r="H5" s="45">
        <v>2</v>
      </c>
      <c r="I5" s="46" t="str">
        <f t="shared" si="0"/>
        <v>全システム機能の復旧</v>
      </c>
      <c r="J5" s="47" t="s">
        <v>220</v>
      </c>
      <c r="K5" s="16" t="s">
        <v>242</v>
      </c>
      <c r="L5" s="16" t="s">
        <v>241</v>
      </c>
      <c r="M5" s="14" t="s">
        <v>42</v>
      </c>
      <c r="N5" s="14" t="s">
        <v>338</v>
      </c>
      <c r="O5" s="14" t="s">
        <v>43</v>
      </c>
      <c r="P5" s="14"/>
      <c r="Q5" s="14"/>
      <c r="R5" s="14"/>
      <c r="S5" s="14" t="s">
        <v>410</v>
      </c>
      <c r="T5" s="58"/>
      <c r="U5" s="72">
        <v>2</v>
      </c>
      <c r="V5" s="73" t="str">
        <f t="shared" si="1"/>
        <v>全システム機能の復旧</v>
      </c>
      <c r="W5" s="73"/>
      <c r="X5" s="72">
        <v>2</v>
      </c>
      <c r="Y5" s="73" t="str">
        <f t="shared" si="1"/>
        <v>全システム機能の復旧</v>
      </c>
      <c r="Z5" s="73"/>
      <c r="AA5" s="27"/>
      <c r="AB5" s="64"/>
      <c r="AC5" s="65" t="str">
        <f t="shared" ref="AC5" si="6">IF(AB5="*","ベンダーによる提案事項",HLOOKUP(AB5,$K$2:$R$60,ROW()-1,0))</f>
        <v>規定しない</v>
      </c>
      <c r="AD5" s="79"/>
      <c r="AE5" s="64"/>
      <c r="AF5" s="65" t="str">
        <f t="shared" ref="AF5" si="7">IF(AE5="*","ベンダーによる提案事項",HLOOKUP(AE5,$K$2:$R$60,ROW()-1,0))</f>
        <v>規定しない</v>
      </c>
      <c r="AG5" s="79"/>
      <c r="AI5" s="73" cm="1">
        <f t="array" ref="AI5">_xlfn.IFS(AB5&gt;U5,2,AB5=U5,1,AB5&lt;U5,0)</f>
        <v>0</v>
      </c>
      <c r="AJ5" s="73" cm="1">
        <f t="array" ref="AJ5">_xlfn.IFS(AE5&gt;X5,2,AE5=X5,1,AE5&lt;X5,0)</f>
        <v>0</v>
      </c>
    </row>
    <row r="6" spans="1:38" ht="27.75" customHeight="1">
      <c r="A6" s="11" t="s">
        <v>196</v>
      </c>
      <c r="B6" s="18" t="s">
        <v>31</v>
      </c>
      <c r="C6" s="18" t="s">
        <v>32</v>
      </c>
      <c r="D6" s="14" t="s">
        <v>170</v>
      </c>
      <c r="E6" s="13" t="s">
        <v>246</v>
      </c>
      <c r="F6" s="15" t="s">
        <v>6</v>
      </c>
      <c r="G6" s="15" t="s">
        <v>411</v>
      </c>
      <c r="H6" s="45">
        <v>2</v>
      </c>
      <c r="I6" s="46" t="str">
        <f t="shared" si="0"/>
        <v>一ヶ月以内に再開</v>
      </c>
      <c r="J6" s="47" t="s">
        <v>393</v>
      </c>
      <c r="K6" s="16" t="s">
        <v>242</v>
      </c>
      <c r="L6" s="16" t="s">
        <v>241</v>
      </c>
      <c r="M6" s="14" t="s">
        <v>44</v>
      </c>
      <c r="N6" s="14" t="s">
        <v>45</v>
      </c>
      <c r="O6" s="14" t="s">
        <v>46</v>
      </c>
      <c r="P6" s="14" t="s">
        <v>47</v>
      </c>
      <c r="Q6" s="14" t="s">
        <v>48</v>
      </c>
      <c r="R6" s="14" t="s">
        <v>49</v>
      </c>
      <c r="S6" s="14" t="s">
        <v>412</v>
      </c>
      <c r="T6" s="58"/>
      <c r="U6" s="72">
        <v>2</v>
      </c>
      <c r="V6" s="73" t="str">
        <f t="shared" si="1"/>
        <v>一ヶ月以内に再開</v>
      </c>
      <c r="W6" s="73"/>
      <c r="X6" s="72">
        <v>2</v>
      </c>
      <c r="Y6" s="73" t="str">
        <f t="shared" si="1"/>
        <v>一ヶ月以内に再開</v>
      </c>
      <c r="Z6" s="73"/>
      <c r="AA6" s="27"/>
      <c r="AB6" s="64"/>
      <c r="AC6" s="65" t="str">
        <f t="shared" ref="AC6" si="8">IF(AB6="*","ベンダーによる提案事項",HLOOKUP(AB6,$K$2:$R$60,ROW()-1,0))</f>
        <v>再開不要</v>
      </c>
      <c r="AD6" s="79"/>
      <c r="AE6" s="64"/>
      <c r="AF6" s="65" t="str">
        <f t="shared" ref="AF6" si="9">IF(AE6="*","ベンダーによる提案事項",HLOOKUP(AE6,$K$2:$R$60,ROW()-1,0))</f>
        <v>再開不要</v>
      </c>
      <c r="AG6" s="79"/>
      <c r="AI6" s="73" cm="1">
        <f t="array" ref="AI6">_xlfn.IFS(AB6&gt;U6,2,AB6=U6,1,AB6&lt;U6,0)</f>
        <v>0</v>
      </c>
      <c r="AJ6" s="73" cm="1">
        <f t="array" ref="AJ6">_xlfn.IFS(AE6&gt;X6,2,AE6=X6,1,AE6&lt;X6,0)</f>
        <v>0</v>
      </c>
    </row>
    <row r="7" spans="1:38" ht="27.75" customHeight="1">
      <c r="A7" s="11" t="s">
        <v>197</v>
      </c>
      <c r="B7" s="18" t="s">
        <v>31</v>
      </c>
      <c r="C7" s="18" t="s">
        <v>32</v>
      </c>
      <c r="D7" s="14" t="s">
        <v>50</v>
      </c>
      <c r="E7" s="13" t="s">
        <v>324</v>
      </c>
      <c r="F7" s="15" t="s">
        <v>6</v>
      </c>
      <c r="G7" s="15" t="s">
        <v>230</v>
      </c>
      <c r="H7" s="45">
        <v>3</v>
      </c>
      <c r="I7" s="46" t="str">
        <f t="shared" si="0"/>
        <v>99.5%</v>
      </c>
      <c r="J7" s="47" t="s">
        <v>413</v>
      </c>
      <c r="K7" s="16" t="s">
        <v>242</v>
      </c>
      <c r="L7" s="16" t="s">
        <v>241</v>
      </c>
      <c r="M7" s="14" t="s">
        <v>42</v>
      </c>
      <c r="N7" s="37" t="s">
        <v>414</v>
      </c>
      <c r="O7" s="37" t="s">
        <v>415</v>
      </c>
      <c r="P7" s="37" t="s">
        <v>391</v>
      </c>
      <c r="Q7" s="37" t="s">
        <v>416</v>
      </c>
      <c r="R7" s="37" t="s">
        <v>417</v>
      </c>
      <c r="S7" s="14" t="s">
        <v>51</v>
      </c>
      <c r="T7" s="58"/>
      <c r="U7" s="72">
        <v>2</v>
      </c>
      <c r="V7" s="73" t="str">
        <f t="shared" si="1"/>
        <v>99%</v>
      </c>
      <c r="W7" s="73"/>
      <c r="X7" s="72">
        <v>2</v>
      </c>
      <c r="Y7" s="73" t="str">
        <f t="shared" si="1"/>
        <v>99%</v>
      </c>
      <c r="Z7" s="73"/>
      <c r="AA7" s="27"/>
      <c r="AB7" s="64"/>
      <c r="AC7" s="65" t="str">
        <f t="shared" ref="AC7" si="10">IF(AB7="*","ベンダーによる提案事項",HLOOKUP(AB7,$K$2:$R$60,ROW()-1,0))</f>
        <v>規定しない</v>
      </c>
      <c r="AD7" s="79"/>
      <c r="AE7" s="64"/>
      <c r="AF7" s="65" t="str">
        <f t="shared" ref="AF7" si="11">IF(AE7="*","ベンダーによる提案事項",HLOOKUP(AE7,$K$2:$R$60,ROW()-1,0))</f>
        <v>規定しない</v>
      </c>
      <c r="AG7" s="79"/>
      <c r="AI7" s="73" cm="1">
        <f t="array" ref="AI7">_xlfn.IFS(AB7&gt;U7,2,AB7=U7,1,AB7&lt;U7,0)</f>
        <v>0</v>
      </c>
      <c r="AJ7" s="73" cm="1">
        <f t="array" ref="AJ7">_xlfn.IFS(AE7&gt;X7,2,AE7=X7,1,AE7&lt;X7,0)</f>
        <v>0</v>
      </c>
    </row>
    <row r="8" spans="1:38" ht="27.75" customHeight="1">
      <c r="A8" s="11" t="s">
        <v>440</v>
      </c>
      <c r="B8" s="18" t="s">
        <v>128</v>
      </c>
      <c r="C8" s="18" t="s">
        <v>129</v>
      </c>
      <c r="D8" s="14" t="s">
        <v>130</v>
      </c>
      <c r="E8" s="13" t="s">
        <v>426</v>
      </c>
      <c r="F8" s="15" t="s">
        <v>6</v>
      </c>
      <c r="G8" s="15" t="s">
        <v>232</v>
      </c>
      <c r="H8" s="48">
        <v>2</v>
      </c>
      <c r="I8" s="46" t="str">
        <f t="shared" si="0"/>
        <v>同一の構成で情報システムを再構築</v>
      </c>
      <c r="J8" s="49" t="s">
        <v>265</v>
      </c>
      <c r="K8" s="16" t="s">
        <v>254</v>
      </c>
      <c r="L8" s="16" t="s">
        <v>243</v>
      </c>
      <c r="M8" s="14" t="s">
        <v>131</v>
      </c>
      <c r="N8" s="14" t="s">
        <v>261</v>
      </c>
      <c r="O8" s="14" t="s">
        <v>262</v>
      </c>
      <c r="P8" s="14" t="s">
        <v>302</v>
      </c>
      <c r="Q8" s="14" t="s">
        <v>303</v>
      </c>
      <c r="R8" s="14"/>
      <c r="S8" s="14" t="s">
        <v>514</v>
      </c>
      <c r="T8" s="58"/>
      <c r="U8" s="74" t="s">
        <v>517</v>
      </c>
      <c r="V8" s="73" t="str">
        <f t="shared" si="1"/>
        <v>ベンダーによる提案事項</v>
      </c>
      <c r="W8" s="73"/>
      <c r="X8" s="74" t="s">
        <v>517</v>
      </c>
      <c r="Y8" s="73" t="str">
        <f t="shared" si="1"/>
        <v>ベンダーによる提案事項</v>
      </c>
      <c r="Z8" s="73"/>
      <c r="AA8" s="27"/>
      <c r="AB8" s="66"/>
      <c r="AC8" s="65" t="str">
        <f t="shared" ref="AC8" si="12">IF(AB8="*","ベンダーによる提案事項",HLOOKUP(AB8,$K$2:$R$60,ROW()-1,0))</f>
        <v>復旧しない</v>
      </c>
      <c r="AD8" s="79"/>
      <c r="AE8" s="66"/>
      <c r="AF8" s="65" t="str">
        <f t="shared" ref="AF8" si="13">IF(AE8="*","ベンダーによる提案事項",HLOOKUP(AE8,$K$2:$R$60,ROW()-1,0))</f>
        <v>復旧しない</v>
      </c>
      <c r="AG8" s="79"/>
      <c r="AI8" s="73"/>
      <c r="AJ8" s="73"/>
      <c r="AK8" s="92" t="s">
        <v>541</v>
      </c>
    </row>
    <row r="9" spans="1:38" ht="27.75" customHeight="1">
      <c r="A9" s="11" t="s">
        <v>403</v>
      </c>
      <c r="B9" s="18" t="s">
        <v>128</v>
      </c>
      <c r="C9" s="18" t="s">
        <v>129</v>
      </c>
      <c r="D9" s="14" t="s">
        <v>224</v>
      </c>
      <c r="E9" s="13" t="s">
        <v>132</v>
      </c>
      <c r="F9" s="15" t="s">
        <v>6</v>
      </c>
      <c r="G9" s="15"/>
      <c r="H9" s="48">
        <v>2</v>
      </c>
      <c r="I9" s="46" t="str">
        <f t="shared" si="0"/>
        <v>1ヶ所
(遠隔地)</v>
      </c>
      <c r="J9" s="49" t="s">
        <v>515</v>
      </c>
      <c r="K9" s="16" t="s">
        <v>254</v>
      </c>
      <c r="L9" s="16" t="s">
        <v>243</v>
      </c>
      <c r="M9" s="14" t="s">
        <v>133</v>
      </c>
      <c r="N9" s="14" t="s">
        <v>234</v>
      </c>
      <c r="O9" s="14" t="s">
        <v>235</v>
      </c>
      <c r="P9" s="14" t="s">
        <v>495</v>
      </c>
      <c r="Q9" s="14" t="s">
        <v>442</v>
      </c>
      <c r="R9" s="14"/>
      <c r="S9" s="14" t="s">
        <v>496</v>
      </c>
      <c r="T9" s="58"/>
      <c r="U9" s="74" t="s">
        <v>334</v>
      </c>
      <c r="V9" s="73" t="str">
        <f t="shared" si="1"/>
        <v>ベンダーによる提案事項</v>
      </c>
      <c r="W9" s="73"/>
      <c r="X9" s="74" t="s">
        <v>334</v>
      </c>
      <c r="Y9" s="73" t="str">
        <f t="shared" si="1"/>
        <v>ベンダーによる提案事項</v>
      </c>
      <c r="Z9" s="73"/>
      <c r="AA9" s="27"/>
      <c r="AB9" s="66"/>
      <c r="AC9" s="65" t="str">
        <f t="shared" ref="AC9" si="14">IF(AB9="*","ベンダーによる提案事項",HLOOKUP(AB9,$K$2:$R$60,ROW()-1,0))</f>
        <v>外部保管しない</v>
      </c>
      <c r="AD9" s="79"/>
      <c r="AE9" s="66"/>
      <c r="AF9" s="65" t="str">
        <f t="shared" ref="AF9" si="15">IF(AE9="*","ベンダーによる提案事項",HLOOKUP(AE9,$K$2:$R$60,ROW()-1,0))</f>
        <v>外部保管しない</v>
      </c>
      <c r="AG9" s="79"/>
      <c r="AI9" s="73"/>
      <c r="AJ9" s="73"/>
      <c r="AK9" s="92" t="s">
        <v>541</v>
      </c>
    </row>
    <row r="10" spans="1:38" ht="27.75" customHeight="1">
      <c r="A10" s="11" t="s">
        <v>444</v>
      </c>
      <c r="B10" s="18" t="s">
        <v>128</v>
      </c>
      <c r="C10" s="18" t="s">
        <v>129</v>
      </c>
      <c r="D10" s="14" t="s">
        <v>225</v>
      </c>
      <c r="E10" s="13" t="s">
        <v>427</v>
      </c>
      <c r="F10" s="15" t="s">
        <v>6</v>
      </c>
      <c r="G10" s="15" t="s">
        <v>428</v>
      </c>
      <c r="H10" s="50">
        <v>2</v>
      </c>
      <c r="I10" s="46" t="str">
        <f t="shared" si="0"/>
        <v>ネットワーク経由でストレージへのリモートバックアップを含む</v>
      </c>
      <c r="J10" s="49" t="s">
        <v>513</v>
      </c>
      <c r="K10" s="16" t="s">
        <v>254</v>
      </c>
      <c r="L10" s="16" t="s">
        <v>243</v>
      </c>
      <c r="M10" s="14" t="s">
        <v>468</v>
      </c>
      <c r="N10" s="14" t="s">
        <v>467</v>
      </c>
      <c r="O10" s="14" t="s">
        <v>466</v>
      </c>
      <c r="P10" s="14"/>
      <c r="Q10" s="14"/>
      <c r="R10" s="14"/>
      <c r="S10" s="14" t="s">
        <v>497</v>
      </c>
      <c r="T10" s="58"/>
      <c r="U10" s="75" t="s">
        <v>334</v>
      </c>
      <c r="V10" s="73" t="str">
        <f t="shared" si="1"/>
        <v>ベンダーによる提案事項</v>
      </c>
      <c r="W10" s="73"/>
      <c r="X10" s="75" t="s">
        <v>334</v>
      </c>
      <c r="Y10" s="73" t="str">
        <f t="shared" si="1"/>
        <v>ベンダーによる提案事項</v>
      </c>
      <c r="Z10" s="73"/>
      <c r="AA10" s="27"/>
      <c r="AB10" s="67"/>
      <c r="AC10" s="65" t="str">
        <f t="shared" ref="AC10" si="16">IF(AB10="*","ベンダーによる提案事項",HLOOKUP(AB10,$K$2:$R$60,ROW()-1,0))</f>
        <v>外部保管しない</v>
      </c>
      <c r="AD10" s="79"/>
      <c r="AE10" s="67"/>
      <c r="AF10" s="65" t="str">
        <f t="shared" ref="AF10" si="17">IF(AE10="*","ベンダーによる提案事項",HLOOKUP(AE10,$K$2:$R$60,ROW()-1,0))</f>
        <v>外部保管しない</v>
      </c>
      <c r="AG10" s="79"/>
      <c r="AI10" s="73"/>
      <c r="AJ10" s="73"/>
      <c r="AK10" s="92" t="s">
        <v>541</v>
      </c>
    </row>
    <row r="11" spans="1:38" s="77" customFormat="1" ht="27.75" customHeight="1">
      <c r="A11" s="11" t="s">
        <v>52</v>
      </c>
      <c r="B11" s="18" t="s">
        <v>53</v>
      </c>
      <c r="C11" s="18" t="s">
        <v>54</v>
      </c>
      <c r="D11" s="14" t="s">
        <v>55</v>
      </c>
      <c r="E11" s="13" t="s">
        <v>247</v>
      </c>
      <c r="F11" s="15" t="s">
        <v>6</v>
      </c>
      <c r="G11" s="15"/>
      <c r="H11" s="45">
        <v>1</v>
      </c>
      <c r="I11" s="46" t="str">
        <f t="shared" si="0"/>
        <v>上限が決まっている</v>
      </c>
      <c r="J11" s="47" t="s">
        <v>394</v>
      </c>
      <c r="K11" s="16" t="s">
        <v>242</v>
      </c>
      <c r="L11" s="16" t="s">
        <v>241</v>
      </c>
      <c r="M11" s="14" t="s">
        <v>56</v>
      </c>
      <c r="N11" s="14" t="s">
        <v>57</v>
      </c>
      <c r="O11" s="14" t="s">
        <v>58</v>
      </c>
      <c r="P11" s="38"/>
      <c r="Q11" s="14"/>
      <c r="R11" s="14"/>
      <c r="S11" s="39"/>
      <c r="T11" s="59"/>
      <c r="U11" s="72">
        <v>1</v>
      </c>
      <c r="V11" s="73" t="str">
        <f t="shared" si="1"/>
        <v>上限が決まっている</v>
      </c>
      <c r="W11" s="73" t="s">
        <v>523</v>
      </c>
      <c r="X11" s="72">
        <v>1</v>
      </c>
      <c r="Y11" s="73" t="str">
        <f t="shared" si="1"/>
        <v>上限が決まっている</v>
      </c>
      <c r="Z11" s="73" t="s">
        <v>532</v>
      </c>
      <c r="AA11" s="70"/>
      <c r="AB11" s="64"/>
      <c r="AC11" s="65" t="str">
        <f t="shared" ref="AC11" si="18">IF(AB11="*","ベンダーによる提案事項",HLOOKUP(AB11,$K$2:$R$60,ROW()-1,0))</f>
        <v>特定ユーザのみ</v>
      </c>
      <c r="AD11" s="79"/>
      <c r="AE11" s="64"/>
      <c r="AF11" s="65" t="str">
        <f t="shared" ref="AF11" si="19">IF(AE11="*","ベンダーによる提案事項",HLOOKUP(AE11,$K$2:$R$60,ROW()-1,0))</f>
        <v>特定ユーザのみ</v>
      </c>
      <c r="AG11" s="79"/>
      <c r="AI11" s="73" cm="1">
        <f t="array" ref="AI11">_xlfn.IFS(AB11&gt;U11,2,AB11=U11,1,AB11&lt;U11,0)</f>
        <v>0</v>
      </c>
      <c r="AJ11" s="73" cm="1">
        <f t="array" ref="AJ11">_xlfn.IFS(AE11&gt;X11,2,AE11=X11,1,AE11&lt;X11,0)</f>
        <v>0</v>
      </c>
    </row>
    <row r="12" spans="1:38" s="77" customFormat="1" ht="27.75" customHeight="1">
      <c r="A12" s="11" t="s">
        <v>59</v>
      </c>
      <c r="B12" s="18" t="s">
        <v>53</v>
      </c>
      <c r="C12" s="18" t="s">
        <v>54</v>
      </c>
      <c r="D12" s="14" t="s">
        <v>60</v>
      </c>
      <c r="E12" s="13" t="s">
        <v>395</v>
      </c>
      <c r="F12" s="15" t="s">
        <v>6</v>
      </c>
      <c r="G12" s="15"/>
      <c r="H12" s="45">
        <v>1</v>
      </c>
      <c r="I12" s="46" t="str">
        <f t="shared" si="0"/>
        <v>同時アクセスの上限が決まっている</v>
      </c>
      <c r="J12" s="47" t="s">
        <v>325</v>
      </c>
      <c r="K12" s="16" t="s">
        <v>242</v>
      </c>
      <c r="L12" s="16" t="s">
        <v>241</v>
      </c>
      <c r="M12" s="14" t="s">
        <v>287</v>
      </c>
      <c r="N12" s="14" t="s">
        <v>288</v>
      </c>
      <c r="O12" s="14" t="s">
        <v>289</v>
      </c>
      <c r="P12" s="38"/>
      <c r="Q12" s="14"/>
      <c r="R12" s="14"/>
      <c r="S12" s="16" t="s">
        <v>339</v>
      </c>
      <c r="T12" s="60"/>
      <c r="U12" s="72">
        <v>1</v>
      </c>
      <c r="V12" s="73" t="str">
        <f t="shared" si="1"/>
        <v>同時アクセスの上限が決まっている</v>
      </c>
      <c r="W12" s="73" t="s">
        <v>531</v>
      </c>
      <c r="X12" s="72">
        <v>1</v>
      </c>
      <c r="Y12" s="73" t="str">
        <f t="shared" si="1"/>
        <v>同時アクセスの上限が決まっている</v>
      </c>
      <c r="Z12" s="73" t="s">
        <v>532</v>
      </c>
      <c r="AA12" s="43"/>
      <c r="AB12" s="64"/>
      <c r="AC12" s="65" t="str">
        <f t="shared" ref="AC12" si="20">IF(AB12="*","ベンダーによる提案事項",HLOOKUP(AB12,$K$2:$R$60,ROW()-1,0))</f>
        <v>特定利用者の限られたアクセスのみ</v>
      </c>
      <c r="AD12" s="79"/>
      <c r="AE12" s="64"/>
      <c r="AF12" s="65" t="str">
        <f t="shared" ref="AF12" si="21">IF(AE12="*","ベンダーによる提案事項",HLOOKUP(AE12,$K$2:$R$60,ROW()-1,0))</f>
        <v>特定利用者の限られたアクセスのみ</v>
      </c>
      <c r="AG12" s="79"/>
      <c r="AI12" s="73" cm="1">
        <f t="array" ref="AI12">_xlfn.IFS(AB12&gt;U12,2,AB12=U12,1,AB12&lt;U12,0)</f>
        <v>0</v>
      </c>
      <c r="AJ12" s="73" cm="1">
        <f t="array" ref="AJ12">_xlfn.IFS(AE12&gt;X12,2,AE12=X12,1,AE12&lt;X12,0)</f>
        <v>0</v>
      </c>
    </row>
    <row r="13" spans="1:38" ht="27.75" customHeight="1">
      <c r="A13" s="11" t="s">
        <v>61</v>
      </c>
      <c r="B13" s="18" t="s">
        <v>53</v>
      </c>
      <c r="C13" s="18" t="s">
        <v>54</v>
      </c>
      <c r="D13" s="14" t="s">
        <v>171</v>
      </c>
      <c r="E13" s="13" t="s">
        <v>248</v>
      </c>
      <c r="F13" s="15" t="s">
        <v>6</v>
      </c>
      <c r="G13" s="15"/>
      <c r="H13" s="45">
        <v>0</v>
      </c>
      <c r="I13" s="46" t="str">
        <f t="shared" si="0"/>
        <v>すべてのデータ件数、データ量が明確である</v>
      </c>
      <c r="J13" s="47" t="s">
        <v>367</v>
      </c>
      <c r="K13" s="16" t="s">
        <v>242</v>
      </c>
      <c r="L13" s="16" t="s">
        <v>241</v>
      </c>
      <c r="M13" s="14" t="s">
        <v>326</v>
      </c>
      <c r="N13" s="14" t="s">
        <v>327</v>
      </c>
      <c r="O13" s="38"/>
      <c r="P13" s="14"/>
      <c r="Q13" s="14"/>
      <c r="R13" s="14"/>
      <c r="S13" s="16" t="s">
        <v>485</v>
      </c>
      <c r="T13" s="60"/>
      <c r="U13" s="72">
        <v>1</v>
      </c>
      <c r="V13" s="73" t="str">
        <f t="shared" si="1"/>
        <v>主要なデータ件数、データ量のみが明確である</v>
      </c>
      <c r="W13" s="73" t="s">
        <v>524</v>
      </c>
      <c r="X13" s="72">
        <v>1</v>
      </c>
      <c r="Y13" s="73" t="str">
        <f t="shared" si="1"/>
        <v>主要なデータ件数、データ量のみが明確である</v>
      </c>
      <c r="Z13" s="73" t="s">
        <v>533</v>
      </c>
      <c r="AA13" s="43"/>
      <c r="AB13" s="64"/>
      <c r="AC13" s="65" t="str">
        <f t="shared" ref="AC13" si="22">IF(AB13="*","ベンダーによる提案事項",HLOOKUP(AB13,$K$2:$R$60,ROW()-1,0))</f>
        <v>すべてのデータ件数、データ量が明確である</v>
      </c>
      <c r="AD13" s="79"/>
      <c r="AE13" s="64"/>
      <c r="AF13" s="65" t="str">
        <f t="shared" ref="AF13" si="23">IF(AE13="*","ベンダーによる提案事項",HLOOKUP(AE13,$K$2:$R$60,ROW()-1,0))</f>
        <v>すべてのデータ件数、データ量が明確である</v>
      </c>
      <c r="AG13" s="79"/>
      <c r="AI13" s="73" cm="1">
        <f t="array" ref="AI13">_xlfn.IFS(AB13&gt;U13,2,AB13=U13,1,AB13&lt;U13,0)</f>
        <v>0</v>
      </c>
      <c r="AJ13" s="73" cm="1">
        <f t="array" ref="AJ13">_xlfn.IFS(AE13&gt;X13,2,AE13=X13,1,AE13&lt;X13,0)</f>
        <v>0</v>
      </c>
    </row>
    <row r="14" spans="1:38" ht="27.75" customHeight="1">
      <c r="A14" s="11" t="s">
        <v>62</v>
      </c>
      <c r="B14" s="18" t="s">
        <v>53</v>
      </c>
      <c r="C14" s="18" t="s">
        <v>54</v>
      </c>
      <c r="D14" s="14" t="s">
        <v>290</v>
      </c>
      <c r="E14" s="13" t="s">
        <v>249</v>
      </c>
      <c r="F14" s="15" t="s">
        <v>6</v>
      </c>
      <c r="G14" s="15"/>
      <c r="H14" s="45">
        <v>0</v>
      </c>
      <c r="I14" s="46" t="str">
        <f t="shared" si="0"/>
        <v>処理ごとにリクエスト件数が明確である</v>
      </c>
      <c r="J14" s="47" t="s">
        <v>368</v>
      </c>
      <c r="K14" s="16" t="s">
        <v>242</v>
      </c>
      <c r="L14" s="16" t="s">
        <v>241</v>
      </c>
      <c r="M14" s="14" t="s">
        <v>291</v>
      </c>
      <c r="N14" s="14" t="s">
        <v>292</v>
      </c>
      <c r="O14" s="38"/>
      <c r="P14" s="38"/>
      <c r="Q14" s="14"/>
      <c r="R14" s="14"/>
      <c r="S14" s="16" t="s">
        <v>486</v>
      </c>
      <c r="T14" s="60"/>
      <c r="U14" s="72" t="s">
        <v>334</v>
      </c>
      <c r="V14" s="73" t="str">
        <f t="shared" si="1"/>
        <v>ベンダーによる提案事項</v>
      </c>
      <c r="W14" s="73"/>
      <c r="X14" s="72" t="s">
        <v>334</v>
      </c>
      <c r="Y14" s="73" t="str">
        <f t="shared" si="1"/>
        <v>ベンダーによる提案事項</v>
      </c>
      <c r="Z14" s="73"/>
      <c r="AA14" s="43"/>
      <c r="AB14" s="64"/>
      <c r="AC14" s="65" t="str">
        <f t="shared" ref="AC14" si="24">IF(AB14="*","ベンダーによる提案事項",HLOOKUP(AB14,$K$2:$R$60,ROW()-1,0))</f>
        <v>処理ごとにリクエスト件数が明確である</v>
      </c>
      <c r="AD14" s="79"/>
      <c r="AE14" s="64"/>
      <c r="AF14" s="65" t="str">
        <f t="shared" ref="AF14" si="25">IF(AE14="*","ベンダーによる提案事項",HLOOKUP(AE14,$K$2:$R$60,ROW()-1,0))</f>
        <v>処理ごとにリクエスト件数が明確である</v>
      </c>
      <c r="AG14" s="79"/>
      <c r="AI14" s="73"/>
      <c r="AJ14" s="73"/>
      <c r="AK14" s="92" t="s">
        <v>541</v>
      </c>
    </row>
    <row r="15" spans="1:38" ht="27.75" customHeight="1">
      <c r="A15" s="11" t="s">
        <v>63</v>
      </c>
      <c r="B15" s="18" t="s">
        <v>53</v>
      </c>
      <c r="C15" s="18" t="s">
        <v>54</v>
      </c>
      <c r="D15" s="14" t="s">
        <v>64</v>
      </c>
      <c r="E15" s="13" t="s">
        <v>65</v>
      </c>
      <c r="F15" s="15" t="s">
        <v>6</v>
      </c>
      <c r="G15" s="15"/>
      <c r="H15" s="45">
        <v>0</v>
      </c>
      <c r="I15" s="46" t="str">
        <f t="shared" si="0"/>
        <v>処理単位ごとに処理件数が決まっている</v>
      </c>
      <c r="J15" s="47" t="s">
        <v>369</v>
      </c>
      <c r="K15" s="16" t="s">
        <v>242</v>
      </c>
      <c r="L15" s="16" t="s">
        <v>241</v>
      </c>
      <c r="M15" s="14" t="s">
        <v>255</v>
      </c>
      <c r="N15" s="14" t="s">
        <v>66</v>
      </c>
      <c r="O15" s="38"/>
      <c r="P15" s="38"/>
      <c r="Q15" s="14"/>
      <c r="R15" s="14"/>
      <c r="S15" s="16" t="s">
        <v>487</v>
      </c>
      <c r="T15" s="60"/>
      <c r="U15" s="72" t="s">
        <v>517</v>
      </c>
      <c r="V15" s="73" t="str">
        <f t="shared" si="1"/>
        <v>ベンダーによる提案事項</v>
      </c>
      <c r="W15" s="73"/>
      <c r="X15" s="72" t="s">
        <v>517</v>
      </c>
      <c r="Y15" s="73" t="str">
        <f t="shared" si="1"/>
        <v>ベンダーによる提案事項</v>
      </c>
      <c r="Z15" s="73"/>
      <c r="AA15" s="43"/>
      <c r="AB15" s="64"/>
      <c r="AC15" s="65" t="str">
        <f t="shared" ref="AC15" si="26">IF(AB15="*","ベンダーによる提案事項",HLOOKUP(AB15,$K$2:$R$60,ROW()-1,0))</f>
        <v>処理単位ごとに処理件数が決まっている</v>
      </c>
      <c r="AD15" s="79"/>
      <c r="AE15" s="64"/>
      <c r="AF15" s="65" t="str">
        <f t="shared" ref="AF15" si="27">IF(AE15="*","ベンダーによる提案事項",HLOOKUP(AE15,$K$2:$R$60,ROW()-1,0))</f>
        <v>処理単位ごとに処理件数が決まっている</v>
      </c>
      <c r="AG15" s="79"/>
      <c r="AI15" s="73"/>
      <c r="AJ15" s="73"/>
      <c r="AK15" s="92" t="s">
        <v>541</v>
      </c>
      <c r="AL15" s="78"/>
    </row>
    <row r="16" spans="1:38" ht="27.75" customHeight="1">
      <c r="A16" s="11" t="s">
        <v>389</v>
      </c>
      <c r="B16" s="18" t="s">
        <v>53</v>
      </c>
      <c r="C16" s="18" t="s">
        <v>67</v>
      </c>
      <c r="D16" s="14" t="s">
        <v>293</v>
      </c>
      <c r="E16" s="18" t="s">
        <v>294</v>
      </c>
      <c r="F16" s="15" t="s">
        <v>6</v>
      </c>
      <c r="G16" s="15" t="s">
        <v>418</v>
      </c>
      <c r="H16" s="45">
        <v>3</v>
      </c>
      <c r="I16" s="46" t="str">
        <f t="shared" si="0"/>
        <v>3秒以内</v>
      </c>
      <c r="J16" s="47" t="s">
        <v>396</v>
      </c>
      <c r="K16" s="16" t="s">
        <v>242</v>
      </c>
      <c r="L16" s="16" t="s">
        <v>241</v>
      </c>
      <c r="M16" s="14" t="s">
        <v>42</v>
      </c>
      <c r="N16" s="14" t="s">
        <v>68</v>
      </c>
      <c r="O16" s="14" t="s">
        <v>69</v>
      </c>
      <c r="P16" s="14" t="s">
        <v>236</v>
      </c>
      <c r="Q16" s="14" t="s">
        <v>70</v>
      </c>
      <c r="R16" s="14"/>
      <c r="S16" s="16" t="s">
        <v>221</v>
      </c>
      <c r="T16" s="60"/>
      <c r="U16" s="72">
        <v>3</v>
      </c>
      <c r="V16" s="73" t="str">
        <f t="shared" si="1"/>
        <v>3秒以内</v>
      </c>
      <c r="W16" s="73"/>
      <c r="X16" s="72">
        <v>3</v>
      </c>
      <c r="Y16" s="73" t="str">
        <f t="shared" si="1"/>
        <v>3秒以内</v>
      </c>
      <c r="Z16" s="73"/>
      <c r="AA16" s="43"/>
      <c r="AB16" s="64"/>
      <c r="AC16" s="65" t="str">
        <f t="shared" ref="AC16" si="28">IF(AB16="*","ベンダーによる提案事項",HLOOKUP(AB16,$K$2:$R$60,ROW()-1,0))</f>
        <v>規定しない</v>
      </c>
      <c r="AD16" s="79"/>
      <c r="AE16" s="64"/>
      <c r="AF16" s="65" t="str">
        <f t="shared" ref="AF16" si="29">IF(AE16="*","ベンダーによる提案事項",HLOOKUP(AE16,$K$2:$R$60,ROW()-1,0))</f>
        <v>規定しない</v>
      </c>
      <c r="AG16" s="79"/>
      <c r="AI16" s="73" cm="1">
        <f t="array" ref="AI16">_xlfn.IFS(AB16&gt;U16,2,AB16=U16,1,AB16&lt;U16,0)</f>
        <v>0</v>
      </c>
      <c r="AJ16" s="73" cm="1">
        <f t="array" ref="AJ16">_xlfn.IFS(AE16&gt;X16,2,AE16=X16,1,AE16&lt;X16,0)</f>
        <v>0</v>
      </c>
    </row>
    <row r="17" spans="1:37" ht="27.75" customHeight="1">
      <c r="A17" s="11" t="s">
        <v>198</v>
      </c>
      <c r="B17" s="18" t="s">
        <v>53</v>
      </c>
      <c r="C17" s="18" t="s">
        <v>67</v>
      </c>
      <c r="D17" s="14" t="s">
        <v>295</v>
      </c>
      <c r="E17" s="18" t="s">
        <v>294</v>
      </c>
      <c r="F17" s="15" t="s">
        <v>6</v>
      </c>
      <c r="G17" s="15" t="s">
        <v>419</v>
      </c>
      <c r="H17" s="45">
        <v>2</v>
      </c>
      <c r="I17" s="46" t="str">
        <f t="shared" si="0"/>
        <v>5秒以内</v>
      </c>
      <c r="J17" s="47" t="s">
        <v>397</v>
      </c>
      <c r="K17" s="16" t="s">
        <v>242</v>
      </c>
      <c r="L17" s="16" t="s">
        <v>241</v>
      </c>
      <c r="M17" s="14" t="s">
        <v>42</v>
      </c>
      <c r="N17" s="14" t="s">
        <v>68</v>
      </c>
      <c r="O17" s="14" t="s">
        <v>69</v>
      </c>
      <c r="P17" s="14" t="s">
        <v>236</v>
      </c>
      <c r="Q17" s="14" t="s">
        <v>70</v>
      </c>
      <c r="R17" s="14"/>
      <c r="S17" s="16" t="s">
        <v>222</v>
      </c>
      <c r="T17" s="60"/>
      <c r="U17" s="72">
        <v>0</v>
      </c>
      <c r="V17" s="73" t="str">
        <f t="shared" si="1"/>
        <v>規定しない</v>
      </c>
      <c r="W17" s="73"/>
      <c r="X17" s="72">
        <v>0</v>
      </c>
      <c r="Y17" s="73" t="str">
        <f t="shared" si="1"/>
        <v>規定しない</v>
      </c>
      <c r="Z17" s="73"/>
      <c r="AA17" s="43"/>
      <c r="AB17" s="64"/>
      <c r="AC17" s="65" t="str">
        <f t="shared" ref="AC17" si="30">IF(AB17="*","ベンダーによる提案事項",HLOOKUP(AB17,$K$2:$R$60,ROW()-1,0))</f>
        <v>規定しない</v>
      </c>
      <c r="AD17" s="79"/>
      <c r="AE17" s="64"/>
      <c r="AF17" s="65" t="str">
        <f t="shared" ref="AF17" si="31">IF(AE17="*","ベンダーによる提案事項",HLOOKUP(AE17,$K$2:$R$60,ROW()-1,0))</f>
        <v>規定しない</v>
      </c>
      <c r="AG17" s="79"/>
      <c r="AI17" s="73" cm="1">
        <f t="array" ref="AI17">_xlfn.IFS(AB17&gt;U17,2,AB17=U17,1,AB17&lt;U17,0)</f>
        <v>1</v>
      </c>
      <c r="AJ17" s="73" cm="1">
        <f t="array" ref="AJ17">_xlfn.IFS(AE17&gt;X17,2,AE17=X17,1,AE17&lt;X17,0)</f>
        <v>1</v>
      </c>
    </row>
    <row r="18" spans="1:37" ht="27.75" customHeight="1">
      <c r="A18" s="11" t="s">
        <v>199</v>
      </c>
      <c r="B18" s="18" t="s">
        <v>53</v>
      </c>
      <c r="C18" s="18" t="s">
        <v>67</v>
      </c>
      <c r="D18" s="14" t="s">
        <v>296</v>
      </c>
      <c r="E18" s="18" t="s">
        <v>420</v>
      </c>
      <c r="F18" s="15" t="s">
        <v>6</v>
      </c>
      <c r="G18" s="15"/>
      <c r="H18" s="45">
        <v>2</v>
      </c>
      <c r="I18" s="46" t="str">
        <f t="shared" si="0"/>
        <v>再実行の余裕が確保できる</v>
      </c>
      <c r="J18" s="47" t="s">
        <v>398</v>
      </c>
      <c r="K18" s="16" t="s">
        <v>242</v>
      </c>
      <c r="L18" s="16" t="s">
        <v>241</v>
      </c>
      <c r="M18" s="14" t="s">
        <v>71</v>
      </c>
      <c r="N18" s="14" t="s">
        <v>256</v>
      </c>
      <c r="O18" s="14" t="s">
        <v>257</v>
      </c>
      <c r="P18" s="14"/>
      <c r="Q18" s="14"/>
      <c r="R18" s="14"/>
      <c r="S18" s="16"/>
      <c r="T18" s="60"/>
      <c r="U18" s="72">
        <v>0</v>
      </c>
      <c r="V18" s="73" t="str">
        <f t="shared" si="1"/>
        <v>順守度合いを定めない</v>
      </c>
      <c r="W18" s="73"/>
      <c r="X18" s="72">
        <v>0</v>
      </c>
      <c r="Y18" s="73" t="str">
        <f t="shared" si="1"/>
        <v>順守度合いを定めない</v>
      </c>
      <c r="Z18" s="73"/>
      <c r="AA18" s="43"/>
      <c r="AB18" s="64"/>
      <c r="AC18" s="65" t="str">
        <f t="shared" ref="AC18" si="32">IF(AB18="*","ベンダーによる提案事項",HLOOKUP(AB18,$K$2:$R$60,ROW()-1,0))</f>
        <v>順守度合いを定めない</v>
      </c>
      <c r="AD18" s="79"/>
      <c r="AE18" s="64"/>
      <c r="AF18" s="65" t="str">
        <f t="shared" ref="AF18" si="33">IF(AE18="*","ベンダーによる提案事項",HLOOKUP(AE18,$K$2:$R$60,ROW()-1,0))</f>
        <v>順守度合いを定めない</v>
      </c>
      <c r="AG18" s="79"/>
      <c r="AI18" s="73" cm="1">
        <f t="array" ref="AI18">_xlfn.IFS(AB18&gt;U18,2,AB18=U18,1,AB18&lt;U18,0)</f>
        <v>1</v>
      </c>
      <c r="AJ18" s="73" cm="1">
        <f t="array" ref="AJ18">_xlfn.IFS(AE18&gt;X18,2,AE18=X18,1,AE18&lt;X18,0)</f>
        <v>1</v>
      </c>
    </row>
    <row r="19" spans="1:37" s="77" customFormat="1" ht="27.75" customHeight="1">
      <c r="A19" s="11" t="s">
        <v>200</v>
      </c>
      <c r="B19" s="18" t="s">
        <v>53</v>
      </c>
      <c r="C19" s="18" t="s">
        <v>67</v>
      </c>
      <c r="D19" s="14" t="s">
        <v>298</v>
      </c>
      <c r="E19" s="18" t="s">
        <v>297</v>
      </c>
      <c r="F19" s="15" t="s">
        <v>6</v>
      </c>
      <c r="G19" s="15"/>
      <c r="H19" s="45">
        <v>2</v>
      </c>
      <c r="I19" s="46" t="str">
        <f t="shared" si="0"/>
        <v>再実行の余裕が確保できる</v>
      </c>
      <c r="J19" s="47" t="s">
        <v>299</v>
      </c>
      <c r="K19" s="16" t="s">
        <v>242</v>
      </c>
      <c r="L19" s="16" t="s">
        <v>241</v>
      </c>
      <c r="M19" s="14" t="s">
        <v>71</v>
      </c>
      <c r="N19" s="14" t="s">
        <v>256</v>
      </c>
      <c r="O19" s="14" t="s">
        <v>257</v>
      </c>
      <c r="P19" s="14"/>
      <c r="Q19" s="14"/>
      <c r="R19" s="14"/>
      <c r="S19" s="16"/>
      <c r="T19" s="60"/>
      <c r="U19" s="72">
        <v>0</v>
      </c>
      <c r="V19" s="73" t="str">
        <f t="shared" si="1"/>
        <v>順守度合いを定めない</v>
      </c>
      <c r="W19" s="73"/>
      <c r="X19" s="72">
        <v>0</v>
      </c>
      <c r="Y19" s="73" t="str">
        <f t="shared" si="1"/>
        <v>順守度合いを定めない</v>
      </c>
      <c r="Z19" s="73"/>
      <c r="AA19" s="43"/>
      <c r="AB19" s="64"/>
      <c r="AC19" s="65" t="str">
        <f t="shared" ref="AC19" si="34">IF(AB19="*","ベンダーによる提案事項",HLOOKUP(AB19,$K$2:$R$60,ROW()-1,0))</f>
        <v>順守度合いを定めない</v>
      </c>
      <c r="AD19" s="79"/>
      <c r="AE19" s="64"/>
      <c r="AF19" s="65" t="str">
        <f t="shared" ref="AF19" si="35">IF(AE19="*","ベンダーによる提案事項",HLOOKUP(AE19,$K$2:$R$60,ROW()-1,0))</f>
        <v>順守度合いを定めない</v>
      </c>
      <c r="AG19" s="79"/>
      <c r="AI19" s="73" cm="1">
        <f t="array" ref="AI19">_xlfn.IFS(AB19&gt;U19,2,AB19=U19,1,AB19&lt;U19,0)</f>
        <v>1</v>
      </c>
      <c r="AJ19" s="73" cm="1">
        <f t="array" ref="AJ19">_xlfn.IFS(AE19&gt;X19,2,AE19=X19,1,AE19&lt;X19,0)</f>
        <v>1</v>
      </c>
    </row>
    <row r="20" spans="1:37" s="77" customFormat="1" ht="27.75" customHeight="1">
      <c r="A20" s="11" t="s">
        <v>201</v>
      </c>
      <c r="B20" s="12" t="s">
        <v>25</v>
      </c>
      <c r="C20" s="18" t="s">
        <v>72</v>
      </c>
      <c r="D20" s="14" t="s">
        <v>172</v>
      </c>
      <c r="E20" s="13" t="s">
        <v>250</v>
      </c>
      <c r="F20" s="15" t="s">
        <v>6</v>
      </c>
      <c r="G20" s="15" t="s">
        <v>419</v>
      </c>
      <c r="H20" s="45">
        <v>1</v>
      </c>
      <c r="I20" s="46" t="str">
        <f t="shared" si="0"/>
        <v>定時内での利用
（1日8時間程度利用）</v>
      </c>
      <c r="J20" s="47" t="s">
        <v>488</v>
      </c>
      <c r="K20" s="16" t="s">
        <v>242</v>
      </c>
      <c r="L20" s="16" t="s">
        <v>241</v>
      </c>
      <c r="M20" s="14" t="s">
        <v>213</v>
      </c>
      <c r="N20" s="14" t="s">
        <v>399</v>
      </c>
      <c r="O20" s="14" t="s">
        <v>461</v>
      </c>
      <c r="P20" s="14" t="s">
        <v>462</v>
      </c>
      <c r="Q20" s="14" t="s">
        <v>441</v>
      </c>
      <c r="R20" s="14"/>
      <c r="S20" s="14" t="s">
        <v>421</v>
      </c>
      <c r="T20" s="58"/>
      <c r="U20" s="72">
        <v>4</v>
      </c>
      <c r="V20" s="73" t="str">
        <f t="shared" si="1"/>
        <v>24時間利用</v>
      </c>
      <c r="W20" s="73"/>
      <c r="X20" s="72">
        <v>4</v>
      </c>
      <c r="Y20" s="73" t="str">
        <f t="shared" si="1"/>
        <v>24時間利用</v>
      </c>
      <c r="Z20" s="73"/>
      <c r="AA20" s="27"/>
      <c r="AB20" s="64"/>
      <c r="AC20" s="65" t="str">
        <f t="shared" ref="AC20" si="36">IF(AB20="*","ベンダーによる提案事項",HLOOKUP(AB20,$K$2:$R$60,ROW()-1,0))</f>
        <v>規定無し（不定期利用）</v>
      </c>
      <c r="AD20" s="79"/>
      <c r="AE20" s="64"/>
      <c r="AF20" s="65" t="str">
        <f t="shared" ref="AF20" si="37">IF(AE20="*","ベンダーによる提案事項",HLOOKUP(AE20,$K$2:$R$60,ROW()-1,0))</f>
        <v>規定無し（不定期利用）</v>
      </c>
      <c r="AG20" s="79"/>
      <c r="AI20" s="73" cm="1">
        <f t="array" ref="AI20">_xlfn.IFS(AB20&gt;U20,2,AB20=U20,1,AB20&lt;U20,0)</f>
        <v>0</v>
      </c>
      <c r="AJ20" s="73" cm="1">
        <f t="array" ref="AJ20">_xlfn.IFS(AE20&gt;X20,2,AE20=X20,1,AE20&lt;X20,0)</f>
        <v>0</v>
      </c>
    </row>
    <row r="21" spans="1:37" s="77" customFormat="1" ht="27.75" customHeight="1">
      <c r="A21" s="11" t="s">
        <v>458</v>
      </c>
      <c r="B21" s="12" t="s">
        <v>25</v>
      </c>
      <c r="C21" s="18" t="s">
        <v>72</v>
      </c>
      <c r="D21" s="14" t="s">
        <v>173</v>
      </c>
      <c r="E21" s="13" t="s">
        <v>380</v>
      </c>
      <c r="F21" s="15" t="s">
        <v>6</v>
      </c>
      <c r="G21" s="15" t="s">
        <v>419</v>
      </c>
      <c r="H21" s="45">
        <v>1</v>
      </c>
      <c r="I21" s="46" t="str">
        <f t="shared" si="0"/>
        <v>定時内での利用
（1日8時間程度利用）</v>
      </c>
      <c r="J21" s="47" t="s">
        <v>400</v>
      </c>
      <c r="K21" s="16" t="s">
        <v>242</v>
      </c>
      <c r="L21" s="16" t="s">
        <v>241</v>
      </c>
      <c r="M21" s="14" t="s">
        <v>215</v>
      </c>
      <c r="N21" s="14" t="s">
        <v>73</v>
      </c>
      <c r="O21" s="14" t="s">
        <v>74</v>
      </c>
      <c r="P21" s="14" t="s">
        <v>214</v>
      </c>
      <c r="Q21" s="14"/>
      <c r="R21" s="14"/>
      <c r="S21" s="14" t="s">
        <v>489</v>
      </c>
      <c r="T21" s="58"/>
      <c r="U21" s="72">
        <v>3</v>
      </c>
      <c r="V21" s="73" t="str">
        <f t="shared" si="1"/>
        <v>24時間利用</v>
      </c>
      <c r="W21" s="73"/>
      <c r="X21" s="72">
        <v>3</v>
      </c>
      <c r="Y21" s="73" t="str">
        <f t="shared" si="1"/>
        <v>24時間利用</v>
      </c>
      <c r="Z21" s="73"/>
      <c r="AA21" s="27"/>
      <c r="AB21" s="64"/>
      <c r="AC21" s="65" t="str">
        <f t="shared" ref="AC21" si="38">IF(AB21="*","ベンダーによる提案事項",HLOOKUP(AB21,$K$2:$R$60,ROW()-1,0))</f>
        <v>規定無し（原則利用しない）</v>
      </c>
      <c r="AD21" s="79"/>
      <c r="AE21" s="64"/>
      <c r="AF21" s="65" t="str">
        <f t="shared" ref="AF21" si="39">IF(AE21="*","ベンダーによる提案事項",HLOOKUP(AE21,$K$2:$R$60,ROW()-1,0))</f>
        <v>規定無し（原則利用しない）</v>
      </c>
      <c r="AG21" s="79"/>
      <c r="AI21" s="73" cm="1">
        <f t="array" ref="AI21">_xlfn.IFS(AB21&gt;U21,2,AB21=U21,1,AB21&lt;U21,0)</f>
        <v>0</v>
      </c>
      <c r="AJ21" s="73" cm="1">
        <f t="array" ref="AJ21">_xlfn.IFS(AE21&gt;X21,2,AE21=X21,1,AE21&lt;X21,0)</f>
        <v>0</v>
      </c>
    </row>
    <row r="22" spans="1:37" s="77" customFormat="1" ht="27.75" customHeight="1">
      <c r="A22" s="11" t="s">
        <v>187</v>
      </c>
      <c r="B22" s="12" t="s">
        <v>25</v>
      </c>
      <c r="C22" s="13" t="s">
        <v>134</v>
      </c>
      <c r="D22" s="14" t="s">
        <v>7</v>
      </c>
      <c r="E22" s="13" t="s">
        <v>314</v>
      </c>
      <c r="F22" s="15" t="s">
        <v>6</v>
      </c>
      <c r="G22" s="15"/>
      <c r="H22" s="45">
        <v>2</v>
      </c>
      <c r="I22" s="46" t="str">
        <f t="shared" si="0"/>
        <v>システムの復旧に外部データを利用できない</v>
      </c>
      <c r="J22" s="47" t="s">
        <v>471</v>
      </c>
      <c r="K22" s="16" t="s">
        <v>237</v>
      </c>
      <c r="L22" s="16" t="s">
        <v>241</v>
      </c>
      <c r="M22" s="14" t="s">
        <v>315</v>
      </c>
      <c r="N22" s="14" t="s">
        <v>316</v>
      </c>
      <c r="O22" s="16" t="s">
        <v>317</v>
      </c>
      <c r="P22" s="14"/>
      <c r="Q22" s="14"/>
      <c r="R22" s="14"/>
      <c r="S22" s="14" t="s">
        <v>267</v>
      </c>
      <c r="T22" s="58"/>
      <c r="U22" s="72">
        <v>2</v>
      </c>
      <c r="V22" s="73" t="str">
        <f t="shared" si="1"/>
        <v>システムの復旧に外部データを利用できない</v>
      </c>
      <c r="W22" s="73"/>
      <c r="X22" s="72">
        <v>2</v>
      </c>
      <c r="Y22" s="73" t="str">
        <f t="shared" si="1"/>
        <v>システムの復旧に外部データを利用できない</v>
      </c>
      <c r="Z22" s="73"/>
      <c r="AA22" s="27"/>
      <c r="AB22" s="64"/>
      <c r="AC22" s="65" t="str">
        <f t="shared" ref="AC22" si="40">IF(AB22="*","ベンダーによる提案事項",HLOOKUP(AB22,$K$2:$R$60,ROW()-1,0))</f>
        <v>外部データによりシステムの全データが復旧可能</v>
      </c>
      <c r="AD22" s="79"/>
      <c r="AE22" s="64"/>
      <c r="AF22" s="65" t="str">
        <f t="shared" ref="AF22" si="41">IF(AE22="*","ベンダーによる提案事項",HLOOKUP(AE22,$K$2:$R$60,ROW()-1,0))</f>
        <v>外部データによりシステムの全データが復旧可能</v>
      </c>
      <c r="AG22" s="79"/>
      <c r="AI22" s="73" cm="1">
        <f t="array" ref="AI22">_xlfn.IFS(AB22&gt;U22,2,AB22=U22,1,AB22&lt;U22,0)</f>
        <v>0</v>
      </c>
      <c r="AJ22" s="73" cm="1">
        <f t="array" ref="AJ22">_xlfn.IFS(AE22&gt;X22,2,AE22=X22,1,AE22&lt;X22,0)</f>
        <v>0</v>
      </c>
    </row>
    <row r="23" spans="1:37" s="77" customFormat="1" ht="27.75" customHeight="1">
      <c r="A23" s="11" t="s">
        <v>206</v>
      </c>
      <c r="B23" s="12" t="s">
        <v>25</v>
      </c>
      <c r="C23" s="18" t="s">
        <v>134</v>
      </c>
      <c r="D23" s="14" t="s">
        <v>174</v>
      </c>
      <c r="E23" s="23" t="s">
        <v>387</v>
      </c>
      <c r="F23" s="15" t="s">
        <v>6</v>
      </c>
      <c r="G23" s="15" t="s">
        <v>429</v>
      </c>
      <c r="H23" s="45">
        <v>1</v>
      </c>
      <c r="I23" s="46" t="str">
        <f t="shared" si="0"/>
        <v>障害発生時のデータ損失防止</v>
      </c>
      <c r="J23" s="47" t="s">
        <v>430</v>
      </c>
      <c r="K23" s="16" t="s">
        <v>254</v>
      </c>
      <c r="L23" s="16" t="s">
        <v>243</v>
      </c>
      <c r="M23" s="14" t="s">
        <v>76</v>
      </c>
      <c r="N23" s="14" t="s">
        <v>135</v>
      </c>
      <c r="O23" s="16" t="s">
        <v>431</v>
      </c>
      <c r="P23" s="14"/>
      <c r="Q23" s="14"/>
      <c r="R23" s="14"/>
      <c r="S23" s="14" t="s">
        <v>498</v>
      </c>
      <c r="T23" s="58"/>
      <c r="U23" s="72">
        <v>1</v>
      </c>
      <c r="V23" s="73" t="str">
        <f t="shared" si="1"/>
        <v>障害発生時のデータ損失防止</v>
      </c>
      <c r="W23" s="73"/>
      <c r="X23" s="72">
        <v>1</v>
      </c>
      <c r="Y23" s="73" t="str">
        <f t="shared" si="1"/>
        <v>障害発生時のデータ損失防止</v>
      </c>
      <c r="Z23" s="73"/>
      <c r="AA23" s="27"/>
      <c r="AB23" s="64"/>
      <c r="AC23" s="65" t="str">
        <f t="shared" ref="AC23" si="42">IF(AB23="*","ベンダーによる提案事項",HLOOKUP(AB23,$K$2:$R$60,ROW()-1,0))</f>
        <v>バックアップを取得しない</v>
      </c>
      <c r="AD23" s="79"/>
      <c r="AE23" s="64"/>
      <c r="AF23" s="65" t="str">
        <f t="shared" ref="AF23" si="43">IF(AE23="*","ベンダーによる提案事項",HLOOKUP(AE23,$K$2:$R$60,ROW()-1,0))</f>
        <v>バックアップを取得しない</v>
      </c>
      <c r="AG23" s="79"/>
      <c r="AI23" s="73" cm="1">
        <f t="array" ref="AI23">_xlfn.IFS(AB23&gt;U23,2,AB23=U23,1,AB23&lt;U23,0)</f>
        <v>0</v>
      </c>
      <c r="AJ23" s="73" cm="1">
        <f t="array" ref="AJ23">_xlfn.IFS(AE23&gt;X23,2,AE23=X23,1,AE23&lt;X23,0)</f>
        <v>0</v>
      </c>
    </row>
    <row r="24" spans="1:37" ht="27.75" customHeight="1">
      <c r="A24" s="11" t="s">
        <v>202</v>
      </c>
      <c r="B24" s="12" t="s">
        <v>25</v>
      </c>
      <c r="C24" s="18" t="s">
        <v>72</v>
      </c>
      <c r="D24" s="14" t="s">
        <v>75</v>
      </c>
      <c r="E24" s="23" t="s">
        <v>340</v>
      </c>
      <c r="F24" s="15" t="s">
        <v>6</v>
      </c>
      <c r="G24" s="15" t="s">
        <v>341</v>
      </c>
      <c r="H24" s="45">
        <v>4</v>
      </c>
      <c r="I24" s="46" t="str">
        <f t="shared" si="0"/>
        <v xml:space="preserve">日次で取得
</v>
      </c>
      <c r="J24" s="47" t="s">
        <v>344</v>
      </c>
      <c r="K24" s="16" t="s">
        <v>242</v>
      </c>
      <c r="L24" s="16" t="s">
        <v>241</v>
      </c>
      <c r="M24" s="14" t="s">
        <v>76</v>
      </c>
      <c r="N24" s="14" t="s">
        <v>77</v>
      </c>
      <c r="O24" s="14" t="s">
        <v>78</v>
      </c>
      <c r="P24" s="14" t="s">
        <v>79</v>
      </c>
      <c r="Q24" s="14" t="s">
        <v>80</v>
      </c>
      <c r="R24" s="14" t="s">
        <v>81</v>
      </c>
      <c r="S24" s="14"/>
      <c r="T24" s="58"/>
      <c r="U24" s="72" t="s">
        <v>517</v>
      </c>
      <c r="V24" s="73" t="str">
        <f t="shared" si="1"/>
        <v>ベンダーによる提案事項</v>
      </c>
      <c r="W24" s="73"/>
      <c r="X24" s="72" t="s">
        <v>517</v>
      </c>
      <c r="Y24" s="73" t="str">
        <f t="shared" si="1"/>
        <v>ベンダーによる提案事項</v>
      </c>
      <c r="Z24" s="73"/>
      <c r="AA24" s="27"/>
      <c r="AB24" s="64"/>
      <c r="AC24" s="65" t="str">
        <f t="shared" ref="AC24" si="44">IF(AB24="*","ベンダーによる提案事項",HLOOKUP(AB24,$K$2:$R$60,ROW()-1,0))</f>
        <v>バックアップを取得しない</v>
      </c>
      <c r="AD24" s="79"/>
      <c r="AE24" s="64"/>
      <c r="AF24" s="65" t="str">
        <f t="shared" ref="AF24" si="45">IF(AE24="*","ベンダーによる提案事項",HLOOKUP(AE24,$K$2:$R$60,ROW()-1,0))</f>
        <v>バックアップを取得しない</v>
      </c>
      <c r="AG24" s="79"/>
      <c r="AI24" s="73"/>
      <c r="AJ24" s="73"/>
      <c r="AK24" s="92" t="s">
        <v>541</v>
      </c>
    </row>
    <row r="25" spans="1:37" ht="27.75" customHeight="1">
      <c r="A25" s="11" t="s">
        <v>445</v>
      </c>
      <c r="B25" s="12" t="s">
        <v>25</v>
      </c>
      <c r="C25" s="18" t="s">
        <v>134</v>
      </c>
      <c r="D25" s="14" t="s">
        <v>136</v>
      </c>
      <c r="E25" s="13" t="s">
        <v>386</v>
      </c>
      <c r="F25" s="15" t="s">
        <v>6</v>
      </c>
      <c r="G25" s="15" t="s">
        <v>432</v>
      </c>
      <c r="H25" s="45">
        <v>4</v>
      </c>
      <c r="I25" s="46" t="str">
        <f t="shared" si="0"/>
        <v>レベル3に加えてリソース監視を行う</v>
      </c>
      <c r="J25" s="47" t="s">
        <v>433</v>
      </c>
      <c r="K25" s="16" t="s">
        <v>254</v>
      </c>
      <c r="L25" s="16" t="s">
        <v>243</v>
      </c>
      <c r="M25" s="14" t="s">
        <v>137</v>
      </c>
      <c r="N25" s="14" t="s">
        <v>138</v>
      </c>
      <c r="O25" s="14" t="s">
        <v>499</v>
      </c>
      <c r="P25" s="14" t="s">
        <v>500</v>
      </c>
      <c r="Q25" s="14" t="s">
        <v>501</v>
      </c>
      <c r="R25" s="14" t="s">
        <v>502</v>
      </c>
      <c r="S25" s="14" t="s">
        <v>503</v>
      </c>
      <c r="T25" s="58"/>
      <c r="U25" s="72">
        <v>3</v>
      </c>
      <c r="V25" s="73" t="str">
        <f t="shared" si="1"/>
        <v xml:space="preserve">レベル2に加えてエラー監視（トレース情報を含む）を行う
</v>
      </c>
      <c r="W25" s="73"/>
      <c r="X25" s="72">
        <v>3</v>
      </c>
      <c r="Y25" s="73" t="str">
        <f t="shared" si="1"/>
        <v xml:space="preserve">レベル2に加えてエラー監視（トレース情報を含む）を行う
</v>
      </c>
      <c r="Z25" s="73"/>
      <c r="AA25" s="27"/>
      <c r="AB25" s="64"/>
      <c r="AC25" s="65" t="str">
        <f t="shared" ref="AC25" si="46">IF(AB25="*","ベンダーによる提案事項",HLOOKUP(AB25,$K$2:$R$60,ROW()-1,0))</f>
        <v xml:space="preserve">監視を行わない
</v>
      </c>
      <c r="AD25" s="79"/>
      <c r="AE25" s="64"/>
      <c r="AF25" s="65" t="str">
        <f t="shared" ref="AF25" si="47">IF(AE25="*","ベンダーによる提案事項",HLOOKUP(AE25,$K$2:$R$60,ROW()-1,0))</f>
        <v xml:space="preserve">監視を行わない
</v>
      </c>
      <c r="AG25" s="79"/>
      <c r="AI25" s="73" cm="1">
        <f t="array" ref="AI25">_xlfn.IFS(AB25&gt;U25,2,AB25=U25,1,AB25&lt;U25,0)</f>
        <v>0</v>
      </c>
      <c r="AJ25" s="73" cm="1">
        <f t="array" ref="AJ25">_xlfn.IFS(AE25&gt;X25,2,AE25=X25,1,AE25&lt;X25,0)</f>
        <v>0</v>
      </c>
    </row>
    <row r="26" spans="1:37" ht="27.75" customHeight="1">
      <c r="A26" s="11" t="s">
        <v>379</v>
      </c>
      <c r="B26" s="12" t="s">
        <v>25</v>
      </c>
      <c r="C26" s="13" t="s">
        <v>26</v>
      </c>
      <c r="D26" s="14" t="s">
        <v>319</v>
      </c>
      <c r="E26" s="13" t="s">
        <v>472</v>
      </c>
      <c r="F26" s="15" t="s">
        <v>6</v>
      </c>
      <c r="G26" s="15" t="s">
        <v>308</v>
      </c>
      <c r="H26" s="45">
        <v>4</v>
      </c>
      <c r="I26" s="46" t="str">
        <f t="shared" si="0"/>
        <v>緊急性の高いパッチは即時に適用し、それ以外は定期保守時に適用を行う</v>
      </c>
      <c r="J26" s="47" t="s">
        <v>175</v>
      </c>
      <c r="K26" s="16" t="s">
        <v>237</v>
      </c>
      <c r="L26" s="16" t="s">
        <v>241</v>
      </c>
      <c r="M26" s="14" t="s">
        <v>271</v>
      </c>
      <c r="N26" s="14" t="s">
        <v>272</v>
      </c>
      <c r="O26" s="14" t="s">
        <v>273</v>
      </c>
      <c r="P26" s="14" t="s">
        <v>473</v>
      </c>
      <c r="Q26" s="14" t="s">
        <v>274</v>
      </c>
      <c r="R26" s="14" t="s">
        <v>275</v>
      </c>
      <c r="S26" s="14" t="s">
        <v>474</v>
      </c>
      <c r="T26" s="58"/>
      <c r="U26" s="72">
        <v>4</v>
      </c>
      <c r="V26" s="73" t="str">
        <f t="shared" si="1"/>
        <v>緊急性の高いパッチは即時に適用し、それ以外は定期保守時に適用を行う</v>
      </c>
      <c r="W26" s="73"/>
      <c r="X26" s="72">
        <v>4</v>
      </c>
      <c r="Y26" s="73" t="str">
        <f t="shared" si="1"/>
        <v>緊急性の高いパッチは即時に適用し、それ以外は定期保守時に適用を行う</v>
      </c>
      <c r="Z26" s="73"/>
      <c r="AA26" s="27"/>
      <c r="AB26" s="64"/>
      <c r="AC26" s="65" t="str">
        <f t="shared" ref="AC26" si="48">IF(AB26="*","ベンダーによる提案事項",HLOOKUP(AB26,$K$2:$R$60,ROW()-1,0))</f>
        <v>パッチを適用しない</v>
      </c>
      <c r="AD26" s="79"/>
      <c r="AE26" s="64"/>
      <c r="AF26" s="65" t="str">
        <f t="shared" ref="AF26" si="49">IF(AE26="*","ベンダーによる提案事項",HLOOKUP(AE26,$K$2:$R$60,ROW()-1,0))</f>
        <v>パッチを適用しない</v>
      </c>
      <c r="AG26" s="79"/>
      <c r="AI26" s="73" cm="1">
        <f t="array" ref="AI26">_xlfn.IFS(AB26&gt;U26,2,AB26=U26,1,AB26&lt;U26,0)</f>
        <v>0</v>
      </c>
      <c r="AJ26" s="73" cm="1">
        <f t="array" ref="AJ26">_xlfn.IFS(AE26&gt;X26,2,AE26=X26,1,AE26&lt;X26,0)</f>
        <v>0</v>
      </c>
    </row>
    <row r="27" spans="1:37" ht="27.75" customHeight="1">
      <c r="A27" s="11" t="s">
        <v>203</v>
      </c>
      <c r="B27" s="12" t="s">
        <v>25</v>
      </c>
      <c r="C27" s="18" t="s">
        <v>82</v>
      </c>
      <c r="D27" s="14" t="s">
        <v>83</v>
      </c>
      <c r="E27" s="13" t="s">
        <v>84</v>
      </c>
      <c r="F27" s="15" t="s">
        <v>6</v>
      </c>
      <c r="G27" s="15"/>
      <c r="H27" s="45">
        <v>2</v>
      </c>
      <c r="I27" s="46" t="str">
        <f t="shared" si="0"/>
        <v xml:space="preserve">情報システムの通常運用と保守運用のマニュアルを提供する
</v>
      </c>
      <c r="J27" s="47" t="s">
        <v>490</v>
      </c>
      <c r="K27" s="16" t="s">
        <v>242</v>
      </c>
      <c r="L27" s="16" t="s">
        <v>241</v>
      </c>
      <c r="M27" s="14" t="s">
        <v>85</v>
      </c>
      <c r="N27" s="14" t="s">
        <v>258</v>
      </c>
      <c r="O27" s="14" t="s">
        <v>305</v>
      </c>
      <c r="P27" s="14" t="s">
        <v>86</v>
      </c>
      <c r="Q27" s="14"/>
      <c r="R27" s="14"/>
      <c r="S27" s="14" t="s">
        <v>422</v>
      </c>
      <c r="T27" s="58"/>
      <c r="U27" s="72">
        <v>1</v>
      </c>
      <c r="V27" s="73" t="str">
        <f t="shared" si="1"/>
        <v>情報システムの通常運用のマニュアルを提供する</v>
      </c>
      <c r="W27" s="73"/>
      <c r="X27" s="72">
        <v>1</v>
      </c>
      <c r="Y27" s="73" t="str">
        <f t="shared" si="1"/>
        <v>情報システムの通常運用のマニュアルを提供する</v>
      </c>
      <c r="Z27" s="73"/>
      <c r="AA27" s="27"/>
      <c r="AB27" s="64"/>
      <c r="AC27" s="65" t="str">
        <f t="shared" ref="AC27" si="50">IF(AB27="*","ベンダーによる提案事項",HLOOKUP(AB27,$K$2:$R$60,ROW()-1,0))</f>
        <v>各製品標準のマニュアルを利用する</v>
      </c>
      <c r="AD27" s="79"/>
      <c r="AE27" s="64"/>
      <c r="AF27" s="65" t="str">
        <f t="shared" ref="AF27" si="51">IF(AE27="*","ベンダーによる提案事項",HLOOKUP(AE27,$K$2:$R$60,ROW()-1,0))</f>
        <v>各製品標準のマニュアルを利用する</v>
      </c>
      <c r="AG27" s="79"/>
      <c r="AI27" s="73" cm="1">
        <f t="array" ref="AI27">_xlfn.IFS(AB27&gt;U27,2,AB27=U27,1,AB27&lt;U27,0)</f>
        <v>0</v>
      </c>
      <c r="AJ27" s="73" cm="1">
        <f t="array" ref="AJ27">_xlfn.IFS(AE27&gt;X27,2,AE27=X27,1,AE27&lt;X27,0)</f>
        <v>0</v>
      </c>
    </row>
    <row r="28" spans="1:37" ht="27.75" customHeight="1">
      <c r="A28" s="11" t="s">
        <v>204</v>
      </c>
      <c r="B28" s="12" t="s">
        <v>25</v>
      </c>
      <c r="C28" s="18" t="s">
        <v>82</v>
      </c>
      <c r="D28" s="14" t="s">
        <v>87</v>
      </c>
      <c r="E28" s="13" t="s">
        <v>491</v>
      </c>
      <c r="F28" s="15" t="s">
        <v>6</v>
      </c>
      <c r="G28" s="15"/>
      <c r="H28" s="45">
        <v>1</v>
      </c>
      <c r="I28" s="46" t="str">
        <f t="shared" si="0"/>
        <v>他システムと接続する</v>
      </c>
      <c r="J28" s="47" t="s">
        <v>464</v>
      </c>
      <c r="K28" s="16" t="s">
        <v>242</v>
      </c>
      <c r="L28" s="16" t="s">
        <v>241</v>
      </c>
      <c r="M28" s="14" t="s">
        <v>492</v>
      </c>
      <c r="N28" s="14" t="s">
        <v>493</v>
      </c>
      <c r="O28" s="14" t="s">
        <v>463</v>
      </c>
      <c r="P28" s="14"/>
      <c r="Q28" s="14"/>
      <c r="R28" s="14"/>
      <c r="S28" s="14" t="s">
        <v>494</v>
      </c>
      <c r="T28" s="58"/>
      <c r="U28" s="72">
        <v>2</v>
      </c>
      <c r="V28" s="73" t="str">
        <f t="shared" si="1"/>
        <v>外部システムと接続する</v>
      </c>
      <c r="W28" s="73"/>
      <c r="X28" s="72">
        <v>2</v>
      </c>
      <c r="Y28" s="73" t="str">
        <f t="shared" si="1"/>
        <v>外部システムと接続する</v>
      </c>
      <c r="Z28" s="73"/>
      <c r="AA28" s="27"/>
      <c r="AB28" s="64"/>
      <c r="AC28" s="65" t="str">
        <f t="shared" ref="AC28" si="52">IF(AB28="*","ベンダーによる提案事項",HLOOKUP(AB28,$K$2:$R$60,ROW()-1,0))</f>
        <v>他システムや外部システムと接続しない</v>
      </c>
      <c r="AD28" s="79"/>
      <c r="AE28" s="64"/>
      <c r="AF28" s="65" t="str">
        <f t="shared" ref="AF28" si="53">IF(AE28="*","ベンダーによる提案事項",HLOOKUP(AE28,$K$2:$R$60,ROW()-1,0))</f>
        <v>他システムや外部システムと接続しない</v>
      </c>
      <c r="AG28" s="79"/>
      <c r="AI28" s="73" cm="1">
        <f t="array" ref="AI28">_xlfn.IFS(AB28&gt;U28,2,AB28=U28,1,AB28&lt;U28,0)</f>
        <v>0</v>
      </c>
      <c r="AJ28" s="73" cm="1">
        <f t="array" ref="AJ28">_xlfn.IFS(AE28&gt;X28,2,AE28=X28,1,AE28&lt;X28,0)</f>
        <v>0</v>
      </c>
    </row>
    <row r="29" spans="1:37" ht="27.75" customHeight="1">
      <c r="A29" s="11" t="s">
        <v>205</v>
      </c>
      <c r="B29" s="12" t="s">
        <v>25</v>
      </c>
      <c r="C29" s="18" t="s">
        <v>88</v>
      </c>
      <c r="D29" s="14" t="s">
        <v>268</v>
      </c>
      <c r="E29" s="13" t="s">
        <v>251</v>
      </c>
      <c r="F29" s="15" t="s">
        <v>6</v>
      </c>
      <c r="G29" s="15"/>
      <c r="H29" s="45">
        <v>2</v>
      </c>
      <c r="I29" s="46" t="str">
        <f t="shared" si="0"/>
        <v>アップデート</v>
      </c>
      <c r="J29" s="47" t="s">
        <v>423</v>
      </c>
      <c r="K29" s="16" t="s">
        <v>242</v>
      </c>
      <c r="L29" s="16" t="s">
        <v>241</v>
      </c>
      <c r="M29" s="14" t="s">
        <v>89</v>
      </c>
      <c r="N29" s="14" t="s">
        <v>233</v>
      </c>
      <c r="O29" s="14" t="s">
        <v>300</v>
      </c>
      <c r="P29" s="14"/>
      <c r="Q29" s="14"/>
      <c r="R29" s="14"/>
      <c r="S29" s="38"/>
      <c r="T29" s="61"/>
      <c r="U29" s="72" t="s">
        <v>334</v>
      </c>
      <c r="V29" s="73" t="str">
        <f t="shared" si="1"/>
        <v>ベンダーによる提案事項</v>
      </c>
      <c r="W29" s="73"/>
      <c r="X29" s="72" t="s">
        <v>334</v>
      </c>
      <c r="Y29" s="73" t="str">
        <f t="shared" si="1"/>
        <v>ベンダーによる提案事項</v>
      </c>
      <c r="Z29" s="73"/>
      <c r="AA29" s="71"/>
      <c r="AB29" s="64"/>
      <c r="AC29" s="65" t="str">
        <f t="shared" ref="AC29" si="54">IF(AB29="*","ベンダーによる提案事項",HLOOKUP(AB29,$K$2:$R$60,ROW()-1,0))</f>
        <v>保守契約を行わない</v>
      </c>
      <c r="AD29" s="79"/>
      <c r="AE29" s="64"/>
      <c r="AF29" s="65" t="str">
        <f t="shared" ref="AF29" si="55">IF(AE29="*","ベンダーによる提案事項",HLOOKUP(AE29,$K$2:$R$60,ROW()-1,0))</f>
        <v>保守契約を行わない</v>
      </c>
      <c r="AG29" s="79"/>
      <c r="AI29" s="73"/>
      <c r="AJ29" s="73"/>
      <c r="AK29" s="92" t="s">
        <v>541</v>
      </c>
    </row>
    <row r="30" spans="1:37" ht="27.75" customHeight="1">
      <c r="A30" s="11" t="s">
        <v>446</v>
      </c>
      <c r="B30" s="12" t="s">
        <v>25</v>
      </c>
      <c r="C30" s="18" t="s">
        <v>139</v>
      </c>
      <c r="D30" s="14" t="s">
        <v>140</v>
      </c>
      <c r="E30" s="13" t="s">
        <v>141</v>
      </c>
      <c r="F30" s="15" t="s">
        <v>6</v>
      </c>
      <c r="G30" s="15"/>
      <c r="H30" s="45">
        <v>3</v>
      </c>
      <c r="I30" s="46" t="str">
        <f t="shared" si="0"/>
        <v>四半期に1回</v>
      </c>
      <c r="J30" s="49" t="s">
        <v>372</v>
      </c>
      <c r="K30" s="16" t="s">
        <v>254</v>
      </c>
      <c r="L30" s="16" t="s">
        <v>243</v>
      </c>
      <c r="M30" s="14" t="s">
        <v>21</v>
      </c>
      <c r="N30" s="14" t="s">
        <v>142</v>
      </c>
      <c r="O30" s="14" t="s">
        <v>143</v>
      </c>
      <c r="P30" s="14" t="s">
        <v>144</v>
      </c>
      <c r="Q30" s="14" t="s">
        <v>145</v>
      </c>
      <c r="R30" s="14" t="s">
        <v>146</v>
      </c>
      <c r="S30" s="14" t="s">
        <v>504</v>
      </c>
      <c r="T30" s="58"/>
      <c r="U30" s="72">
        <v>4</v>
      </c>
      <c r="V30" s="73" t="str">
        <f t="shared" si="1"/>
        <v>月1回</v>
      </c>
      <c r="W30" s="73"/>
      <c r="X30" s="72">
        <v>4</v>
      </c>
      <c r="Y30" s="73" t="str">
        <f t="shared" si="1"/>
        <v>月1回</v>
      </c>
      <c r="Z30" s="73"/>
      <c r="AA30" s="27"/>
      <c r="AB30" s="64"/>
      <c r="AC30" s="65" t="str">
        <f t="shared" ref="AC30" si="56">IF(AB30="*","ベンダーによる提案事項",HLOOKUP(AB30,$K$2:$R$60,ROW()-1,0))</f>
        <v>無し</v>
      </c>
      <c r="AD30" s="79"/>
      <c r="AE30" s="64"/>
      <c r="AF30" s="65" t="str">
        <f t="shared" ref="AF30" si="57">IF(AE30="*","ベンダーによる提案事項",HLOOKUP(AE30,$K$2:$R$60,ROW()-1,0))</f>
        <v>無し</v>
      </c>
      <c r="AG30" s="79"/>
      <c r="AI30" s="73" cm="1">
        <f t="array" ref="AI30">_xlfn.IFS(AB30&gt;U30,2,AB30=U30,1,AB30&lt;U30,0)</f>
        <v>0</v>
      </c>
      <c r="AJ30" s="73" cm="1">
        <f t="array" ref="AJ30">_xlfn.IFS(AE30&gt;X30,2,AE30=X30,1,AE30&lt;X30,0)</f>
        <v>0</v>
      </c>
    </row>
    <row r="31" spans="1:37" ht="27.75" customHeight="1">
      <c r="A31" s="11" t="s">
        <v>207</v>
      </c>
      <c r="B31" s="12" t="s">
        <v>25</v>
      </c>
      <c r="C31" s="18" t="s">
        <v>139</v>
      </c>
      <c r="D31" s="14" t="s">
        <v>147</v>
      </c>
      <c r="E31" s="13" t="s">
        <v>148</v>
      </c>
      <c r="F31" s="15" t="s">
        <v>6</v>
      </c>
      <c r="G31" s="15"/>
      <c r="H31" s="45">
        <v>3</v>
      </c>
      <c r="I31" s="46" t="str">
        <f t="shared" si="0"/>
        <v>障害及び運用状況報告に加えて、改善提案を行う</v>
      </c>
      <c r="J31" s="49" t="s">
        <v>345</v>
      </c>
      <c r="K31" s="16" t="s">
        <v>254</v>
      </c>
      <c r="L31" s="16" t="s">
        <v>243</v>
      </c>
      <c r="M31" s="14" t="s">
        <v>21</v>
      </c>
      <c r="N31" s="14" t="s">
        <v>149</v>
      </c>
      <c r="O31" s="14" t="s">
        <v>150</v>
      </c>
      <c r="P31" s="14" t="s">
        <v>226</v>
      </c>
      <c r="Q31" s="14"/>
      <c r="R31" s="14"/>
      <c r="S31" s="14"/>
      <c r="T31" s="58"/>
      <c r="U31" s="72">
        <v>3</v>
      </c>
      <c r="V31" s="73" t="str">
        <f t="shared" si="1"/>
        <v>障害及び運用状況報告に加えて、改善提案を行う</v>
      </c>
      <c r="W31" s="73"/>
      <c r="X31" s="72">
        <v>3</v>
      </c>
      <c r="Y31" s="73" t="str">
        <f t="shared" si="1"/>
        <v>障害及び運用状況報告に加えて、改善提案を行う</v>
      </c>
      <c r="Z31" s="73"/>
      <c r="AA31" s="27"/>
      <c r="AB31" s="64"/>
      <c r="AC31" s="65" t="str">
        <f t="shared" ref="AC31" si="58">IF(AB31="*","ベンダーによる提案事項",HLOOKUP(AB31,$K$2:$R$60,ROW()-1,0))</f>
        <v>無し</v>
      </c>
      <c r="AD31" s="79"/>
      <c r="AE31" s="64"/>
      <c r="AF31" s="65" t="str">
        <f t="shared" ref="AF31" si="59">IF(AE31="*","ベンダーによる提案事項",HLOOKUP(AE31,$K$2:$R$60,ROW()-1,0))</f>
        <v>無し</v>
      </c>
      <c r="AG31" s="79"/>
      <c r="AI31" s="73" cm="1">
        <f t="array" ref="AI31">_xlfn.IFS(AB31&gt;U31,2,AB31=U31,1,AB31&lt;U31,0)</f>
        <v>0</v>
      </c>
      <c r="AJ31" s="73" cm="1">
        <f t="array" ref="AJ31">_xlfn.IFS(AE31&gt;X31,2,AE31=X31,1,AE31&lt;X31,0)</f>
        <v>0</v>
      </c>
    </row>
    <row r="32" spans="1:37" ht="27.75" customHeight="1">
      <c r="A32" s="11" t="s">
        <v>208</v>
      </c>
      <c r="B32" s="12" t="s">
        <v>25</v>
      </c>
      <c r="C32" s="13" t="s">
        <v>151</v>
      </c>
      <c r="D32" s="14" t="s">
        <v>227</v>
      </c>
      <c r="E32" s="13" t="s">
        <v>260</v>
      </c>
      <c r="F32" s="15" t="s">
        <v>6</v>
      </c>
      <c r="G32" s="15" t="s">
        <v>434</v>
      </c>
      <c r="H32" s="45">
        <v>1</v>
      </c>
      <c r="I32" s="46" t="str">
        <f t="shared" si="0"/>
        <v>ベンダーの既設コールセンターを利用する</v>
      </c>
      <c r="J32" s="47" t="s">
        <v>435</v>
      </c>
      <c r="K32" s="16" t="s">
        <v>254</v>
      </c>
      <c r="L32" s="16" t="s">
        <v>243</v>
      </c>
      <c r="M32" s="14" t="s">
        <v>228</v>
      </c>
      <c r="N32" s="14" t="s">
        <v>181</v>
      </c>
      <c r="O32" s="14" t="s">
        <v>182</v>
      </c>
      <c r="P32" s="14"/>
      <c r="Q32" s="14"/>
      <c r="R32" s="14"/>
      <c r="S32" s="14" t="s">
        <v>263</v>
      </c>
      <c r="T32" s="58"/>
      <c r="U32" s="72">
        <v>1</v>
      </c>
      <c r="V32" s="73" t="str">
        <f t="shared" si="1"/>
        <v>ベンダーの既設コールセンターを利用する</v>
      </c>
      <c r="W32" s="73"/>
      <c r="X32" s="72">
        <v>1</v>
      </c>
      <c r="Y32" s="73" t="str">
        <f t="shared" si="1"/>
        <v>ベンダーの既設コールセンターを利用する</v>
      </c>
      <c r="Z32" s="73"/>
      <c r="AA32" s="27"/>
      <c r="AB32" s="64"/>
      <c r="AC32" s="65" t="str">
        <f t="shared" ref="AC32" si="60">IF(AB32="*","ベンダーによる提案事項",HLOOKUP(AB32,$K$2:$R$60,ROW()-1,0))</f>
        <v xml:space="preserve">問い合わせ対応窓口の設置について規定しない
</v>
      </c>
      <c r="AD32" s="79"/>
      <c r="AE32" s="64"/>
      <c r="AF32" s="65" t="str">
        <f t="shared" ref="AF32" si="61">IF(AE32="*","ベンダーによる提案事項",HLOOKUP(AE32,$K$2:$R$60,ROW()-1,0))</f>
        <v xml:space="preserve">問い合わせ対応窓口の設置について規定しない
</v>
      </c>
      <c r="AG32" s="79"/>
      <c r="AI32" s="73" cm="1">
        <f t="array" ref="AI32">_xlfn.IFS(AB32&gt;U32,2,AB32=U32,1,AB32&lt;U32,0)</f>
        <v>0</v>
      </c>
      <c r="AJ32" s="73" cm="1">
        <f t="array" ref="AJ32">_xlfn.IFS(AE32&gt;X32,2,AE32=X32,1,AE32&lt;X32,0)</f>
        <v>0</v>
      </c>
    </row>
    <row r="33" spans="1:37" ht="27.75" customHeight="1">
      <c r="A33" s="11" t="s">
        <v>364</v>
      </c>
      <c r="B33" s="18" t="s">
        <v>362</v>
      </c>
      <c r="C33" s="18" t="s">
        <v>363</v>
      </c>
      <c r="D33" s="14" t="s">
        <v>447</v>
      </c>
      <c r="E33" s="13" t="s">
        <v>373</v>
      </c>
      <c r="F33" s="15" t="s">
        <v>370</v>
      </c>
      <c r="G33" s="15"/>
      <c r="H33" s="48">
        <v>1</v>
      </c>
      <c r="I33" s="46" t="str">
        <f t="shared" si="0"/>
        <v xml:space="preserve">既存のインシデント管理のプロセスに従う
</v>
      </c>
      <c r="J33" s="49" t="s">
        <v>505</v>
      </c>
      <c r="K33" s="16" t="s">
        <v>237</v>
      </c>
      <c r="L33" s="16" t="s">
        <v>346</v>
      </c>
      <c r="M33" s="14" t="s">
        <v>349</v>
      </c>
      <c r="N33" s="14" t="s">
        <v>350</v>
      </c>
      <c r="O33" s="14" t="s">
        <v>351</v>
      </c>
      <c r="P33" s="14"/>
      <c r="Q33" s="14"/>
      <c r="R33" s="14"/>
      <c r="S33" s="14"/>
      <c r="T33" s="58"/>
      <c r="U33" s="72">
        <v>1</v>
      </c>
      <c r="V33" s="73" t="str">
        <f t="shared" si="1"/>
        <v xml:space="preserve">既存のインシデント管理のプロセスに従う
</v>
      </c>
      <c r="W33" s="73"/>
      <c r="X33" s="72">
        <v>1</v>
      </c>
      <c r="Y33" s="73" t="str">
        <f t="shared" si="1"/>
        <v xml:space="preserve">既存のインシデント管理のプロセスに従う
</v>
      </c>
      <c r="Z33" s="73"/>
      <c r="AA33" s="27"/>
      <c r="AB33" s="64"/>
      <c r="AC33" s="65" t="str">
        <f t="shared" ref="AC33" si="62">IF(AB33="*","ベンダーによる提案事項",HLOOKUP(AB33,$K$2:$R$60,ROW()-1,0))</f>
        <v xml:space="preserve">インシデント管理について規定しない
</v>
      </c>
      <c r="AD33" s="79"/>
      <c r="AE33" s="64"/>
      <c r="AF33" s="65" t="str">
        <f t="shared" ref="AF33" si="63">IF(AE33="*","ベンダーによる提案事項",HLOOKUP(AE33,$K$2:$R$60,ROW()-1,0))</f>
        <v xml:space="preserve">インシデント管理について規定しない
</v>
      </c>
      <c r="AG33" s="79"/>
      <c r="AI33" s="73" cm="1">
        <f t="array" ref="AI33">_xlfn.IFS(AB33&gt;U33,2,AB33=U33,1,AB33&lt;U33,0)</f>
        <v>0</v>
      </c>
      <c r="AJ33" s="73" cm="1">
        <f t="array" ref="AJ33">_xlfn.IFS(AE33&gt;X33,2,AE33=X33,1,AE33&lt;X33,0)</f>
        <v>0</v>
      </c>
    </row>
    <row r="34" spans="1:37" ht="27.75" customHeight="1">
      <c r="A34" s="11" t="s">
        <v>448</v>
      </c>
      <c r="B34" s="18" t="s">
        <v>362</v>
      </c>
      <c r="C34" s="18" t="s">
        <v>363</v>
      </c>
      <c r="D34" s="14" t="s">
        <v>449</v>
      </c>
      <c r="E34" s="13" t="s">
        <v>374</v>
      </c>
      <c r="F34" s="15" t="s">
        <v>370</v>
      </c>
      <c r="G34" s="15"/>
      <c r="H34" s="48">
        <v>1</v>
      </c>
      <c r="I34" s="46" t="str">
        <f t="shared" si="0"/>
        <v xml:space="preserve">既存の問題管理のプロセスに従う
</v>
      </c>
      <c r="J34" s="49" t="s">
        <v>506</v>
      </c>
      <c r="K34" s="16" t="s">
        <v>237</v>
      </c>
      <c r="L34" s="16" t="s">
        <v>346</v>
      </c>
      <c r="M34" s="14" t="s">
        <v>352</v>
      </c>
      <c r="N34" s="14" t="s">
        <v>353</v>
      </c>
      <c r="O34" s="14" t="s">
        <v>354</v>
      </c>
      <c r="P34" s="14"/>
      <c r="Q34" s="14"/>
      <c r="R34" s="14"/>
      <c r="S34" s="14"/>
      <c r="T34" s="58"/>
      <c r="U34" s="72">
        <v>1</v>
      </c>
      <c r="V34" s="73" t="str">
        <f t="shared" si="1"/>
        <v xml:space="preserve">既存の問題管理のプロセスに従う
</v>
      </c>
      <c r="W34" s="73"/>
      <c r="X34" s="72">
        <v>1</v>
      </c>
      <c r="Y34" s="73" t="str">
        <f t="shared" si="1"/>
        <v xml:space="preserve">既存の問題管理のプロセスに従う
</v>
      </c>
      <c r="Z34" s="73"/>
      <c r="AA34" s="27"/>
      <c r="AB34" s="64"/>
      <c r="AC34" s="65" t="str">
        <f t="shared" ref="AC34" si="64">IF(AB34="*","ベンダーによる提案事項",HLOOKUP(AB34,$K$2:$R$60,ROW()-1,0))</f>
        <v xml:space="preserve">問題管理について規定しない
</v>
      </c>
      <c r="AD34" s="79"/>
      <c r="AE34" s="64"/>
      <c r="AF34" s="65" t="str">
        <f t="shared" ref="AF34" si="65">IF(AE34="*","ベンダーによる提案事項",HLOOKUP(AE34,$K$2:$R$60,ROW()-1,0))</f>
        <v xml:space="preserve">問題管理について規定しない
</v>
      </c>
      <c r="AG34" s="79"/>
      <c r="AI34" s="73" cm="1">
        <f t="array" ref="AI34">_xlfn.IFS(AB34&gt;U34,2,AB34=U34,1,AB34&lt;U34,0)</f>
        <v>0</v>
      </c>
      <c r="AJ34" s="73" cm="1">
        <f t="array" ref="AJ34">_xlfn.IFS(AE34&gt;X34,2,AE34=X34,1,AE34&lt;X34,0)</f>
        <v>0</v>
      </c>
    </row>
    <row r="35" spans="1:37" ht="27.75" customHeight="1">
      <c r="A35" s="11" t="s">
        <v>452</v>
      </c>
      <c r="B35" s="12" t="s">
        <v>362</v>
      </c>
      <c r="C35" s="18" t="s">
        <v>363</v>
      </c>
      <c r="D35" s="14" t="s">
        <v>453</v>
      </c>
      <c r="E35" s="23" t="s">
        <v>375</v>
      </c>
      <c r="F35" s="15" t="s">
        <v>370</v>
      </c>
      <c r="G35" s="15"/>
      <c r="H35" s="45">
        <v>1</v>
      </c>
      <c r="I35" s="46" t="str">
        <f t="shared" si="0"/>
        <v xml:space="preserve">既存の構成管理のプロセスに従う
</v>
      </c>
      <c r="J35" s="47" t="s">
        <v>507</v>
      </c>
      <c r="K35" s="16" t="s">
        <v>237</v>
      </c>
      <c r="L35" s="16" t="s">
        <v>346</v>
      </c>
      <c r="M35" s="14" t="s">
        <v>355</v>
      </c>
      <c r="N35" s="14" t="s">
        <v>356</v>
      </c>
      <c r="O35" s="16" t="s">
        <v>357</v>
      </c>
      <c r="P35" s="14"/>
      <c r="Q35" s="14"/>
      <c r="R35" s="14"/>
      <c r="S35" s="14"/>
      <c r="T35" s="58"/>
      <c r="U35" s="72">
        <v>1</v>
      </c>
      <c r="V35" s="73" t="str">
        <f t="shared" si="1"/>
        <v xml:space="preserve">既存の構成管理のプロセスに従う
</v>
      </c>
      <c r="W35" s="73"/>
      <c r="X35" s="72">
        <v>1</v>
      </c>
      <c r="Y35" s="73" t="str">
        <f t="shared" si="1"/>
        <v xml:space="preserve">既存の構成管理のプロセスに従う
</v>
      </c>
      <c r="Z35" s="73"/>
      <c r="AA35" s="27"/>
      <c r="AB35" s="64"/>
      <c r="AC35" s="65" t="str">
        <f t="shared" ref="AC35" si="66">IF(AB35="*","ベンダーによる提案事項",HLOOKUP(AB35,$K$2:$R$60,ROW()-1,0))</f>
        <v xml:space="preserve">構成管理について規定しない
</v>
      </c>
      <c r="AD35" s="79"/>
      <c r="AE35" s="64"/>
      <c r="AF35" s="65" t="str">
        <f t="shared" ref="AF35" si="67">IF(AE35="*","ベンダーによる提案事項",HLOOKUP(AE35,$K$2:$R$60,ROW()-1,0))</f>
        <v xml:space="preserve">構成管理について規定しない
</v>
      </c>
      <c r="AG35" s="79"/>
      <c r="AI35" s="73" cm="1">
        <f t="array" ref="AI35">_xlfn.IFS(AB35&gt;U35,2,AB35=U35,1,AB35&lt;U35,0)</f>
        <v>0</v>
      </c>
      <c r="AJ35" s="73" cm="1">
        <f t="array" ref="AJ35">_xlfn.IFS(AE35&gt;X35,2,AE35=X35,1,AE35&lt;X35,0)</f>
        <v>0</v>
      </c>
    </row>
    <row r="36" spans="1:37" ht="27.75" customHeight="1">
      <c r="A36" s="11" t="s">
        <v>450</v>
      </c>
      <c r="B36" s="12" t="s">
        <v>365</v>
      </c>
      <c r="C36" s="18" t="s">
        <v>363</v>
      </c>
      <c r="D36" s="14" t="s">
        <v>451</v>
      </c>
      <c r="E36" s="13" t="s">
        <v>376</v>
      </c>
      <c r="F36" s="15" t="s">
        <v>370</v>
      </c>
      <c r="G36" s="15"/>
      <c r="H36" s="45">
        <v>1</v>
      </c>
      <c r="I36" s="46" t="str">
        <f t="shared" si="0"/>
        <v xml:space="preserve">既存の変更管理のプロセスに従う
</v>
      </c>
      <c r="J36" s="47" t="s">
        <v>508</v>
      </c>
      <c r="K36" s="16" t="s">
        <v>237</v>
      </c>
      <c r="L36" s="16" t="s">
        <v>346</v>
      </c>
      <c r="M36" s="14" t="s">
        <v>358</v>
      </c>
      <c r="N36" s="14" t="s">
        <v>347</v>
      </c>
      <c r="O36" s="14" t="s">
        <v>359</v>
      </c>
      <c r="P36" s="14"/>
      <c r="Q36" s="14"/>
      <c r="R36" s="14"/>
      <c r="S36" s="14"/>
      <c r="T36" s="58"/>
      <c r="U36" s="72">
        <v>1</v>
      </c>
      <c r="V36" s="73" t="str">
        <f t="shared" si="1"/>
        <v xml:space="preserve">既存の変更管理のプロセスに従う
</v>
      </c>
      <c r="W36" s="73"/>
      <c r="X36" s="72">
        <v>1</v>
      </c>
      <c r="Y36" s="73" t="str">
        <f t="shared" si="1"/>
        <v xml:space="preserve">既存の変更管理のプロセスに従う
</v>
      </c>
      <c r="Z36" s="73"/>
      <c r="AA36" s="27"/>
      <c r="AB36" s="64"/>
      <c r="AC36" s="65" t="str">
        <f t="shared" ref="AC36" si="68">IF(AB36="*","ベンダーによる提案事項",HLOOKUP(AB36,$K$2:$R$60,ROW()-1,0))</f>
        <v xml:space="preserve">変更管理について規定しない
</v>
      </c>
      <c r="AD36" s="79"/>
      <c r="AE36" s="64"/>
      <c r="AF36" s="65" t="str">
        <f t="shared" ref="AF36" si="69">IF(AE36="*","ベンダーによる提案事項",HLOOKUP(AE36,$K$2:$R$60,ROW()-1,0))</f>
        <v xml:space="preserve">変更管理について規定しない
</v>
      </c>
      <c r="AG36" s="79"/>
      <c r="AI36" s="73" cm="1">
        <f t="array" ref="AI36">_xlfn.IFS(AB36&gt;U36,2,AB36=U36,1,AB36&lt;U36,0)</f>
        <v>0</v>
      </c>
      <c r="AJ36" s="73" cm="1">
        <f t="array" ref="AJ36">_xlfn.IFS(AE36&gt;X36,2,AE36=X36,1,AE36&lt;X36,0)</f>
        <v>0</v>
      </c>
    </row>
    <row r="37" spans="1:37" ht="27.75" customHeight="1">
      <c r="A37" s="11" t="s">
        <v>454</v>
      </c>
      <c r="B37" s="12" t="s">
        <v>362</v>
      </c>
      <c r="C37" s="18" t="s">
        <v>363</v>
      </c>
      <c r="D37" s="14" t="s">
        <v>455</v>
      </c>
      <c r="E37" s="13" t="s">
        <v>377</v>
      </c>
      <c r="F37" s="15" t="s">
        <v>370</v>
      </c>
      <c r="G37" s="15"/>
      <c r="H37" s="45">
        <v>1</v>
      </c>
      <c r="I37" s="46" t="str">
        <f t="shared" si="0"/>
        <v xml:space="preserve">既存のリリース管理のプロセスに従う
</v>
      </c>
      <c r="J37" s="49" t="s">
        <v>509</v>
      </c>
      <c r="K37" s="16" t="s">
        <v>237</v>
      </c>
      <c r="L37" s="16" t="s">
        <v>346</v>
      </c>
      <c r="M37" s="14" t="s">
        <v>360</v>
      </c>
      <c r="N37" s="14" t="s">
        <v>348</v>
      </c>
      <c r="O37" s="14" t="s">
        <v>361</v>
      </c>
      <c r="P37" s="14"/>
      <c r="Q37" s="14"/>
      <c r="R37" s="14"/>
      <c r="S37" s="14"/>
      <c r="T37" s="58"/>
      <c r="U37" s="72">
        <v>1</v>
      </c>
      <c r="V37" s="73" t="str">
        <f t="shared" si="1"/>
        <v xml:space="preserve">既存のリリース管理のプロセスに従う
</v>
      </c>
      <c r="W37" s="73"/>
      <c r="X37" s="72">
        <v>1</v>
      </c>
      <c r="Y37" s="73" t="str">
        <f t="shared" si="1"/>
        <v xml:space="preserve">既存のリリース管理のプロセスに従う
</v>
      </c>
      <c r="Z37" s="73"/>
      <c r="AA37" s="27"/>
      <c r="AB37" s="64"/>
      <c r="AC37" s="65" t="str">
        <f t="shared" ref="AC37" si="70">IF(AB37="*","ベンダーによる提案事項",HLOOKUP(AB37,$K$2:$R$60,ROW()-1,0))</f>
        <v xml:space="preserve">リリース管理について規定しない
</v>
      </c>
      <c r="AD37" s="79"/>
      <c r="AE37" s="64"/>
      <c r="AF37" s="65" t="str">
        <f t="shared" ref="AF37" si="71">IF(AE37="*","ベンダーによる提案事項",HLOOKUP(AE37,$K$2:$R$60,ROW()-1,0))</f>
        <v xml:space="preserve">リリース管理について規定しない
</v>
      </c>
      <c r="AG37" s="79"/>
      <c r="AI37" s="73" cm="1">
        <f t="array" ref="AI37">_xlfn.IFS(AB37&gt;U37,2,AB37=U37,1,AB37&lt;U37,0)</f>
        <v>0</v>
      </c>
      <c r="AJ37" s="73" cm="1">
        <f t="array" ref="AJ37">_xlfn.IFS(AE37&gt;X37,2,AE37=X37,1,AE37&lt;X37,0)</f>
        <v>0</v>
      </c>
    </row>
    <row r="38" spans="1:37" ht="27.75" customHeight="1">
      <c r="A38" s="11" t="s">
        <v>152</v>
      </c>
      <c r="B38" s="12" t="s">
        <v>153</v>
      </c>
      <c r="C38" s="18" t="s">
        <v>154</v>
      </c>
      <c r="D38" s="14" t="s">
        <v>176</v>
      </c>
      <c r="E38" s="13" t="s">
        <v>330</v>
      </c>
      <c r="F38" s="15" t="s">
        <v>6</v>
      </c>
      <c r="G38" s="15"/>
      <c r="H38" s="45">
        <v>4</v>
      </c>
      <c r="I38" s="46" t="str">
        <f t="shared" si="0"/>
        <v xml:space="preserve">2年未満
</v>
      </c>
      <c r="J38" s="47" t="s">
        <v>155</v>
      </c>
      <c r="K38" s="16" t="s">
        <v>254</v>
      </c>
      <c r="L38" s="16" t="s">
        <v>243</v>
      </c>
      <c r="M38" s="16" t="s">
        <v>156</v>
      </c>
      <c r="N38" s="16" t="s">
        <v>157</v>
      </c>
      <c r="O38" s="16" t="s">
        <v>158</v>
      </c>
      <c r="P38" s="16" t="s">
        <v>159</v>
      </c>
      <c r="Q38" s="16" t="s">
        <v>160</v>
      </c>
      <c r="R38" s="16" t="s">
        <v>161</v>
      </c>
      <c r="S38" s="16" t="s">
        <v>264</v>
      </c>
      <c r="T38" s="60"/>
      <c r="U38" s="72">
        <v>1</v>
      </c>
      <c r="V38" s="73" t="str">
        <f t="shared" si="1"/>
        <v xml:space="preserve">3ヶ月未満
</v>
      </c>
      <c r="W38" s="73" t="s">
        <v>525</v>
      </c>
      <c r="X38" s="72">
        <v>1</v>
      </c>
      <c r="Y38" s="73" t="str">
        <f t="shared" si="1"/>
        <v xml:space="preserve">3ヶ月未満
</v>
      </c>
      <c r="Z38" s="73" t="s">
        <v>527</v>
      </c>
      <c r="AA38" s="43"/>
      <c r="AB38" s="64"/>
      <c r="AC38" s="65" t="str">
        <f t="shared" ref="AC38" si="72">IF(AB38="*","ベンダーによる提案事項",HLOOKUP(AB38,$K$2:$R$60,ROW()-1,0))</f>
        <v xml:space="preserve">システム移行無し
</v>
      </c>
      <c r="AD38" s="79"/>
      <c r="AE38" s="64"/>
      <c r="AF38" s="65" t="str">
        <f t="shared" ref="AF38" si="73">IF(AE38="*","ベンダーによる提案事項",HLOOKUP(AE38,$K$2:$R$60,ROW()-1,0))</f>
        <v xml:space="preserve">システム移行無し
</v>
      </c>
      <c r="AG38" s="79"/>
      <c r="AI38" s="73" cm="1">
        <f t="array" ref="AI38">_xlfn.IFS(AB38&gt;U38,2,AB38=U38,1,AB38&lt;U38,0)</f>
        <v>0</v>
      </c>
      <c r="AJ38" s="73" cm="1">
        <f t="array" ref="AJ38">_xlfn.IFS(AE38&gt;X38,2,AE38=X38,1,AE38&lt;X38,0)</f>
        <v>0</v>
      </c>
    </row>
    <row r="39" spans="1:37" ht="27.75" customHeight="1">
      <c r="A39" s="11" t="s">
        <v>90</v>
      </c>
      <c r="B39" s="12" t="s">
        <v>91</v>
      </c>
      <c r="C39" s="13" t="s">
        <v>92</v>
      </c>
      <c r="D39" s="14" t="s">
        <v>93</v>
      </c>
      <c r="E39" s="13" t="s">
        <v>252</v>
      </c>
      <c r="F39" s="15" t="s">
        <v>6</v>
      </c>
      <c r="G39" s="15"/>
      <c r="H39" s="45">
        <v>4</v>
      </c>
      <c r="I39" s="46" t="str">
        <f t="shared" si="0"/>
        <v xml:space="preserve">利用の少ない時間帯（夜間など）
</v>
      </c>
      <c r="J39" s="47" t="s">
        <v>371</v>
      </c>
      <c r="K39" s="16" t="s">
        <v>242</v>
      </c>
      <c r="L39" s="16" t="s">
        <v>241</v>
      </c>
      <c r="M39" s="16" t="s">
        <v>94</v>
      </c>
      <c r="N39" s="14" t="s">
        <v>95</v>
      </c>
      <c r="O39" s="14" t="s">
        <v>96</v>
      </c>
      <c r="P39" s="14" t="s">
        <v>97</v>
      </c>
      <c r="Q39" s="14" t="s">
        <v>98</v>
      </c>
      <c r="R39" s="14" t="s">
        <v>99</v>
      </c>
      <c r="S39" s="16" t="s">
        <v>266</v>
      </c>
      <c r="T39" s="60"/>
      <c r="U39" s="72">
        <v>2</v>
      </c>
      <c r="V39" s="73" t="str">
        <f t="shared" si="1"/>
        <v>5日未満</v>
      </c>
      <c r="W39" s="73" t="s">
        <v>535</v>
      </c>
      <c r="X39" s="72">
        <v>2</v>
      </c>
      <c r="Y39" s="73" t="str">
        <f t="shared" si="1"/>
        <v>5日未満</v>
      </c>
      <c r="Z39" s="73" t="s">
        <v>534</v>
      </c>
      <c r="AA39" s="43"/>
      <c r="AB39" s="64"/>
      <c r="AC39" s="65" t="str">
        <f t="shared" ref="AC39" si="74">IF(AB39="*","ベンダーによる提案事項",HLOOKUP(AB39,$K$2:$R$60,ROW()-1,0))</f>
        <v xml:space="preserve">制約無し
（必要な期間の停止が可能）
</v>
      </c>
      <c r="AD39" s="79"/>
      <c r="AE39" s="64"/>
      <c r="AF39" s="65" t="str">
        <f t="shared" ref="AF39" si="75">IF(AE39="*","ベンダーによる提案事項",HLOOKUP(AE39,$K$2:$R$60,ROW()-1,0))</f>
        <v xml:space="preserve">制約無し
（必要な期間の停止が可能）
</v>
      </c>
      <c r="AG39" s="79"/>
      <c r="AI39" s="73" cm="1">
        <f t="array" ref="AI39">_xlfn.IFS(AB39&gt;U39,2,AB39=U39,1,AB39&lt;U39,0)</f>
        <v>0</v>
      </c>
      <c r="AJ39" s="73" cm="1">
        <f t="array" ref="AJ39">_xlfn.IFS(AE39&gt;X39,2,AE39=X39,1,AE39&lt;X39,0)</f>
        <v>0</v>
      </c>
    </row>
    <row r="40" spans="1:37" ht="27.75" customHeight="1">
      <c r="A40" s="11" t="s">
        <v>209</v>
      </c>
      <c r="B40" s="12" t="s">
        <v>153</v>
      </c>
      <c r="C40" s="18" t="s">
        <v>154</v>
      </c>
      <c r="D40" s="14" t="s">
        <v>162</v>
      </c>
      <c r="E40" s="13" t="s">
        <v>331</v>
      </c>
      <c r="F40" s="15" t="s">
        <v>6</v>
      </c>
      <c r="G40" s="15"/>
      <c r="H40" s="45">
        <v>1</v>
      </c>
      <c r="I40" s="46" t="str">
        <f t="shared" si="0"/>
        <v>有り</v>
      </c>
      <c r="J40" s="47" t="s">
        <v>163</v>
      </c>
      <c r="K40" s="16" t="s">
        <v>242</v>
      </c>
      <c r="L40" s="16" t="s">
        <v>241</v>
      </c>
      <c r="M40" s="14" t="s">
        <v>164</v>
      </c>
      <c r="N40" s="14" t="s">
        <v>165</v>
      </c>
      <c r="O40" s="14"/>
      <c r="P40" s="14"/>
      <c r="Q40" s="14"/>
      <c r="R40" s="14"/>
      <c r="S40" s="16" t="s">
        <v>436</v>
      </c>
      <c r="T40" s="60"/>
      <c r="U40" s="72" t="s">
        <v>334</v>
      </c>
      <c r="V40" s="73" t="str">
        <f t="shared" si="1"/>
        <v>ベンダーによる提案事項</v>
      </c>
      <c r="W40" s="73" t="s">
        <v>526</v>
      </c>
      <c r="X40" s="72" t="s">
        <v>334</v>
      </c>
      <c r="Y40" s="73" t="str">
        <f t="shared" si="1"/>
        <v>ベンダーによる提案事項</v>
      </c>
      <c r="Z40" s="73"/>
      <c r="AA40" s="43"/>
      <c r="AB40" s="64"/>
      <c r="AC40" s="65" t="str">
        <f t="shared" ref="AC40" si="76">IF(AB40="*","ベンダーによる提案事項",HLOOKUP(AB40,$K$2:$R$60,ROW()-1,0))</f>
        <v>無し</v>
      </c>
      <c r="AD40" s="79"/>
      <c r="AE40" s="64"/>
      <c r="AF40" s="65" t="str">
        <f t="shared" ref="AF40" si="77">IF(AE40="*","ベンダーによる提案事項",HLOOKUP(AE40,$K$2:$R$60,ROW()-1,0))</f>
        <v>無し</v>
      </c>
      <c r="AG40" s="79"/>
      <c r="AI40" s="73"/>
      <c r="AJ40" s="73"/>
      <c r="AK40" s="92" t="s">
        <v>541</v>
      </c>
    </row>
    <row r="41" spans="1:37" ht="27.75" customHeight="1">
      <c r="A41" s="11" t="s">
        <v>100</v>
      </c>
      <c r="B41" s="12" t="s">
        <v>91</v>
      </c>
      <c r="C41" s="13" t="s">
        <v>101</v>
      </c>
      <c r="D41" s="14" t="s">
        <v>102</v>
      </c>
      <c r="E41" s="13" t="s">
        <v>253</v>
      </c>
      <c r="F41" s="21" t="s">
        <v>6</v>
      </c>
      <c r="G41" s="15" t="s">
        <v>424</v>
      </c>
      <c r="H41" s="45">
        <v>3</v>
      </c>
      <c r="I41" s="46" t="str">
        <f t="shared" si="0"/>
        <v>移行対象設備・機器のシステム全部を入れ替える</v>
      </c>
      <c r="J41" s="47" t="s">
        <v>103</v>
      </c>
      <c r="K41" s="16" t="s">
        <v>242</v>
      </c>
      <c r="L41" s="16" t="s">
        <v>241</v>
      </c>
      <c r="M41" s="14" t="s">
        <v>104</v>
      </c>
      <c r="N41" s="14" t="s">
        <v>105</v>
      </c>
      <c r="O41" s="14" t="s">
        <v>301</v>
      </c>
      <c r="P41" s="16" t="s">
        <v>106</v>
      </c>
      <c r="Q41" s="14" t="s">
        <v>107</v>
      </c>
      <c r="R41" s="16"/>
      <c r="S41" s="16" t="s">
        <v>108</v>
      </c>
      <c r="T41" s="60"/>
      <c r="U41" s="72">
        <v>0</v>
      </c>
      <c r="V41" s="73" t="str">
        <f t="shared" si="1"/>
        <v>移行対象無し</v>
      </c>
      <c r="W41" s="73"/>
      <c r="X41" s="72">
        <v>0</v>
      </c>
      <c r="Y41" s="73" t="str">
        <f t="shared" si="1"/>
        <v>移行対象無し</v>
      </c>
      <c r="Z41" s="73"/>
      <c r="AA41" s="43"/>
      <c r="AB41" s="64"/>
      <c r="AC41" s="65" t="str">
        <f t="shared" ref="AC41" si="78">IF(AB41="*","ベンダーによる提案事項",HLOOKUP(AB41,$K$2:$R$60,ROW()-1,0))</f>
        <v>移行対象無し</v>
      </c>
      <c r="AD41" s="79"/>
      <c r="AE41" s="64"/>
      <c r="AF41" s="65" t="str">
        <f t="shared" ref="AF41" si="79">IF(AE41="*","ベンダーによる提案事項",HLOOKUP(AE41,$K$2:$R$60,ROW()-1,0))</f>
        <v>移行対象無し</v>
      </c>
      <c r="AG41" s="79"/>
      <c r="AI41" s="73" cm="1">
        <f t="array" ref="AI41">_xlfn.IFS(AB41&gt;U41,2,AB41=U41,1,AB41&lt;U41,0)</f>
        <v>1</v>
      </c>
      <c r="AJ41" s="73" cm="1">
        <f t="array" ref="AJ41">_xlfn.IFS(AE41&gt;X41,2,AE41=X41,1,AE41&lt;X41,0)</f>
        <v>1</v>
      </c>
    </row>
    <row r="42" spans="1:37" ht="27.75" customHeight="1">
      <c r="A42" s="11" t="s">
        <v>109</v>
      </c>
      <c r="B42" s="12" t="s">
        <v>91</v>
      </c>
      <c r="C42" s="13" t="s">
        <v>110</v>
      </c>
      <c r="D42" s="14" t="s">
        <v>111</v>
      </c>
      <c r="E42" s="13" t="s">
        <v>328</v>
      </c>
      <c r="F42" s="21" t="s">
        <v>6</v>
      </c>
      <c r="G42" s="15" t="s">
        <v>231</v>
      </c>
      <c r="H42" s="45" t="s">
        <v>334</v>
      </c>
      <c r="I42" s="46" t="str">
        <f t="shared" si="0"/>
        <v>ベンダーによる提案事項</v>
      </c>
      <c r="J42" s="47" t="s">
        <v>465</v>
      </c>
      <c r="K42" s="16" t="s">
        <v>242</v>
      </c>
      <c r="L42" s="16" t="s">
        <v>241</v>
      </c>
      <c r="M42" s="14" t="s">
        <v>104</v>
      </c>
      <c r="N42" s="14" t="s">
        <v>112</v>
      </c>
      <c r="O42" s="14" t="s">
        <v>113</v>
      </c>
      <c r="P42" s="14" t="s">
        <v>114</v>
      </c>
      <c r="Q42" s="14"/>
      <c r="R42" s="14"/>
      <c r="S42" s="16" t="s">
        <v>270</v>
      </c>
      <c r="T42" s="60"/>
      <c r="U42" s="72" t="s">
        <v>334</v>
      </c>
      <c r="V42" s="73" t="str">
        <f t="shared" si="1"/>
        <v>ベンダーによる提案事項</v>
      </c>
      <c r="W42" s="73" t="s">
        <v>526</v>
      </c>
      <c r="X42" s="72">
        <v>3</v>
      </c>
      <c r="Y42" s="73" t="str">
        <f t="shared" si="1"/>
        <v>10TB以上</v>
      </c>
      <c r="Z42" s="73" t="s">
        <v>528</v>
      </c>
      <c r="AA42" s="43"/>
      <c r="AB42" s="64"/>
      <c r="AC42" s="65" t="str">
        <f t="shared" ref="AC42" si="80">IF(AB42="*","ベンダーによる提案事項",HLOOKUP(AB42,$K$2:$R$60,ROW()-1,0))</f>
        <v>移行対象無し</v>
      </c>
      <c r="AD42" s="79"/>
      <c r="AE42" s="64"/>
      <c r="AF42" s="65" t="str">
        <f t="shared" ref="AF42" si="81">IF(AE42="*","ベンダーによる提案事項",HLOOKUP(AE42,$K$2:$R$60,ROW()-1,0))</f>
        <v>移行対象無し</v>
      </c>
      <c r="AG42" s="79"/>
      <c r="AI42" s="73"/>
      <c r="AJ42" s="73" cm="1">
        <f t="array" ref="AJ42">_xlfn.IFS(AE42&gt;X42,2,AE42=X42,1,AE42&lt;X42,0)</f>
        <v>0</v>
      </c>
      <c r="AK42" s="92" t="s">
        <v>541</v>
      </c>
    </row>
    <row r="43" spans="1:37" ht="27.75" customHeight="1">
      <c r="A43" s="11" t="s">
        <v>115</v>
      </c>
      <c r="B43" s="12" t="s">
        <v>91</v>
      </c>
      <c r="C43" s="13" t="s">
        <v>116</v>
      </c>
      <c r="D43" s="14" t="s">
        <v>269</v>
      </c>
      <c r="E43" s="13" t="s">
        <v>117</v>
      </c>
      <c r="F43" s="21" t="s">
        <v>6</v>
      </c>
      <c r="G43" s="21"/>
      <c r="H43" s="45">
        <v>1</v>
      </c>
      <c r="I43" s="46" t="str">
        <f t="shared" si="0"/>
        <v xml:space="preserve">ユーザとベンダーと共同で実施
</v>
      </c>
      <c r="J43" s="47" t="s">
        <v>425</v>
      </c>
      <c r="K43" s="16" t="s">
        <v>242</v>
      </c>
      <c r="L43" s="16" t="s">
        <v>241</v>
      </c>
      <c r="M43" s="14" t="s">
        <v>342</v>
      </c>
      <c r="N43" s="14" t="s">
        <v>179</v>
      </c>
      <c r="O43" s="14" t="s">
        <v>343</v>
      </c>
      <c r="P43" s="14"/>
      <c r="Q43" s="14"/>
      <c r="R43" s="14"/>
      <c r="S43" s="16" t="s">
        <v>180</v>
      </c>
      <c r="T43" s="60"/>
      <c r="U43" s="72">
        <v>1</v>
      </c>
      <c r="V43" s="73" t="str">
        <f t="shared" si="1"/>
        <v xml:space="preserve">ユーザとベンダーと共同で実施
</v>
      </c>
      <c r="W43" s="73" t="s">
        <v>536</v>
      </c>
      <c r="X43" s="72">
        <v>1</v>
      </c>
      <c r="Y43" s="73" t="str">
        <f t="shared" si="1"/>
        <v xml:space="preserve">ユーザとベンダーと共同で実施
</v>
      </c>
      <c r="Z43" s="73" t="s">
        <v>537</v>
      </c>
      <c r="AA43" s="43"/>
      <c r="AB43" s="64"/>
      <c r="AC43" s="65" t="str">
        <f t="shared" ref="AC43" si="82">IF(AB43="*","ベンダーによる提案事項",HLOOKUP(AB43,$K$2:$R$60,ROW()-1,0))</f>
        <v>すべてユーザ</v>
      </c>
      <c r="AD43" s="79"/>
      <c r="AE43" s="64"/>
      <c r="AF43" s="65" t="str">
        <f t="shared" ref="AF43" si="83">IF(AE43="*","ベンダーによる提案事項",HLOOKUP(AE43,$K$2:$R$60,ROW()-1,0))</f>
        <v>すべてユーザ</v>
      </c>
      <c r="AG43" s="79"/>
      <c r="AI43" s="73" cm="1">
        <f t="array" ref="AI43">_xlfn.IFS(AB43&gt;U43,2,AB43=U43,1,AB43&lt;U43,0)</f>
        <v>0</v>
      </c>
      <c r="AJ43" s="73" cm="1">
        <f t="array" ref="AJ43">_xlfn.IFS(AE43&gt;X43,2,AE43=X43,1,AE43&lt;X43,0)</f>
        <v>0</v>
      </c>
    </row>
    <row r="44" spans="1:37" ht="27.75" customHeight="1">
      <c r="A44" s="17" t="s">
        <v>211</v>
      </c>
      <c r="B44" s="18" t="s">
        <v>166</v>
      </c>
      <c r="C44" s="19" t="s">
        <v>167</v>
      </c>
      <c r="D44" s="20" t="s">
        <v>185</v>
      </c>
      <c r="E44" s="19" t="s">
        <v>383</v>
      </c>
      <c r="F44" s="21" t="s">
        <v>6</v>
      </c>
      <c r="G44" s="15"/>
      <c r="H44" s="45">
        <v>1</v>
      </c>
      <c r="I44" s="46" t="str">
        <f t="shared" si="0"/>
        <v>有り</v>
      </c>
      <c r="J44" s="47" t="s">
        <v>186</v>
      </c>
      <c r="K44" s="16" t="s">
        <v>237</v>
      </c>
      <c r="L44" s="16" t="s">
        <v>241</v>
      </c>
      <c r="M44" s="16" t="s">
        <v>21</v>
      </c>
      <c r="N44" s="16" t="s">
        <v>8</v>
      </c>
      <c r="O44" s="16"/>
      <c r="P44" s="16"/>
      <c r="Q44" s="16"/>
      <c r="R44" s="16"/>
      <c r="S44" s="16" t="s">
        <v>304</v>
      </c>
      <c r="T44" s="60"/>
      <c r="U44" s="72">
        <v>1</v>
      </c>
      <c r="V44" s="73" t="str">
        <f t="shared" si="1"/>
        <v>有り</v>
      </c>
      <c r="W44" s="73"/>
      <c r="X44" s="72">
        <v>1</v>
      </c>
      <c r="Y44" s="73" t="str">
        <f t="shared" si="1"/>
        <v>有り</v>
      </c>
      <c r="Z44" s="73"/>
      <c r="AA44" s="43"/>
      <c r="AB44" s="64"/>
      <c r="AC44" s="65" t="str">
        <f t="shared" ref="AC44" si="84">IF(AB44="*","ベンダーによる提案事項",HLOOKUP(AB44,$K$2:$R$60,ROW()-1,0))</f>
        <v>無し</v>
      </c>
      <c r="AD44" s="79"/>
      <c r="AE44" s="64"/>
      <c r="AF44" s="65" t="str">
        <f t="shared" ref="AF44" si="85">IF(AE44="*","ベンダーによる提案事項",HLOOKUP(AE44,$K$2:$R$60,ROW()-1,0))</f>
        <v>無し</v>
      </c>
      <c r="AG44" s="79"/>
      <c r="AI44" s="73" cm="1">
        <f t="array" ref="AI44">_xlfn.IFS(AB44&gt;U44,2,AB44=U44,1,AB44&lt;U44,0)</f>
        <v>0</v>
      </c>
      <c r="AJ44" s="73" cm="1">
        <f t="array" ref="AJ44">_xlfn.IFS(AE44&gt;X44,2,AE44=X44,1,AE44&lt;X44,0)</f>
        <v>0</v>
      </c>
    </row>
    <row r="45" spans="1:37" ht="27.75" customHeight="1">
      <c r="A45" s="17" t="s">
        <v>193</v>
      </c>
      <c r="B45" s="18" t="s">
        <v>166</v>
      </c>
      <c r="C45" s="12" t="s">
        <v>19</v>
      </c>
      <c r="D45" s="16" t="s">
        <v>281</v>
      </c>
      <c r="E45" s="23" t="s">
        <v>282</v>
      </c>
      <c r="F45" s="21" t="s">
        <v>6</v>
      </c>
      <c r="G45" s="21" t="s">
        <v>310</v>
      </c>
      <c r="H45" s="45">
        <v>1</v>
      </c>
      <c r="I45" s="46" t="str">
        <f t="shared" si="0"/>
        <v>対策の強化</v>
      </c>
      <c r="J45" s="47" t="s">
        <v>408</v>
      </c>
      <c r="K45" s="16" t="s">
        <v>237</v>
      </c>
      <c r="L45" s="16" t="s">
        <v>241</v>
      </c>
      <c r="M45" s="16" t="s">
        <v>21</v>
      </c>
      <c r="N45" s="16" t="s">
        <v>11</v>
      </c>
      <c r="O45" s="16"/>
      <c r="P45" s="16"/>
      <c r="Q45" s="25"/>
      <c r="R45" s="16"/>
      <c r="S45" s="16"/>
      <c r="T45" s="60"/>
      <c r="U45" s="72">
        <v>1</v>
      </c>
      <c r="V45" s="73" t="str">
        <f t="shared" si="1"/>
        <v>対策の強化</v>
      </c>
      <c r="W45" s="73"/>
      <c r="X45" s="72">
        <v>1</v>
      </c>
      <c r="Y45" s="73" t="str">
        <f t="shared" si="1"/>
        <v>対策の強化</v>
      </c>
      <c r="Z45" s="73"/>
      <c r="AA45" s="43"/>
      <c r="AB45" s="64"/>
      <c r="AC45" s="65" t="str">
        <f t="shared" ref="AC45" si="86">IF(AB45="*","ベンダーによる提案事項",HLOOKUP(AB45,$K$2:$R$60,ROW()-1,0))</f>
        <v>無し</v>
      </c>
      <c r="AD45" s="79"/>
      <c r="AE45" s="64"/>
      <c r="AF45" s="65" t="str">
        <f t="shared" ref="AF45" si="87">IF(AE45="*","ベンダーによる提案事項",HLOOKUP(AE45,$K$2:$R$60,ROW()-1,0))</f>
        <v>無し</v>
      </c>
      <c r="AG45" s="79"/>
      <c r="AI45" s="73" cm="1">
        <f t="array" ref="AI45">_xlfn.IFS(AB45&gt;U45,2,AB45=U45,1,AB45&lt;U45,0)</f>
        <v>0</v>
      </c>
      <c r="AJ45" s="73" cm="1">
        <f t="array" ref="AJ45">_xlfn.IFS(AE45&gt;X45,2,AE45=X45,1,AE45&lt;X45,0)</f>
        <v>0</v>
      </c>
    </row>
    <row r="46" spans="1:37" ht="27.75" customHeight="1">
      <c r="A46" s="17" t="s">
        <v>194</v>
      </c>
      <c r="B46" s="18" t="s">
        <v>166</v>
      </c>
      <c r="C46" s="12" t="s">
        <v>19</v>
      </c>
      <c r="D46" s="16" t="s">
        <v>283</v>
      </c>
      <c r="E46" s="23" t="s">
        <v>312</v>
      </c>
      <c r="F46" s="21" t="s">
        <v>6</v>
      </c>
      <c r="G46" s="21" t="s">
        <v>313</v>
      </c>
      <c r="H46" s="45">
        <v>0</v>
      </c>
      <c r="I46" s="46" t="str">
        <f t="shared" si="0"/>
        <v>無し</v>
      </c>
      <c r="J46" s="47" t="s">
        <v>483</v>
      </c>
      <c r="K46" s="16" t="s">
        <v>237</v>
      </c>
      <c r="L46" s="16" t="s">
        <v>241</v>
      </c>
      <c r="M46" s="16" t="s">
        <v>21</v>
      </c>
      <c r="N46" s="16" t="s">
        <v>8</v>
      </c>
      <c r="O46" s="16"/>
      <c r="P46" s="16"/>
      <c r="Q46" s="16"/>
      <c r="R46" s="16"/>
      <c r="S46" s="16" t="s">
        <v>339</v>
      </c>
      <c r="T46" s="60"/>
      <c r="U46" s="72" t="s">
        <v>334</v>
      </c>
      <c r="V46" s="73" t="str">
        <f t="shared" si="1"/>
        <v>ベンダーによる提案事項</v>
      </c>
      <c r="W46" s="73"/>
      <c r="X46" s="72" t="s">
        <v>334</v>
      </c>
      <c r="Y46" s="73" t="str">
        <f t="shared" si="1"/>
        <v>ベンダーによる提案事項</v>
      </c>
      <c r="Z46" s="73"/>
      <c r="AA46" s="43"/>
      <c r="AB46" s="64"/>
      <c r="AC46" s="65" t="str">
        <f t="shared" ref="AC46" si="88">IF(AB46="*","ベンダーによる提案事項",HLOOKUP(AB46,$K$2:$R$60,ROW()-1,0))</f>
        <v>無し</v>
      </c>
      <c r="AD46" s="79"/>
      <c r="AE46" s="64"/>
      <c r="AF46" s="65" t="str">
        <f t="shared" ref="AF46" si="89">IF(AE46="*","ベンダーによる提案事項",HLOOKUP(AE46,$K$2:$R$60,ROW()-1,0))</f>
        <v>無し</v>
      </c>
      <c r="AG46" s="79"/>
      <c r="AI46" s="73"/>
      <c r="AJ46" s="73"/>
      <c r="AK46" s="92" t="s">
        <v>541</v>
      </c>
    </row>
    <row r="47" spans="1:37" ht="27.75" customHeight="1">
      <c r="A47" s="17" t="s">
        <v>381</v>
      </c>
      <c r="B47" s="18" t="s">
        <v>166</v>
      </c>
      <c r="C47" s="19" t="s">
        <v>0</v>
      </c>
      <c r="D47" s="20" t="s">
        <v>382</v>
      </c>
      <c r="E47" s="19" t="s">
        <v>276</v>
      </c>
      <c r="F47" s="21" t="s">
        <v>6</v>
      </c>
      <c r="G47" s="21"/>
      <c r="H47" s="45">
        <v>1</v>
      </c>
      <c r="I47" s="46" t="str">
        <f t="shared" si="0"/>
        <v>重要度が高い資産を扱う範囲</v>
      </c>
      <c r="J47" s="51" t="s">
        <v>401</v>
      </c>
      <c r="K47" s="16" t="s">
        <v>237</v>
      </c>
      <c r="L47" s="16" t="s">
        <v>241</v>
      </c>
      <c r="M47" s="16" t="s">
        <v>1</v>
      </c>
      <c r="N47" s="14" t="s">
        <v>320</v>
      </c>
      <c r="O47" s="14" t="s">
        <v>321</v>
      </c>
      <c r="P47" s="14"/>
      <c r="Q47" s="14"/>
      <c r="R47" s="14"/>
      <c r="S47" s="14" t="s">
        <v>404</v>
      </c>
      <c r="T47" s="58"/>
      <c r="U47" s="72">
        <v>1</v>
      </c>
      <c r="V47" s="73" t="str">
        <f t="shared" si="1"/>
        <v>重要度が高い資産を扱う範囲</v>
      </c>
      <c r="W47" s="73"/>
      <c r="X47" s="72">
        <v>1</v>
      </c>
      <c r="Y47" s="73" t="str">
        <f t="shared" si="1"/>
        <v>重要度が高い資産を扱う範囲</v>
      </c>
      <c r="Z47" s="73"/>
      <c r="AA47" s="27"/>
      <c r="AB47" s="64"/>
      <c r="AC47" s="65" t="str">
        <f t="shared" ref="AC47" si="90">IF(AB47="*","ベンダーによる提案事項",HLOOKUP(AB47,$K$2:$R$60,ROW()-1,0))</f>
        <v>分析なし</v>
      </c>
      <c r="AD47" s="79"/>
      <c r="AE47" s="64"/>
      <c r="AF47" s="65" t="str">
        <f t="shared" ref="AF47" si="91">IF(AE47="*","ベンダーによる提案事項",HLOOKUP(AE47,$K$2:$R$60,ROW()-1,0))</f>
        <v>分析なし</v>
      </c>
      <c r="AG47" s="79"/>
      <c r="AI47" s="73" cm="1">
        <f t="array" ref="AI47">_xlfn.IFS(AB47&gt;U47,2,AB47=U47,1,AB47&lt;U47,0)</f>
        <v>0</v>
      </c>
      <c r="AJ47" s="73" cm="1">
        <f t="array" ref="AJ47">_xlfn.IFS(AE47&gt;X47,2,AE47=X47,1,AE47&lt;X47,0)</f>
        <v>0</v>
      </c>
    </row>
    <row r="48" spans="1:37" ht="27.75" customHeight="1">
      <c r="A48" s="17" t="s">
        <v>210</v>
      </c>
      <c r="B48" s="13" t="s">
        <v>177</v>
      </c>
      <c r="C48" s="19" t="s">
        <v>178</v>
      </c>
      <c r="D48" s="16" t="s">
        <v>437</v>
      </c>
      <c r="E48" s="23" t="s">
        <v>438</v>
      </c>
      <c r="F48" s="21" t="s">
        <v>6</v>
      </c>
      <c r="G48" s="21"/>
      <c r="H48" s="45">
        <v>1</v>
      </c>
      <c r="I48" s="46" t="str">
        <f t="shared" si="0"/>
        <v>実施</v>
      </c>
      <c r="J48" s="47" t="s">
        <v>439</v>
      </c>
      <c r="K48" s="16" t="s">
        <v>242</v>
      </c>
      <c r="L48" s="16" t="s">
        <v>241</v>
      </c>
      <c r="M48" s="16" t="s">
        <v>183</v>
      </c>
      <c r="N48" s="16" t="s">
        <v>184</v>
      </c>
      <c r="O48" s="16"/>
      <c r="P48" s="16"/>
      <c r="Q48" s="16"/>
      <c r="R48" s="16"/>
      <c r="S48" s="41"/>
      <c r="T48" s="62"/>
      <c r="U48" s="72" t="s">
        <v>334</v>
      </c>
      <c r="V48" s="73" t="str">
        <f t="shared" si="1"/>
        <v>ベンダーによる提案事項</v>
      </c>
      <c r="W48" s="73"/>
      <c r="X48" s="72" t="s">
        <v>334</v>
      </c>
      <c r="Y48" s="73" t="str">
        <f t="shared" si="1"/>
        <v>ベンダーによる提案事項</v>
      </c>
      <c r="Z48" s="73"/>
      <c r="AA48" s="44"/>
      <c r="AB48" s="64"/>
      <c r="AC48" s="65" t="str">
        <f t="shared" ref="AC48" si="92">IF(AB48="*","ベンダーによる提案事項",HLOOKUP(AB48,$K$2:$R$60,ROW()-1,0))</f>
        <v>不要</v>
      </c>
      <c r="AD48" s="79"/>
      <c r="AE48" s="64"/>
      <c r="AF48" s="65" t="str">
        <f t="shared" ref="AF48" si="93">IF(AE48="*","ベンダーによる提案事項",HLOOKUP(AE48,$K$2:$R$60,ROW()-1,0))</f>
        <v>不要</v>
      </c>
      <c r="AG48" s="79"/>
      <c r="AI48" s="73"/>
      <c r="AJ48" s="73"/>
      <c r="AK48" s="92" t="s">
        <v>541</v>
      </c>
    </row>
    <row r="49" spans="1:37" ht="27.75" customHeight="1">
      <c r="A49" s="17" t="s">
        <v>188</v>
      </c>
      <c r="B49" s="18" t="s">
        <v>166</v>
      </c>
      <c r="C49" s="19" t="s">
        <v>309</v>
      </c>
      <c r="D49" s="20" t="s">
        <v>443</v>
      </c>
      <c r="E49" s="19" t="s">
        <v>306</v>
      </c>
      <c r="F49" s="21" t="s">
        <v>6</v>
      </c>
      <c r="G49" s="15" t="s">
        <v>405</v>
      </c>
      <c r="H49" s="45">
        <v>2</v>
      </c>
      <c r="I49" s="46" t="str">
        <f t="shared" si="0"/>
        <v xml:space="preserve">定義ファイルリリース時に実施
</v>
      </c>
      <c r="J49" s="47" t="s">
        <v>406</v>
      </c>
      <c r="K49" s="16" t="s">
        <v>237</v>
      </c>
      <c r="L49" s="16" t="s">
        <v>241</v>
      </c>
      <c r="M49" s="14" t="s">
        <v>238</v>
      </c>
      <c r="N49" s="14" t="s">
        <v>244</v>
      </c>
      <c r="O49" s="14" t="s">
        <v>239</v>
      </c>
      <c r="P49" s="14"/>
      <c r="Q49" s="16"/>
      <c r="R49" s="16"/>
      <c r="S49" s="16" t="s">
        <v>456</v>
      </c>
      <c r="T49" s="60"/>
      <c r="U49" s="72">
        <v>2</v>
      </c>
      <c r="V49" s="73" t="str">
        <f t="shared" si="1"/>
        <v xml:space="preserve">定義ファイルリリース時に実施
</v>
      </c>
      <c r="W49" s="73"/>
      <c r="X49" s="72">
        <v>2</v>
      </c>
      <c r="Y49" s="73" t="str">
        <f t="shared" si="1"/>
        <v xml:space="preserve">定義ファイルリリース時に実施
</v>
      </c>
      <c r="Z49" s="73"/>
      <c r="AA49" s="43"/>
      <c r="AB49" s="64"/>
      <c r="AC49" s="65" t="str">
        <f t="shared" ref="AC49" si="94">IF(AB49="*","ベンダーによる提案事項",HLOOKUP(AB49,$K$2:$R$60,ROW()-1,0))</f>
        <v xml:space="preserve">定義ファイルを適用しない
</v>
      </c>
      <c r="AD49" s="79"/>
      <c r="AE49" s="64"/>
      <c r="AF49" s="65" t="str">
        <f t="shared" ref="AF49" si="95">IF(AE49="*","ベンダーによる提案事項",HLOOKUP(AE49,$K$2:$R$60,ROW()-1,0))</f>
        <v xml:space="preserve">定義ファイルを適用しない
</v>
      </c>
      <c r="AG49" s="79"/>
      <c r="AI49" s="73" cm="1">
        <f t="array" ref="AI49">_xlfn.IFS(AB49&gt;U49,2,AB49=U49,1,AB49&lt;U49,0)</f>
        <v>0</v>
      </c>
      <c r="AJ49" s="73" cm="1">
        <f t="array" ref="AJ49">_xlfn.IFS(AE49&gt;X49,2,AE49=X49,1,AE49&lt;X49,0)</f>
        <v>0</v>
      </c>
    </row>
    <row r="50" spans="1:37" ht="27.75" customHeight="1">
      <c r="A50" s="17" t="s">
        <v>378</v>
      </c>
      <c r="B50" s="18" t="s">
        <v>166</v>
      </c>
      <c r="C50" s="22" t="s">
        <v>277</v>
      </c>
      <c r="D50" s="20" t="s">
        <v>2</v>
      </c>
      <c r="E50" s="19" t="s">
        <v>475</v>
      </c>
      <c r="F50" s="21" t="s">
        <v>6</v>
      </c>
      <c r="G50" s="21" t="s">
        <v>229</v>
      </c>
      <c r="H50" s="50">
        <v>3</v>
      </c>
      <c r="I50" s="46" t="str">
        <f>IF(H50="*","ベンダーによる提案事項",HLOOKUP(H50,$K$2:$R$60,ROW()-1,0))</f>
        <v>複数回、異なる方式による認証</v>
      </c>
      <c r="J50" s="47" t="s">
        <v>459</v>
      </c>
      <c r="K50" s="16" t="s">
        <v>237</v>
      </c>
      <c r="L50" s="16" t="s">
        <v>241</v>
      </c>
      <c r="M50" s="16" t="s">
        <v>14</v>
      </c>
      <c r="N50" s="16" t="s">
        <v>3</v>
      </c>
      <c r="O50" s="16" t="s">
        <v>4</v>
      </c>
      <c r="P50" s="16" t="s">
        <v>5</v>
      </c>
      <c r="Q50" s="16"/>
      <c r="R50" s="16"/>
      <c r="S50" s="16" t="s">
        <v>476</v>
      </c>
      <c r="T50" s="60"/>
      <c r="U50" s="75">
        <v>3</v>
      </c>
      <c r="V50" s="73" t="str">
        <f>IF(U50="*","ベンダーによる提案事項",HLOOKUP(U50,$K$2:$R$60,ROW()-1,0))</f>
        <v>複数回、異なる方式による認証</v>
      </c>
      <c r="W50" s="73"/>
      <c r="X50" s="75">
        <v>3</v>
      </c>
      <c r="Y50" s="73" t="str">
        <f>IF(X50="*","ベンダーによる提案事項",HLOOKUP(X50,$K$2:$R$60,ROW()-1,0))</f>
        <v>複数回、異なる方式による認証</v>
      </c>
      <c r="Z50" s="73"/>
      <c r="AA50" s="43"/>
      <c r="AB50" s="67"/>
      <c r="AC50" s="65" t="str">
        <f>IF(AB50="*","ベンダーによる提案事項",HLOOKUP(AB50,$K$2:$R$60,ROW()-1,0))</f>
        <v>実施しない</v>
      </c>
      <c r="AD50" s="79"/>
      <c r="AE50" s="67"/>
      <c r="AF50" s="65" t="str">
        <f>IF(AE50="*","ベンダーによる提案事項",HLOOKUP(AE50,$K$2:$R$60,ROW()-1,0))</f>
        <v>実施しない</v>
      </c>
      <c r="AG50" s="79"/>
      <c r="AI50" s="73" cm="1">
        <f t="array" ref="AI50">_xlfn.IFS(AB50&gt;U50,2,AB50=U50,1,AB50&lt;U50,0)</f>
        <v>0</v>
      </c>
      <c r="AJ50" s="73" cm="1">
        <f t="array" ref="AJ50">_xlfn.IFS(AE50&gt;X50,2,AE50=X50,1,AE50&lt;X50,0)</f>
        <v>0</v>
      </c>
    </row>
    <row r="51" spans="1:37" ht="27.75" customHeight="1">
      <c r="A51" s="17" t="s">
        <v>189</v>
      </c>
      <c r="B51" s="18" t="s">
        <v>166</v>
      </c>
      <c r="C51" s="22" t="s">
        <v>277</v>
      </c>
      <c r="D51" s="20" t="s">
        <v>322</v>
      </c>
      <c r="E51" s="19" t="s">
        <v>390</v>
      </c>
      <c r="F51" s="21" t="s">
        <v>6</v>
      </c>
      <c r="G51" s="21"/>
      <c r="H51" s="45">
        <v>1</v>
      </c>
      <c r="I51" s="46" t="str">
        <f t="shared" ref="I51:I57" si="96">IF(H51="*","ベンダーによる提案事項",HLOOKUP(H51,$K$2:$R$60,ROW()-1,0))</f>
        <v xml:space="preserve">必要最小限のプログラムの実行、コマンドの操作、ファイルへのアクセスのみ許可する。
</v>
      </c>
      <c r="J51" s="47" t="s">
        <v>278</v>
      </c>
      <c r="K51" s="16" t="s">
        <v>237</v>
      </c>
      <c r="L51" s="16" t="s">
        <v>241</v>
      </c>
      <c r="M51" s="16" t="s">
        <v>21</v>
      </c>
      <c r="N51" s="16" t="s">
        <v>407</v>
      </c>
      <c r="O51" s="16"/>
      <c r="P51" s="16"/>
      <c r="Q51" s="16"/>
      <c r="R51" s="16"/>
      <c r="S51" s="16" t="s">
        <v>457</v>
      </c>
      <c r="T51" s="60"/>
      <c r="U51" s="72" t="s">
        <v>334</v>
      </c>
      <c r="V51" s="73" t="str">
        <f t="shared" ref="V51:Y57" si="97">IF(U51="*","ベンダーによる提案事項",HLOOKUP(U51,$K$2:$R$60,ROW()-1,0))</f>
        <v>ベンダーによる提案事項</v>
      </c>
      <c r="W51" s="73"/>
      <c r="X51" s="72" t="s">
        <v>334</v>
      </c>
      <c r="Y51" s="73" t="str">
        <f t="shared" si="97"/>
        <v>ベンダーによる提案事項</v>
      </c>
      <c r="Z51" s="73"/>
      <c r="AA51" s="43"/>
      <c r="AB51" s="64"/>
      <c r="AC51" s="65" t="str">
        <f t="shared" ref="AC51" si="98">IF(AB51="*","ベンダーによる提案事項",HLOOKUP(AB51,$K$2:$R$60,ROW()-1,0))</f>
        <v>無し</v>
      </c>
      <c r="AD51" s="79"/>
      <c r="AE51" s="64"/>
      <c r="AF51" s="65" t="str">
        <f t="shared" ref="AF51" si="99">IF(AE51="*","ベンダーによる提案事項",HLOOKUP(AE51,$K$2:$R$60,ROW()-1,0))</f>
        <v>無し</v>
      </c>
      <c r="AG51" s="79"/>
      <c r="AI51" s="73"/>
      <c r="AJ51" s="73"/>
      <c r="AK51" s="92" t="s">
        <v>541</v>
      </c>
    </row>
    <row r="52" spans="1:37" ht="27.75" customHeight="1">
      <c r="A52" s="17" t="s">
        <v>402</v>
      </c>
      <c r="B52" s="18" t="s">
        <v>166</v>
      </c>
      <c r="C52" s="22" t="s">
        <v>168</v>
      </c>
      <c r="D52" s="16" t="s">
        <v>384</v>
      </c>
      <c r="E52" s="23" t="s">
        <v>23</v>
      </c>
      <c r="F52" s="21" t="s">
        <v>6</v>
      </c>
      <c r="G52" s="21" t="s">
        <v>229</v>
      </c>
      <c r="H52" s="50">
        <v>3</v>
      </c>
      <c r="I52" s="46" t="str">
        <f t="shared" si="96"/>
        <v>すべてのデータを暗号化</v>
      </c>
      <c r="J52" s="49" t="s">
        <v>477</v>
      </c>
      <c r="K52" s="24" t="s">
        <v>237</v>
      </c>
      <c r="L52" s="24" t="s">
        <v>241</v>
      </c>
      <c r="M52" s="24" t="s">
        <v>21</v>
      </c>
      <c r="N52" s="24" t="s">
        <v>17</v>
      </c>
      <c r="O52" s="24" t="s">
        <v>18</v>
      </c>
      <c r="P52" s="24" t="s">
        <v>218</v>
      </c>
      <c r="Q52" s="24"/>
      <c r="R52" s="24"/>
      <c r="S52" s="24" t="s">
        <v>478</v>
      </c>
      <c r="T52" s="63"/>
      <c r="U52" s="75">
        <v>3</v>
      </c>
      <c r="V52" s="73" t="str">
        <f t="shared" si="97"/>
        <v>すべてのデータを暗号化</v>
      </c>
      <c r="W52" s="73"/>
      <c r="X52" s="75">
        <v>3</v>
      </c>
      <c r="Y52" s="73" t="str">
        <f t="shared" si="97"/>
        <v>すべてのデータを暗号化</v>
      </c>
      <c r="Z52" s="73"/>
      <c r="AA52" s="26"/>
      <c r="AB52" s="67"/>
      <c r="AC52" s="65" t="str">
        <f t="shared" ref="AC52" si="100">IF(AB52="*","ベンダーによる提案事項",HLOOKUP(AB52,$K$2:$R$60,ROW()-1,0))</f>
        <v>無し</v>
      </c>
      <c r="AD52" s="79"/>
      <c r="AE52" s="67"/>
      <c r="AF52" s="65" t="str">
        <f t="shared" ref="AF52" si="101">IF(AE52="*","ベンダーによる提案事項",HLOOKUP(AE52,$K$2:$R$60,ROW()-1,0))</f>
        <v>無し</v>
      </c>
      <c r="AG52" s="79"/>
      <c r="AI52" s="73" cm="1">
        <f t="array" ref="AI52">_xlfn.IFS(AB52&gt;U52,2,AB52=U52,1,AB52&lt;U52,0)</f>
        <v>0</v>
      </c>
      <c r="AJ52" s="73" cm="1">
        <f t="array" ref="AJ52">_xlfn.IFS(AE52&gt;X52,2,AE52=X52,1,AE52&lt;X52,0)</f>
        <v>0</v>
      </c>
    </row>
    <row r="53" spans="1:37" ht="27.75" customHeight="1">
      <c r="A53" s="17" t="s">
        <v>190</v>
      </c>
      <c r="B53" s="18" t="s">
        <v>166</v>
      </c>
      <c r="C53" s="22" t="s">
        <v>168</v>
      </c>
      <c r="D53" s="16" t="s">
        <v>385</v>
      </c>
      <c r="E53" s="23" t="s">
        <v>24</v>
      </c>
      <c r="F53" s="21" t="s">
        <v>6</v>
      </c>
      <c r="G53" s="21" t="s">
        <v>310</v>
      </c>
      <c r="H53" s="50">
        <v>3</v>
      </c>
      <c r="I53" s="46" t="str">
        <f t="shared" si="96"/>
        <v>すべてのデータを暗号化</v>
      </c>
      <c r="J53" s="49" t="s">
        <v>516</v>
      </c>
      <c r="K53" s="24" t="s">
        <v>237</v>
      </c>
      <c r="L53" s="24" t="s">
        <v>241</v>
      </c>
      <c r="M53" s="24" t="s">
        <v>21</v>
      </c>
      <c r="N53" s="24" t="s">
        <v>20</v>
      </c>
      <c r="O53" s="24" t="s">
        <v>18</v>
      </c>
      <c r="P53" s="24" t="s">
        <v>366</v>
      </c>
      <c r="Q53" s="24"/>
      <c r="R53" s="24"/>
      <c r="S53" s="24" t="s">
        <v>479</v>
      </c>
      <c r="T53" s="63"/>
      <c r="U53" s="75">
        <v>2</v>
      </c>
      <c r="V53" s="73" t="str">
        <f t="shared" si="97"/>
        <v>重要情報を暗号化</v>
      </c>
      <c r="W53" s="73"/>
      <c r="X53" s="75">
        <v>2</v>
      </c>
      <c r="Y53" s="73" t="str">
        <f t="shared" si="97"/>
        <v>重要情報を暗号化</v>
      </c>
      <c r="Z53" s="73"/>
      <c r="AA53" s="26"/>
      <c r="AB53" s="67"/>
      <c r="AC53" s="65" t="str">
        <f t="shared" ref="AC53" si="102">IF(AB53="*","ベンダーによる提案事項",HLOOKUP(AB53,$K$2:$R$60,ROW()-1,0))</f>
        <v>無し</v>
      </c>
      <c r="AD53" s="79"/>
      <c r="AE53" s="67"/>
      <c r="AF53" s="65" t="str">
        <f t="shared" ref="AF53" si="103">IF(AE53="*","ベンダーによる提案事項",HLOOKUP(AE53,$K$2:$R$60,ROW()-1,0))</f>
        <v>無し</v>
      </c>
      <c r="AG53" s="79"/>
      <c r="AI53" s="73" cm="1">
        <f t="array" ref="AI53">_xlfn.IFS(AB53&gt;U53,2,AB53=U53,1,AB53&lt;U53,0)</f>
        <v>0</v>
      </c>
      <c r="AJ53" s="73" cm="1">
        <f t="array" ref="AJ53">_xlfn.IFS(AE53&gt;X53,2,AE53=X53,1,AE53&lt;X53,0)</f>
        <v>0</v>
      </c>
    </row>
    <row r="54" spans="1:37" ht="27.75" customHeight="1">
      <c r="A54" s="17" t="s">
        <v>191</v>
      </c>
      <c r="B54" s="18" t="s">
        <v>166</v>
      </c>
      <c r="C54" s="22" t="s">
        <v>311</v>
      </c>
      <c r="D54" s="16" t="s">
        <v>279</v>
      </c>
      <c r="E54" s="23" t="s">
        <v>280</v>
      </c>
      <c r="F54" s="21" t="s">
        <v>6</v>
      </c>
      <c r="G54" s="21"/>
      <c r="H54" s="45">
        <v>1</v>
      </c>
      <c r="I54" s="46" t="str">
        <f t="shared" si="96"/>
        <v>必要なログを取得する</v>
      </c>
      <c r="J54" s="47" t="s">
        <v>460</v>
      </c>
      <c r="K54" s="16" t="s">
        <v>237</v>
      </c>
      <c r="L54" s="16" t="s">
        <v>241</v>
      </c>
      <c r="M54" s="16" t="s">
        <v>240</v>
      </c>
      <c r="N54" s="16" t="s">
        <v>29</v>
      </c>
      <c r="O54" s="16"/>
      <c r="P54" s="16"/>
      <c r="Q54" s="16"/>
      <c r="R54" s="16"/>
      <c r="S54" s="16" t="s">
        <v>480</v>
      </c>
      <c r="T54" s="60"/>
      <c r="U54" s="72">
        <v>1</v>
      </c>
      <c r="V54" s="73" t="str">
        <f t="shared" si="97"/>
        <v>必要なログを取得する</v>
      </c>
      <c r="W54" s="73"/>
      <c r="X54" s="72">
        <v>1</v>
      </c>
      <c r="Y54" s="73" t="str">
        <f t="shared" si="97"/>
        <v>必要なログを取得する</v>
      </c>
      <c r="Z54" s="73"/>
      <c r="AA54" s="43"/>
      <c r="AB54" s="64"/>
      <c r="AC54" s="65" t="str">
        <f t="shared" ref="AC54" si="104">IF(AB54="*","ベンダーによる提案事項",HLOOKUP(AB54,$K$2:$R$60,ROW()-1,0))</f>
        <v>取得しない</v>
      </c>
      <c r="AD54" s="79"/>
      <c r="AE54" s="64"/>
      <c r="AF54" s="65" t="str">
        <f t="shared" ref="AF54" si="105">IF(AE54="*","ベンダーによる提案事項",HLOOKUP(AE54,$K$2:$R$60,ROW()-1,0))</f>
        <v>取得しない</v>
      </c>
      <c r="AG54" s="79"/>
      <c r="AI54" s="73" cm="1">
        <f t="array" ref="AI54">_xlfn.IFS(AB54&gt;U54,2,AB54=U54,1,AB54&lt;U54,0)</f>
        <v>0</v>
      </c>
      <c r="AJ54" s="73" cm="1">
        <f t="array" ref="AJ54">_xlfn.IFS(AE54&gt;X54,2,AE54=X54,1,AE54&lt;X54,0)</f>
        <v>0</v>
      </c>
    </row>
    <row r="55" spans="1:37" ht="27.75" customHeight="1">
      <c r="A55" s="17" t="s">
        <v>192</v>
      </c>
      <c r="B55" s="18" t="s">
        <v>166</v>
      </c>
      <c r="C55" s="22" t="s">
        <v>311</v>
      </c>
      <c r="D55" s="16" t="s">
        <v>28</v>
      </c>
      <c r="E55" s="23" t="s">
        <v>481</v>
      </c>
      <c r="F55" s="21" t="s">
        <v>6</v>
      </c>
      <c r="G55" s="21"/>
      <c r="H55" s="45">
        <v>1</v>
      </c>
      <c r="I55" s="46" t="str">
        <f t="shared" si="96"/>
        <v>重要度が高い資産を扱う範囲</v>
      </c>
      <c r="J55" s="47" t="s">
        <v>482</v>
      </c>
      <c r="K55" s="16" t="s">
        <v>237</v>
      </c>
      <c r="L55" s="16" t="s">
        <v>241</v>
      </c>
      <c r="M55" s="16" t="s">
        <v>21</v>
      </c>
      <c r="N55" s="14" t="s">
        <v>323</v>
      </c>
      <c r="O55" s="14" t="s">
        <v>16</v>
      </c>
      <c r="P55" s="16"/>
      <c r="Q55" s="16"/>
      <c r="R55" s="16"/>
      <c r="S55" s="16"/>
      <c r="T55" s="60"/>
      <c r="U55" s="72">
        <v>1</v>
      </c>
      <c r="V55" s="73" t="str">
        <f t="shared" si="97"/>
        <v>重要度が高い資産を扱う範囲</v>
      </c>
      <c r="W55" s="73"/>
      <c r="X55" s="72">
        <v>1</v>
      </c>
      <c r="Y55" s="73" t="str">
        <f t="shared" si="97"/>
        <v>重要度が高い資産を扱う範囲</v>
      </c>
      <c r="Z55" s="73"/>
      <c r="AA55" s="43"/>
      <c r="AB55" s="64"/>
      <c r="AC55" s="65" t="str">
        <f t="shared" ref="AC55" si="106">IF(AB55="*","ベンダーによる提案事項",HLOOKUP(AB55,$K$2:$R$60,ROW()-1,0))</f>
        <v>無し</v>
      </c>
      <c r="AD55" s="79"/>
      <c r="AE55" s="64"/>
      <c r="AF55" s="65" t="str">
        <f t="shared" ref="AF55" si="107">IF(AE55="*","ベンダーによる提案事項",HLOOKUP(AE55,$K$2:$R$60,ROW()-1,0))</f>
        <v>無し</v>
      </c>
      <c r="AG55" s="79"/>
      <c r="AI55" s="73" cm="1">
        <f t="array" ref="AI55">_xlfn.IFS(AB55&gt;U55,2,AB55=U55,1,AB55&lt;U55,0)</f>
        <v>0</v>
      </c>
      <c r="AJ55" s="73" cm="1">
        <f t="array" ref="AJ55">_xlfn.IFS(AE55&gt;X55,2,AE55=X55,1,AE55&lt;X55,0)</f>
        <v>0</v>
      </c>
    </row>
    <row r="56" spans="1:37" ht="27.75" customHeight="1">
      <c r="A56" s="11" t="s">
        <v>118</v>
      </c>
      <c r="B56" s="12" t="s">
        <v>27</v>
      </c>
      <c r="C56" s="18" t="s">
        <v>119</v>
      </c>
      <c r="D56" s="14" t="s">
        <v>120</v>
      </c>
      <c r="E56" s="13" t="s">
        <v>329</v>
      </c>
      <c r="F56" s="15" t="s">
        <v>6</v>
      </c>
      <c r="G56" s="40"/>
      <c r="H56" s="45">
        <v>1</v>
      </c>
      <c r="I56" s="46" t="str">
        <f t="shared" si="96"/>
        <v>制約有り(重要な制約のみ適用)</v>
      </c>
      <c r="J56" s="47" t="s">
        <v>121</v>
      </c>
      <c r="K56" s="16" t="s">
        <v>242</v>
      </c>
      <c r="L56" s="16" t="s">
        <v>241</v>
      </c>
      <c r="M56" s="14" t="s">
        <v>122</v>
      </c>
      <c r="N56" s="14" t="s">
        <v>123</v>
      </c>
      <c r="O56" s="14" t="s">
        <v>223</v>
      </c>
      <c r="P56" s="14"/>
      <c r="Q56" s="14"/>
      <c r="R56" s="14"/>
      <c r="S56" s="14" t="s">
        <v>259</v>
      </c>
      <c r="T56" s="58"/>
      <c r="U56" s="72">
        <v>2</v>
      </c>
      <c r="V56" s="73" t="str">
        <f t="shared" si="97"/>
        <v>制約有り(すべての制約を適用)</v>
      </c>
      <c r="W56" s="73"/>
      <c r="X56" s="72">
        <v>2</v>
      </c>
      <c r="Y56" s="73" t="str">
        <f t="shared" si="97"/>
        <v>制約有り(すべての制約を適用)</v>
      </c>
      <c r="Z56" s="73"/>
      <c r="AA56" s="27"/>
      <c r="AB56" s="64"/>
      <c r="AC56" s="65" t="str">
        <f t="shared" ref="AC56" si="108">IF(AB56="*","ベンダーによる提案事項",HLOOKUP(AB56,$K$2:$R$60,ROW()-1,0))</f>
        <v>制約無し</v>
      </c>
      <c r="AD56" s="79"/>
      <c r="AE56" s="64"/>
      <c r="AF56" s="65" t="str">
        <f t="shared" ref="AF56" si="109">IF(AE56="*","ベンダーによる提案事項",HLOOKUP(AE56,$K$2:$R$60,ROW()-1,0))</f>
        <v>制約無し</v>
      </c>
      <c r="AG56" s="79"/>
      <c r="AI56" s="73" cm="1">
        <f t="array" ref="AI56">_xlfn.IFS(AB56&gt;U56,2,AB56=U56,1,AB56&lt;U56,0)</f>
        <v>0</v>
      </c>
      <c r="AJ56" s="73" cm="1">
        <f t="array" ref="AJ56">_xlfn.IFS(AE56&gt;X56,2,AE56=X56,1,AE56&lt;X56,0)</f>
        <v>0</v>
      </c>
    </row>
    <row r="57" spans="1:37" ht="27.75" customHeight="1">
      <c r="A57" s="11" t="s">
        <v>124</v>
      </c>
      <c r="B57" s="12" t="s">
        <v>27</v>
      </c>
      <c r="C57" s="18" t="s">
        <v>119</v>
      </c>
      <c r="D57" s="14" t="s">
        <v>125</v>
      </c>
      <c r="E57" s="13" t="s">
        <v>511</v>
      </c>
      <c r="F57" s="15" t="s">
        <v>6</v>
      </c>
      <c r="G57" s="15"/>
      <c r="H57" s="45">
        <v>1</v>
      </c>
      <c r="I57" s="46" t="str">
        <f t="shared" si="96"/>
        <v>制約有り(重要な制約のみ適用)</v>
      </c>
      <c r="J57" s="47" t="s">
        <v>126</v>
      </c>
      <c r="K57" s="16" t="s">
        <v>242</v>
      </c>
      <c r="L57" s="16" t="s">
        <v>241</v>
      </c>
      <c r="M57" s="14" t="s">
        <v>122</v>
      </c>
      <c r="N57" s="14" t="s">
        <v>123</v>
      </c>
      <c r="O57" s="14" t="s">
        <v>223</v>
      </c>
      <c r="P57" s="14"/>
      <c r="Q57" s="14"/>
      <c r="R57" s="14"/>
      <c r="S57" s="14"/>
      <c r="T57" s="58"/>
      <c r="U57" s="72">
        <v>2</v>
      </c>
      <c r="V57" s="73" t="str">
        <f t="shared" si="97"/>
        <v>制約有り(すべての制約を適用)</v>
      </c>
      <c r="W57" s="73"/>
      <c r="X57" s="72">
        <v>2</v>
      </c>
      <c r="Y57" s="73" t="str">
        <f t="shared" si="97"/>
        <v>制約有り(すべての制約を適用)</v>
      </c>
      <c r="Z57" s="73"/>
      <c r="AA57" s="27"/>
      <c r="AB57" s="64"/>
      <c r="AC57" s="65" t="str">
        <f t="shared" ref="AC57" si="110">IF(AB57="*","ベンダーによる提案事項",HLOOKUP(AB57,$K$2:$R$60,ROW()-1,0))</f>
        <v>制約無し</v>
      </c>
      <c r="AD57" s="79"/>
      <c r="AE57" s="64"/>
      <c r="AF57" s="65" t="str">
        <f t="shared" ref="AF57" si="111">IF(AE57="*","ベンダーによる提案事項",HLOOKUP(AE57,$K$2:$R$60,ROW()-1,0))</f>
        <v>制約無し</v>
      </c>
      <c r="AG57" s="79"/>
      <c r="AI57" s="73" cm="1">
        <f t="array" ref="AI57">_xlfn.IFS(AB57&gt;U57,2,AB57=U57,1,AB57&lt;U57,0)</f>
        <v>0</v>
      </c>
      <c r="AJ57" s="73" cm="1">
        <f t="array" ref="AJ57">_xlfn.IFS(AE57&gt;X57,2,AE57=X57,1,AE57&lt;X57,0)</f>
        <v>0</v>
      </c>
    </row>
    <row r="58" spans="1:37">
      <c r="A58" s="30"/>
      <c r="B58" s="31"/>
      <c r="C58" s="8"/>
      <c r="D58" s="32"/>
      <c r="E58" s="33"/>
      <c r="F58" s="28" t="s">
        <v>216</v>
      </c>
      <c r="G58" s="29"/>
      <c r="H58" s="52"/>
      <c r="I58" s="52"/>
      <c r="J58" s="52" t="s">
        <v>332</v>
      </c>
      <c r="K58" s="34"/>
      <c r="L58" s="34"/>
      <c r="M58" s="34"/>
      <c r="N58" s="34"/>
      <c r="O58" s="34"/>
      <c r="P58" s="34"/>
      <c r="Q58" s="31"/>
      <c r="R58" s="8"/>
      <c r="S58" s="8"/>
      <c r="T58" s="32"/>
      <c r="U58" s="90"/>
      <c r="V58" s="90"/>
      <c r="W58" s="90"/>
      <c r="AA58" s="32"/>
      <c r="AB58" s="29"/>
      <c r="AC58" s="29"/>
      <c r="AD58" s="29"/>
      <c r="AG58" s="29"/>
      <c r="AI58" s="76">
        <f>SUM(AI3:AI57)</f>
        <v>4</v>
      </c>
      <c r="AJ58" s="76">
        <f>SUM(AJ3:AJ57)</f>
        <v>4</v>
      </c>
    </row>
    <row r="59" spans="1:37">
      <c r="A59" s="30"/>
      <c r="B59" s="31"/>
      <c r="C59" s="8"/>
      <c r="D59" s="32"/>
      <c r="E59" s="33"/>
      <c r="F59" s="28"/>
      <c r="G59" s="29"/>
      <c r="H59" s="52"/>
      <c r="I59" s="52"/>
      <c r="J59" s="52" t="s">
        <v>333</v>
      </c>
      <c r="K59" s="34"/>
      <c r="L59" s="34"/>
      <c r="M59" s="34"/>
      <c r="N59" s="34"/>
      <c r="O59" s="34"/>
      <c r="P59" s="34"/>
      <c r="Q59" s="31"/>
      <c r="R59" s="8"/>
      <c r="S59" s="8"/>
      <c r="T59" s="32"/>
      <c r="U59" s="90"/>
      <c r="V59" s="90"/>
      <c r="W59" s="90"/>
      <c r="AA59" s="32"/>
      <c r="AB59" s="29"/>
      <c r="AC59" s="29"/>
      <c r="AD59" s="29"/>
      <c r="AG59" s="29"/>
    </row>
    <row r="60" spans="1:37">
      <c r="A60" s="35"/>
      <c r="B60" s="31"/>
      <c r="C60" s="8"/>
      <c r="D60" s="8"/>
      <c r="E60" s="8"/>
      <c r="F60" s="29" t="s">
        <v>318</v>
      </c>
      <c r="G60" s="29"/>
      <c r="H60" s="53"/>
      <c r="I60" s="53"/>
      <c r="J60" s="53" t="s">
        <v>217</v>
      </c>
      <c r="K60" s="34"/>
      <c r="L60" s="34"/>
      <c r="M60" s="34"/>
      <c r="N60" s="34"/>
      <c r="O60" s="34"/>
      <c r="P60" s="34"/>
      <c r="Q60" s="31"/>
      <c r="R60" s="42"/>
      <c r="S60" s="8"/>
      <c r="T60" s="32"/>
      <c r="U60" s="91"/>
      <c r="V60" s="91"/>
      <c r="W60" s="91"/>
      <c r="AA60" s="32"/>
      <c r="AB60" s="28"/>
      <c r="AC60" s="28"/>
      <c r="AD60" s="28"/>
      <c r="AG60" s="28"/>
    </row>
    <row r="61" spans="1:37">
      <c r="A61" s="30"/>
      <c r="B61" s="31"/>
      <c r="C61" s="8"/>
      <c r="D61" s="8"/>
      <c r="E61" s="8"/>
      <c r="F61" s="35"/>
      <c r="G61" s="36"/>
      <c r="H61" s="54"/>
      <c r="I61" s="54"/>
      <c r="J61" s="54"/>
      <c r="K61" s="8"/>
      <c r="L61" s="8"/>
      <c r="M61" s="34"/>
      <c r="N61" s="34"/>
      <c r="O61" s="34"/>
      <c r="P61" s="34"/>
      <c r="Q61" s="34"/>
      <c r="R61" s="34"/>
      <c r="S61" s="8"/>
      <c r="T61" s="32"/>
      <c r="U61" s="32"/>
      <c r="V61" s="32"/>
      <c r="W61" s="32"/>
      <c r="AA61" s="32"/>
      <c r="AB61" s="8"/>
      <c r="AC61" s="8"/>
      <c r="AD61" s="8"/>
      <c r="AG61" s="8"/>
    </row>
    <row r="62" spans="1:37">
      <c r="A62" s="30"/>
      <c r="B62" s="31"/>
      <c r="C62" s="8"/>
      <c r="D62" s="8"/>
      <c r="E62" s="8"/>
      <c r="F62" s="35"/>
      <c r="G62" s="36"/>
      <c r="H62" s="54"/>
      <c r="I62" s="54"/>
      <c r="J62" s="54"/>
      <c r="K62" s="8"/>
      <c r="L62" s="8"/>
      <c r="M62" s="34"/>
      <c r="N62" s="34"/>
      <c r="O62" s="34"/>
      <c r="P62" s="34"/>
      <c r="Q62" s="34"/>
      <c r="R62" s="34"/>
      <c r="S62" s="8"/>
      <c r="T62" s="32"/>
      <c r="U62" s="32"/>
      <c r="V62" s="32"/>
      <c r="W62" s="32"/>
      <c r="AA62" s="32"/>
      <c r="AB62" s="8"/>
      <c r="AC62" s="8"/>
      <c r="AD62" s="8"/>
      <c r="AG62" s="8"/>
    </row>
    <row r="63" spans="1:37">
      <c r="A63" s="30"/>
      <c r="B63" s="31"/>
      <c r="C63" s="8"/>
      <c r="D63" s="8"/>
      <c r="E63" s="8"/>
      <c r="F63" s="35"/>
      <c r="G63" s="36"/>
      <c r="H63" s="54"/>
      <c r="I63" s="54"/>
      <c r="J63" s="54"/>
      <c r="K63" s="8"/>
      <c r="L63" s="8"/>
      <c r="M63" s="34"/>
      <c r="N63" s="34"/>
      <c r="O63" s="34"/>
      <c r="P63" s="34"/>
      <c r="Q63" s="34"/>
      <c r="R63" s="34"/>
      <c r="S63" s="8"/>
      <c r="T63" s="32"/>
      <c r="U63" s="32"/>
      <c r="V63" s="32"/>
      <c r="W63" s="32"/>
      <c r="AA63" s="32"/>
      <c r="AB63" s="8"/>
      <c r="AC63" s="8"/>
      <c r="AD63" s="8"/>
      <c r="AG63" s="8"/>
    </row>
    <row r="64" spans="1:37">
      <c r="A64" s="30"/>
      <c r="B64" s="31"/>
      <c r="C64" s="8"/>
      <c r="D64" s="8"/>
      <c r="E64" s="8"/>
      <c r="F64" s="35"/>
      <c r="G64" s="36"/>
      <c r="H64" s="54"/>
      <c r="I64" s="54"/>
      <c r="J64" s="54"/>
      <c r="K64" s="8"/>
      <c r="L64" s="8"/>
      <c r="M64" s="34"/>
      <c r="N64" s="34"/>
      <c r="O64" s="34"/>
      <c r="P64" s="34"/>
      <c r="Q64" s="34"/>
      <c r="R64" s="34"/>
      <c r="S64" s="8"/>
      <c r="T64" s="32"/>
      <c r="U64" s="32"/>
      <c r="V64" s="32"/>
      <c r="W64" s="32"/>
      <c r="AA64" s="32"/>
      <c r="AB64" s="8"/>
      <c r="AC64" s="8"/>
      <c r="AD64" s="8"/>
      <c r="AG64" s="8"/>
    </row>
    <row r="65" spans="1:33">
      <c r="A65" s="30"/>
      <c r="B65" s="31"/>
      <c r="C65" s="8"/>
      <c r="D65" s="8"/>
      <c r="E65" s="8"/>
      <c r="F65" s="35"/>
      <c r="G65" s="36"/>
      <c r="H65" s="54"/>
      <c r="I65" s="54"/>
      <c r="J65" s="54"/>
      <c r="K65" s="8"/>
      <c r="L65" s="8"/>
      <c r="M65" s="34"/>
      <c r="N65" s="34"/>
      <c r="O65" s="34"/>
      <c r="P65" s="34"/>
      <c r="Q65" s="34"/>
      <c r="R65" s="34"/>
      <c r="S65" s="8"/>
      <c r="T65" s="32"/>
      <c r="U65" s="32"/>
      <c r="V65" s="32"/>
      <c r="W65" s="32"/>
      <c r="AA65" s="32"/>
      <c r="AB65" s="8"/>
      <c r="AC65" s="8"/>
      <c r="AD65" s="8"/>
      <c r="AG65" s="8"/>
    </row>
    <row r="66" spans="1:33">
      <c r="A66" s="30"/>
      <c r="B66" s="31"/>
      <c r="C66" s="8"/>
      <c r="D66" s="8"/>
      <c r="E66" s="8"/>
      <c r="F66" s="35"/>
      <c r="G66" s="36"/>
      <c r="H66" s="54"/>
      <c r="I66" s="54"/>
      <c r="J66" s="54"/>
      <c r="K66" s="8"/>
      <c r="L66" s="8"/>
      <c r="M66" s="34"/>
      <c r="N66" s="34"/>
      <c r="O66" s="34"/>
      <c r="P66" s="34"/>
      <c r="Q66" s="34"/>
      <c r="R66" s="34"/>
      <c r="S66" s="8"/>
      <c r="T66" s="32"/>
      <c r="U66" s="32"/>
      <c r="V66" s="32"/>
      <c r="W66" s="32"/>
      <c r="AA66" s="32"/>
      <c r="AB66" s="8"/>
      <c r="AC66" s="8"/>
      <c r="AD66" s="8"/>
      <c r="AG66" s="8"/>
    </row>
    <row r="67" spans="1:33">
      <c r="A67" s="30"/>
      <c r="B67" s="31"/>
      <c r="C67" s="8"/>
      <c r="D67" s="8"/>
      <c r="E67" s="8"/>
      <c r="F67" s="35"/>
      <c r="G67" s="36"/>
      <c r="H67" s="54"/>
      <c r="I67" s="54"/>
      <c r="J67" s="54"/>
      <c r="K67" s="8"/>
      <c r="L67" s="8"/>
      <c r="M67" s="34"/>
      <c r="N67" s="34"/>
      <c r="O67" s="34"/>
      <c r="P67" s="34"/>
      <c r="Q67" s="34"/>
      <c r="R67" s="34"/>
      <c r="S67" s="8"/>
      <c r="T67" s="32"/>
      <c r="U67" s="32"/>
      <c r="V67" s="32"/>
      <c r="W67" s="32"/>
      <c r="AA67" s="32"/>
      <c r="AB67" s="8"/>
      <c r="AC67" s="8"/>
      <c r="AD67" s="8"/>
      <c r="AG67" s="8"/>
    </row>
    <row r="68" spans="1:33">
      <c r="A68" s="30"/>
      <c r="B68" s="31"/>
      <c r="C68" s="8"/>
      <c r="D68" s="8"/>
      <c r="E68" s="8"/>
      <c r="F68" s="35"/>
      <c r="G68" s="36"/>
      <c r="H68" s="54"/>
      <c r="I68" s="54"/>
      <c r="J68" s="54"/>
      <c r="K68" s="8"/>
      <c r="L68" s="8"/>
      <c r="M68" s="34"/>
      <c r="N68" s="34"/>
      <c r="O68" s="34"/>
      <c r="P68" s="34"/>
      <c r="Q68" s="34"/>
      <c r="R68" s="34"/>
      <c r="S68" s="8"/>
      <c r="T68" s="32"/>
      <c r="U68" s="32"/>
      <c r="V68" s="32"/>
      <c r="W68" s="32"/>
      <c r="AA68" s="32"/>
      <c r="AB68" s="8"/>
      <c r="AC68" s="8"/>
      <c r="AD68" s="8"/>
      <c r="AG68" s="8"/>
    </row>
    <row r="69" spans="1:33">
      <c r="A69" s="30"/>
      <c r="B69" s="31"/>
      <c r="C69" s="8"/>
      <c r="D69" s="8"/>
      <c r="E69" s="8"/>
      <c r="F69" s="35"/>
      <c r="G69" s="36"/>
      <c r="H69" s="54"/>
      <c r="I69" s="54"/>
      <c r="J69" s="54"/>
      <c r="K69" s="8"/>
      <c r="L69" s="8"/>
      <c r="M69" s="34"/>
      <c r="N69" s="34"/>
      <c r="O69" s="34"/>
      <c r="P69" s="34"/>
      <c r="Q69" s="34"/>
      <c r="R69" s="34"/>
      <c r="S69" s="8"/>
      <c r="T69" s="32"/>
      <c r="U69" s="32"/>
      <c r="V69" s="32"/>
      <c r="W69" s="32"/>
      <c r="AA69" s="32"/>
      <c r="AB69" s="8"/>
      <c r="AC69" s="8"/>
      <c r="AD69" s="8"/>
      <c r="AG69" s="8"/>
    </row>
  </sheetData>
  <autoFilter ref="A2:AL60" xr:uid="{00000000-0001-0000-0400-000000000000}">
    <filterColumn colId="7" showButton="0"/>
    <filterColumn colId="20" showButton="0"/>
    <filterColumn colId="23" showButton="0"/>
    <filterColumn colId="27" showButton="0"/>
    <filterColumn colId="30" showButton="0"/>
  </autoFilter>
  <sortState xmlns:xlrd2="http://schemas.microsoft.com/office/spreadsheetml/2017/richdata2" ref="A3:U57">
    <sortCondition ref="A3:A57"/>
  </sortState>
  <mergeCells count="20">
    <mergeCell ref="X1:Z1"/>
    <mergeCell ref="X2:Y2"/>
    <mergeCell ref="AB2:AC2"/>
    <mergeCell ref="AE2:AF2"/>
    <mergeCell ref="AI1:AJ1"/>
    <mergeCell ref="AB1:AD1"/>
    <mergeCell ref="AE1:AG1"/>
    <mergeCell ref="U1:W1"/>
    <mergeCell ref="U2:V2"/>
    <mergeCell ref="A1:A2"/>
    <mergeCell ref="B1:B2"/>
    <mergeCell ref="C1:C2"/>
    <mergeCell ref="F1:F2"/>
    <mergeCell ref="S1:S2"/>
    <mergeCell ref="K1:R1"/>
    <mergeCell ref="D1:D2"/>
    <mergeCell ref="E1:E2"/>
    <mergeCell ref="G1:G2"/>
    <mergeCell ref="H1:I2"/>
    <mergeCell ref="J1:J2"/>
  </mergeCells>
  <phoneticPr fontId="3"/>
  <dataValidations count="3">
    <dataValidation type="list" showInputMessage="1" showErrorMessage="1" sqref="H3:H57 X3:X57 U3:U57" xr:uid="{B415EB5A-9F1C-4105-9945-5FF7ACAC5B38}">
      <formula1>$K$2:$R$2</formula1>
    </dataValidation>
    <dataValidation type="list" allowBlank="1" showInputMessage="1" showErrorMessage="1" sqref="AI3:AJ57" xr:uid="{B9AD4054-639B-44D7-9662-44EB9912EB50}">
      <formula1>"0,1,2"</formula1>
    </dataValidation>
    <dataValidation type="list" showInputMessage="1" showErrorMessage="1" sqref="AB3:AB57 AE3:AE57" xr:uid="{15880239-BFDB-4040-B168-5DA804A97128}">
      <formula1>$M$2:$R$2</formula1>
    </dataValidation>
  </dataValidations>
  <printOptions horizontalCentered="1"/>
  <pageMargins left="0" right="0" top="0.51181102362204722" bottom="0.39370078740157483" header="0.23622047244094491" footer="0.19685039370078741"/>
  <pageSetup paperSize="8" scale="55" fitToHeight="0" orientation="landscape" r:id="rId1"/>
  <headerFooter alignWithMargins="0">
    <oddHeader>&amp;C&amp;14活用シート【Ⅲ実現方法要求事項シート】</oddHeader>
    <oddFooter>&amp;P / &amp;N ページ</oddFooter>
  </headerFooter>
  <rowBreaks count="1" manualBreakCount="1">
    <brk id="6" max="3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Flow_SignoffStatus xmlns="0e1d05ab-b491-48cc-a1d7-91236226a3a4" xsi:nil="true"/>
    <_ip_UnifiedCompliancePolicyUIAction xmlns="http://schemas.microsoft.com/sharepoint/v3" xsi:nil="true"/>
    <_ip_UnifiedCompliancePolicyProperties xmlns="http://schemas.microsoft.com/sharepoint/v3" xsi:nil="true"/>
    <lcf76f155ced4ddcb4097134ff3c332f xmlns="0e1d05ab-b491-48cc-a1d7-91236226a3a4">
      <Terms xmlns="http://schemas.microsoft.com/office/infopath/2007/PartnerControls"/>
    </lcf76f155ced4ddcb4097134ff3c332f>
    <d1ca xmlns="0e1d05ab-b491-48cc-a1d7-91236226a3a4" xsi:nil="true"/>
    <TaxCatchAll xmlns="89559dea-130d-4237-8e78-1ce7f44b9a24" xsi:nil="true"/>
  </documentManagement>
</p:properties>
</file>

<file path=customXml/itemProps1.xml><?xml version="1.0" encoding="utf-8"?>
<ds:datastoreItem xmlns:ds="http://schemas.openxmlformats.org/officeDocument/2006/customXml" ds:itemID="{86381C90-FF73-4017-939C-973E5AB4D8A2}">
  <ds:schemaRefs>
    <ds:schemaRef ds:uri="http://schemas.microsoft.com/office/2006/metadata/longProperties"/>
  </ds:schemaRefs>
</ds:datastoreItem>
</file>

<file path=customXml/itemProps2.xml><?xml version="1.0" encoding="utf-8"?>
<ds:datastoreItem xmlns:ds="http://schemas.openxmlformats.org/officeDocument/2006/customXml" ds:itemID="{3AAED1A3-D0C8-43ED-BF78-46B1E3EA9818}">
  <ds:schemaRefs>
    <ds:schemaRef ds:uri="http://schemas.microsoft.com/sharepoint/events"/>
  </ds:schemaRefs>
</ds:datastoreItem>
</file>

<file path=customXml/itemProps3.xml><?xml version="1.0" encoding="utf-8"?>
<ds:datastoreItem xmlns:ds="http://schemas.openxmlformats.org/officeDocument/2006/customXml" ds:itemID="{05AE34D8-046E-4ECA-A8AE-6A1E5E051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A102CA-6DF9-436A-A2E2-0E3A925EF4DD}">
  <ds:schemaRefs>
    <ds:schemaRef ds:uri="http://schemas.microsoft.com/sharepoint/v3/contenttype/forms"/>
  </ds:schemaRefs>
</ds:datastoreItem>
</file>

<file path=customXml/itemProps5.xml><?xml version="1.0" encoding="utf-8"?>
<ds:datastoreItem xmlns:ds="http://schemas.openxmlformats.org/officeDocument/2006/customXml" ds:itemID="{195694F0-46A8-422D-AF8B-630561FD5995}">
  <ds:schemaRefs>
    <ds:schemaRef ds:uri="http://schemas.microsoft.com/office/2006/metadata/properties"/>
    <ds:schemaRef ds:uri="http://schemas.microsoft.com/office/infopath/2007/PartnerControls"/>
    <ds:schemaRef ds:uri="0e1d05ab-b491-48cc-a1d7-91236226a3a4"/>
    <ds:schemaRef ds:uri="http://schemas.microsoft.com/sharepoint/v3"/>
    <ds:schemaRef ds:uri="89559dea-130d-4237-8e78-1ce7f44b9a2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非機能要求グレード活用シート</vt:lpstr>
      <vt:lpstr>非機能要求グレード活用シート!Print_Area</vt:lpstr>
      <vt:lpstr>非機能要求グレード活用シート!Print_Titles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2022-08-30T14:08:38Z</dcterms:created>
  <dcterms:modified xsi:type="dcterms:W3CDTF">2025-05-30T11:49:23Z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0x010100E8684AFC7BA4E946AF96F6A5CBEE62BB</vt:lpwstr>
  </property>
  <property fmtid="{D5CDD505-2E9C-101B-9397-08002B2CF9AE}" pid="4" name="_dlc_DocIdItemGuid">
    <vt:lpwstr>2c7e0d94-63ea-4a7f-b7d2-fb04b9e56544</vt:lpwstr>
  </property>
</Properties>
</file>