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8" documentId="13_ncr:1_{A1788AA2-0015-46E4-B584-A2AB7D9167AB}" xr6:coauthVersionLast="47" xr6:coauthVersionMax="47" xr10:uidLastSave="{E2DEA0CA-A235-491E-ACC5-25BE066337FD}"/>
  <bookViews>
    <workbookView xWindow="-110" yWindow="-110" windowWidth="19420" windowHeight="11020" tabRatio="766" xr2:uid="{00000000-000D-0000-FFFF-FFFF00000000}"/>
  </bookViews>
  <sheets>
    <sheet name="別紙１" sheetId="4" r:id="rId1"/>
    <sheet name="区分表" sheetId="45" state="hidden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別紙１!$A$1:$Z$17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4" l="1"/>
  <c r="H11" i="4"/>
  <c r="AI6" i="4"/>
  <c r="J11" i="4" s="1"/>
  <c r="G11" i="4"/>
  <c r="L11" i="4" l="1"/>
  <c r="V11" i="4" s="1"/>
  <c r="W11" i="4" s="1"/>
  <c r="Y11" i="4" s="1"/>
  <c r="Z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8" authorId="0" shapeId="0" xr:uid="{37D2C311-594A-49F8-B8A0-A7A4289EB5CD}">
      <text>
        <r>
          <rPr>
            <b/>
            <sz val="9"/>
            <color indexed="81"/>
            <rFont val="MS P ゴシック"/>
            <family val="3"/>
            <charset val="128"/>
          </rPr>
          <t>保育児童数上限４人</t>
        </r>
      </text>
    </comment>
  </commentList>
</comments>
</file>

<file path=xl/sharedStrings.xml><?xml version="1.0" encoding="utf-8"?>
<sst xmlns="http://schemas.openxmlformats.org/spreadsheetml/2006/main" count="126" uniqueCount="102">
  <si>
    <t>整理</t>
  </si>
  <si>
    <t>設置</t>
  </si>
  <si>
    <t>総 事 業 費</t>
  </si>
  <si>
    <t>選 定 額</t>
  </si>
  <si>
    <t>保 育 施 設 名</t>
  </si>
  <si>
    <t>人</t>
  </si>
  <si>
    <t>運営</t>
  </si>
  <si>
    <t>番号</t>
  </si>
  <si>
    <t>主体</t>
  </si>
  <si>
    <t>員</t>
  </si>
  <si>
    <t>単  価</t>
  </si>
  <si>
    <t>月数</t>
  </si>
  <si>
    <t>単価</t>
  </si>
  <si>
    <t>種別</t>
  </si>
  <si>
    <t>基　　　準　　　額</t>
  </si>
  <si>
    <t>円</t>
    <phoneticPr fontId="1"/>
  </si>
  <si>
    <t>人</t>
    <phoneticPr fontId="1"/>
  </si>
  <si>
    <t>月</t>
    <phoneticPr fontId="1"/>
  </si>
  <si>
    <t>日</t>
    <phoneticPr fontId="1"/>
  </si>
  <si>
    <t>Ａ</t>
    <phoneticPr fontId="1"/>
  </si>
  <si>
    <t>Ｂ</t>
    <phoneticPr fontId="1"/>
  </si>
  <si>
    <t>Ｄ</t>
    <phoneticPr fontId="1"/>
  </si>
  <si>
    <t>基本額</t>
    <rPh sb="0" eb="3">
      <t>キホンガク</t>
    </rPh>
    <phoneticPr fontId="1"/>
  </si>
  <si>
    <t>支出予定額</t>
    <rPh sb="0" eb="5">
      <t>シシュツガク</t>
    </rPh>
    <phoneticPr fontId="1"/>
  </si>
  <si>
    <t>(B,C比較小)</t>
    <rPh sb="4" eb="6">
      <t>ヒカク</t>
    </rPh>
    <rPh sb="6" eb="7">
      <t>チイ</t>
    </rPh>
    <phoneticPr fontId="1"/>
  </si>
  <si>
    <t>計</t>
  </si>
  <si>
    <t>（注）</t>
  </si>
  <si>
    <t>１．Ｄ欄には、Ｂ欄の金額とＣ欄の金額とを比較して少ない方の額を記入すること。</t>
    <rPh sb="27" eb="28">
      <t>ホウ</t>
    </rPh>
    <phoneticPr fontId="0"/>
  </si>
  <si>
    <t>負担能力</t>
    <rPh sb="0" eb="2">
      <t>フタン</t>
    </rPh>
    <rPh sb="2" eb="4">
      <t>ノウリョク</t>
    </rPh>
    <phoneticPr fontId="1"/>
  </si>
  <si>
    <t>指数によ</t>
    <rPh sb="0" eb="2">
      <t>シスウ</t>
    </rPh>
    <phoneticPr fontId="1"/>
  </si>
  <si>
    <t>る調整率</t>
  </si>
  <si>
    <t>県補助</t>
    <rPh sb="0" eb="1">
      <t>トドウフケン</t>
    </rPh>
    <rPh sb="1" eb="3">
      <t>ホジョ</t>
    </rPh>
    <phoneticPr fontId="1"/>
  </si>
  <si>
    <t>Ｆ</t>
    <phoneticPr fontId="1"/>
  </si>
  <si>
    <t>対象経費の</t>
  </si>
  <si>
    <t>所要額</t>
    <rPh sb="0" eb="3">
      <t>ショヨウガク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</si>
  <si>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</si>
  <si>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</si>
  <si>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</si>
  <si>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</si>
  <si>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</si>
  <si>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</si>
  <si>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保育料</t>
    <rPh sb="0" eb="3">
      <t>ホイクリョウ</t>
    </rPh>
    <phoneticPr fontId="1"/>
  </si>
  <si>
    <t>収入相</t>
    <rPh sb="0" eb="2">
      <t>シュウニュウ</t>
    </rPh>
    <rPh sb="2" eb="3">
      <t>ソウ</t>
    </rPh>
    <phoneticPr fontId="1"/>
  </si>
  <si>
    <t>当額　</t>
    <rPh sb="0" eb="1">
      <t>トウ</t>
    </rPh>
    <rPh sb="1" eb="2">
      <t>ガク</t>
    </rPh>
    <phoneticPr fontId="1"/>
  </si>
  <si>
    <t>e</t>
    <phoneticPr fontId="1"/>
  </si>
  <si>
    <t>円</t>
    <rPh sb="0" eb="1">
      <t>エン</t>
    </rPh>
    <phoneticPr fontId="1"/>
  </si>
  <si>
    <t>(a*b*c-d)*e</t>
    <phoneticPr fontId="1"/>
  </si>
  <si>
    <t>運営</t>
    <rPh sb="0" eb="2">
      <t>ウンエイ</t>
    </rPh>
    <phoneticPr fontId="1"/>
  </si>
  <si>
    <t>日数</t>
    <rPh sb="0" eb="2">
      <t>ニッスウ</t>
    </rPh>
    <phoneticPr fontId="1"/>
  </si>
  <si>
    <t>月数</t>
    <rPh sb="0" eb="2">
      <t>ツキスウ</t>
    </rPh>
    <phoneticPr fontId="1"/>
  </si>
  <si>
    <t>２４時間保育</t>
    <rPh sb="2" eb="4">
      <t>ジカン</t>
    </rPh>
    <rPh sb="4" eb="6">
      <t>ホイク</t>
    </rPh>
    <phoneticPr fontId="1"/>
  </si>
  <si>
    <t>病児等保育</t>
    <rPh sb="0" eb="2">
      <t>ビョウジ</t>
    </rPh>
    <rPh sb="2" eb="3">
      <t>トウ</t>
    </rPh>
    <rPh sb="3" eb="5">
      <t>ホイク</t>
    </rPh>
    <phoneticPr fontId="1"/>
  </si>
  <si>
    <t>h</t>
    <phoneticPr fontId="1"/>
  </si>
  <si>
    <t>j</t>
    <phoneticPr fontId="1"/>
  </si>
  <si>
    <t>ｉ</t>
    <phoneticPr fontId="1"/>
  </si>
  <si>
    <t>金額</t>
    <rPh sb="0" eb="2">
      <t>キンガク</t>
    </rPh>
    <phoneticPr fontId="1"/>
  </si>
  <si>
    <t>基　　本　　額</t>
    <phoneticPr fontId="1"/>
  </si>
  <si>
    <t>加　算　額</t>
    <phoneticPr fontId="1"/>
  </si>
  <si>
    <t>月</t>
    <rPh sb="0" eb="1">
      <t>ツキ</t>
    </rPh>
    <phoneticPr fontId="1"/>
  </si>
  <si>
    <t>４．Ａ欄の数字は、予算書抄本の数字と一致させること。</t>
    <rPh sb="3" eb="4">
      <t>ラン</t>
    </rPh>
    <rPh sb="5" eb="7">
      <t>スウジ</t>
    </rPh>
    <rPh sb="9" eb="12">
      <t>ヨサンショ</t>
    </rPh>
    <rPh sb="12" eb="14">
      <t>ショウホン</t>
    </rPh>
    <rPh sb="15" eb="17">
      <t>スウジ</t>
    </rPh>
    <rPh sb="18" eb="20">
      <t>イッチ</t>
    </rPh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</si>
  <si>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</si>
  <si>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</si>
  <si>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児童保育</t>
    <rPh sb="0" eb="2">
      <t>ジドウ</t>
    </rPh>
    <rPh sb="2" eb="4">
      <t>ホイク</t>
    </rPh>
    <phoneticPr fontId="1"/>
  </si>
  <si>
    <t>n</t>
    <phoneticPr fontId="1"/>
  </si>
  <si>
    <t>休日保育</t>
    <rPh sb="0" eb="2">
      <t>キュウジツ</t>
    </rPh>
    <rPh sb="2" eb="4">
      <t>ホイク</t>
    </rPh>
    <phoneticPr fontId="1"/>
  </si>
  <si>
    <t>日数</t>
    <rPh sb="0" eb="2">
      <t>ニッスウ</t>
    </rPh>
    <phoneticPr fontId="1"/>
  </si>
  <si>
    <t>k</t>
    <phoneticPr fontId="1"/>
  </si>
  <si>
    <t>l</t>
    <phoneticPr fontId="1"/>
  </si>
  <si>
    <t>m</t>
    <phoneticPr fontId="1"/>
  </si>
  <si>
    <t>o</t>
    <phoneticPr fontId="1"/>
  </si>
  <si>
    <t>(g×h)
+(ｉ×j)
+(k×l)
+(m×n)</t>
    <phoneticPr fontId="1"/>
  </si>
  <si>
    <t>Ｃ (=f+o)</t>
    <phoneticPr fontId="1"/>
  </si>
  <si>
    <t>（ 病院等名 ）</t>
    <rPh sb="4" eb="5">
      <t>トウ</t>
    </rPh>
    <phoneticPr fontId="1"/>
  </si>
  <si>
    <t>補助率</t>
    <rPh sb="0" eb="3">
      <t>ホジョリツ</t>
    </rPh>
    <phoneticPr fontId="1"/>
  </si>
  <si>
    <t>通常2/3</t>
    <rPh sb="0" eb="2">
      <t>ツウジョウ</t>
    </rPh>
    <phoneticPr fontId="1"/>
  </si>
  <si>
    <t>公的3/5</t>
    <rPh sb="0" eb="2">
      <t>コウテキ</t>
    </rPh>
    <phoneticPr fontId="1"/>
  </si>
  <si>
    <t>Ｅ</t>
    <phoneticPr fontId="1"/>
  </si>
  <si>
    <t>Ｇ</t>
    <phoneticPr fontId="1"/>
  </si>
  <si>
    <t>（Ｄ×Ｅ）</t>
    <phoneticPr fontId="1"/>
  </si>
  <si>
    <t>(＝Ｆ切捨)</t>
    <rPh sb="3" eb="5">
      <t>キリス</t>
    </rPh>
    <phoneticPr fontId="1"/>
  </si>
  <si>
    <t>３．Ｇ欄には、Ｆ欄の金額(ただし、1,000円未満の端数が生じた場合には、これを切捨てるものとする。)を記入すること。</t>
    <phoneticPr fontId="0"/>
  </si>
  <si>
    <t>C型1/3</t>
    <rPh sb="1" eb="2">
      <t>カタ</t>
    </rPh>
    <phoneticPr fontId="1"/>
  </si>
  <si>
    <t>６．C型については、加算額の欄は記入しないこと。</t>
    <rPh sb="3" eb="4">
      <t>カタ</t>
    </rPh>
    <rPh sb="10" eb="13">
      <t>カサンガク</t>
    </rPh>
    <rPh sb="14" eb="15">
      <t>ラン</t>
    </rPh>
    <rPh sb="16" eb="18">
      <t>キニュウ</t>
    </rPh>
    <phoneticPr fontId="1"/>
  </si>
  <si>
    <t>区分</t>
    <rPh sb="0" eb="2">
      <t>クブン</t>
    </rPh>
    <phoneticPr fontId="1"/>
  </si>
  <si>
    <t>A型特例</t>
    <rPh sb="1" eb="2">
      <t>ガタ</t>
    </rPh>
    <rPh sb="2" eb="4">
      <t>トクレイ</t>
    </rPh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</si>
  <si>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</si>
  <si>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</si>
  <si>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B型特例</t>
    <rPh sb="1" eb="2">
      <t>ガタ</t>
    </rPh>
    <rPh sb="2" eb="4">
      <t>トクレイ</t>
    </rPh>
    <phoneticPr fontId="1"/>
  </si>
  <si>
    <t>C型</t>
    <rPh sb="1" eb="2">
      <t>ガタ</t>
    </rPh>
    <phoneticPr fontId="1"/>
  </si>
  <si>
    <t>病院内保育所運営事業　所要額調書</t>
    <rPh sb="0" eb="2">
      <t>ビョウイン</t>
    </rPh>
    <rPh sb="2" eb="3">
      <t>ナイ</t>
    </rPh>
    <rPh sb="3" eb="5">
      <t>ホイク</t>
    </rPh>
    <rPh sb="5" eb="6">
      <t>ショ</t>
    </rPh>
    <rPh sb="6" eb="8">
      <t>ウンエイ</t>
    </rPh>
    <rPh sb="8" eb="10">
      <t>ジギョウ</t>
    </rPh>
    <rPh sb="14" eb="16">
      <t>チョウショ</t>
    </rPh>
    <phoneticPr fontId="0"/>
  </si>
  <si>
    <t>２．Ｆ欄には、Ｄ欄の金額に２／３を乗じた金額を記入すること。ただし、公的病院は３／５、C型の病院は１／３を乗じた金額を記入すること。</t>
    <rPh sb="17" eb="18">
      <t>ジョウ</t>
    </rPh>
    <rPh sb="20" eb="21">
      <t>キン</t>
    </rPh>
    <rPh sb="34" eb="36">
      <t>コウテキ</t>
    </rPh>
    <rPh sb="36" eb="38">
      <t>ビョウイン</t>
    </rPh>
    <rPh sb="44" eb="45">
      <t>カタ</t>
    </rPh>
    <rPh sb="46" eb="48">
      <t>ビョウイン</t>
    </rPh>
    <rPh sb="53" eb="54">
      <t>ジョウ</t>
    </rPh>
    <rPh sb="56" eb="58">
      <t>キンガク</t>
    </rPh>
    <rPh sb="59" eb="61">
      <t>キニュウ</t>
    </rPh>
    <phoneticPr fontId="0"/>
  </si>
  <si>
    <t>別記様式第３号別紙１</t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1"/>
  </si>
  <si>
    <t>A型特例</t>
    <rPh sb="1" eb="2">
      <t>ガタ</t>
    </rPh>
    <rPh sb="2" eb="4">
      <t>トクレイ</t>
    </rPh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</si>
  <si>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</si>
  <si>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</si>
  <si>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B型特例</t>
    <rPh sb="1" eb="2">
      <t>ガタ</t>
    </rPh>
    <rPh sb="2" eb="4">
      <t>トクレイ</t>
    </rPh>
    <phoneticPr fontId="1"/>
  </si>
  <si>
    <t>C型</t>
    <rPh sb="1" eb="2">
      <t>ガタ</t>
    </rPh>
    <phoneticPr fontId="1"/>
  </si>
  <si>
    <t>種別</t>
    <rPh sb="0" eb="2">
      <t>シュベツ</t>
    </rPh>
    <phoneticPr fontId="1"/>
  </si>
  <si>
    <t>基準単価</t>
    <rPh sb="0" eb="2">
      <t>キジュン</t>
    </rPh>
    <rPh sb="2" eb="4">
      <t>タンカ</t>
    </rPh>
    <phoneticPr fontId="1"/>
  </si>
  <si>
    <t>保育児童</t>
    <rPh sb="0" eb="2">
      <t>ホイク</t>
    </rPh>
    <rPh sb="2" eb="4">
      <t>ジドウ</t>
    </rPh>
    <phoneticPr fontId="1"/>
  </si>
  <si>
    <t>保育士等職員数（基本額算定用）</t>
    <rPh sb="0" eb="3">
      <t>ホイクシ</t>
    </rPh>
    <rPh sb="3" eb="4">
      <t>ナド</t>
    </rPh>
    <rPh sb="4" eb="7">
      <t>ショクインスウ</t>
    </rPh>
    <rPh sb="6" eb="7">
      <t>スウ</t>
    </rPh>
    <rPh sb="8" eb="14">
      <t>キホンガクサンテイヨウ</t>
    </rPh>
    <phoneticPr fontId="1"/>
  </si>
  <si>
    <t>保育士等職員数（調整率算定用）</t>
    <rPh sb="0" eb="3">
      <t>ホイクシ</t>
    </rPh>
    <rPh sb="3" eb="4">
      <t>トウ</t>
    </rPh>
    <rPh sb="4" eb="7">
      <t>ショクインスウ</t>
    </rPh>
    <rPh sb="8" eb="11">
      <t>チョウセイリツ</t>
    </rPh>
    <rPh sb="11" eb="13">
      <t>サンテイ</t>
    </rPh>
    <rPh sb="13" eb="1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</si>
</sst>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3" fontId="0" fillId="0" borderId="0"/>
    <xf numFmtId="38" fontId="6" fillId="0" borderId="0" applyFont="0" applyFill="0" applyBorder="0" applyAlignment="0" applyProtection="0"/>
    <xf numFmtId="0" fontId="3" fillId="0" borderId="0">
      <alignment vertical="center"/>
    </xf>
    <xf numFmtId="1" fontId="7" fillId="0" borderId="0"/>
  </cellStyleXfs>
  <cellXfs count="95">
    <xf numFmtId="3" fontId="0" fillId="0" borderId="0" xfId="0" applyAlignment="1"/>
    <xf numFmtId="3" fontId="0" fillId="0" borderId="0" xfId="0" applyNumberFormat="1" applyFont="1" applyAlignment="1">
      <alignment horizontal="center"/>
    </xf>
    <xf numFmtId="3" fontId="0" fillId="0" borderId="0" xfId="0" applyNumberFormat="1" applyAlignment="1"/>
    <xf numFmtId="3" fontId="0" fillId="0" borderId="1" xfId="0" applyBorder="1"/>
    <xf numFmtId="3" fontId="0" fillId="0" borderId="0" xfId="0" applyBorder="1"/>
    <xf numFmtId="3" fontId="0" fillId="0" borderId="2" xfId="0" applyNumberFormat="1" applyFont="1" applyBorder="1" applyAlignment="1">
      <alignment horizontal="center"/>
    </xf>
    <xf numFmtId="3" fontId="0" fillId="0" borderId="0" xfId="0" applyBorder="1" applyAlignment="1"/>
    <xf numFmtId="3" fontId="0" fillId="0" borderId="3" xfId="0" applyBorder="1"/>
    <xf numFmtId="3" fontId="0" fillId="0" borderId="0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2" fillId="0" borderId="0" xfId="0" applyFont="1" applyAlignment="1"/>
    <xf numFmtId="3" fontId="0" fillId="0" borderId="3" xfId="0" applyBorder="1" applyAlignment="1">
      <alignment horizontal="center"/>
    </xf>
    <xf numFmtId="3" fontId="0" fillId="0" borderId="0" xfId="0" applyBorder="1" applyAlignment="1">
      <alignment horizontal="center"/>
    </xf>
    <xf numFmtId="3" fontId="0" fillId="0" borderId="4" xfId="0" applyBorder="1" applyAlignment="1">
      <alignment horizontal="center"/>
    </xf>
    <xf numFmtId="3" fontId="0" fillId="0" borderId="5" xfId="0" applyBorder="1" applyAlignment="1">
      <alignment horizontal="center"/>
    </xf>
    <xf numFmtId="3" fontId="0" fillId="0" borderId="0" xfId="0" applyAlignment="1">
      <alignment horizontal="center"/>
    </xf>
    <xf numFmtId="3" fontId="0" fillId="0" borderId="6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0" fillId="0" borderId="6" xfId="0" applyBorder="1"/>
    <xf numFmtId="3" fontId="0" fillId="0" borderId="8" xfId="0" applyNumberFormat="1" applyFont="1" applyBorder="1" applyAlignment="1">
      <alignment horizontal="center"/>
    </xf>
    <xf numFmtId="3" fontId="0" fillId="0" borderId="0" xfId="0" applyAlignment="1">
      <alignment horizontal="center" shrinkToFit="1"/>
    </xf>
    <xf numFmtId="3" fontId="0" fillId="0" borderId="4" xfId="0" applyBorder="1" applyAlignment="1">
      <alignment horizontal="center" shrinkToFit="1"/>
    </xf>
    <xf numFmtId="3" fontId="0" fillId="0" borderId="3" xfId="0" applyBorder="1" applyAlignment="1">
      <alignment horizontal="center" shrinkToFit="1"/>
    </xf>
    <xf numFmtId="3" fontId="0" fillId="0" borderId="5" xfId="0" applyBorder="1" applyAlignment="1">
      <alignment horizontal="center" shrinkToFit="1"/>
    </xf>
    <xf numFmtId="3" fontId="0" fillId="0" borderId="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2" xfId="0" applyBorder="1" applyAlignment="1">
      <alignment horizontal="center"/>
    </xf>
    <xf numFmtId="3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Alignment="1">
      <alignment horizontal="left" vertical="top"/>
    </xf>
    <xf numFmtId="3" fontId="0" fillId="0" borderId="0" xfId="0" applyNumberFormat="1" applyFont="1" applyBorder="1" applyAlignment="1">
      <alignment horizontal="center" shrinkToFit="1"/>
    </xf>
    <xf numFmtId="3" fontId="0" fillId="0" borderId="2" xfId="0" applyBorder="1" applyAlignment="1">
      <alignment shrinkToFit="1"/>
    </xf>
    <xf numFmtId="3" fontId="0" fillId="0" borderId="2" xfId="0" applyNumberFormat="1" applyFont="1" applyBorder="1" applyAlignment="1">
      <alignment horizontal="center" shrinkToFit="1"/>
    </xf>
    <xf numFmtId="3" fontId="0" fillId="0" borderId="1" xfId="0" applyNumberFormat="1" applyBorder="1" applyAlignment="1">
      <alignment horizontal="center" shrinkToFit="1"/>
    </xf>
    <xf numFmtId="3" fontId="0" fillId="0" borderId="2" xfId="0" applyBorder="1" applyAlignment="1">
      <alignment horizontal="center" shrinkToFit="1"/>
    </xf>
    <xf numFmtId="3" fontId="0" fillId="0" borderId="0" xfId="0" applyAlignment="1">
      <alignment vertical="center" shrinkToFit="1"/>
    </xf>
    <xf numFmtId="3" fontId="0" fillId="0" borderId="2" xfId="0" applyNumberFormat="1" applyBorder="1" applyAlignment="1">
      <alignment horizontal="center" shrinkToFit="1"/>
    </xf>
    <xf numFmtId="3" fontId="0" fillId="0" borderId="4" xfId="0" applyNumberFormat="1" applyBorder="1" applyAlignment="1">
      <alignment horizontal="center"/>
    </xf>
    <xf numFmtId="3" fontId="0" fillId="0" borderId="8" xfId="0" applyNumberFormat="1" applyBorder="1" applyAlignment="1">
      <alignment horizontal="center" shrinkToFit="1"/>
    </xf>
    <xf numFmtId="3" fontId="0" fillId="0" borderId="11" xfId="0" applyBorder="1" applyAlignment="1">
      <alignment horizontal="center" shrinkToFit="1"/>
    </xf>
    <xf numFmtId="3" fontId="0" fillId="0" borderId="12" xfId="0" applyNumberFormat="1" applyBorder="1" applyAlignment="1">
      <alignment horizontal="center" shrinkToFit="1"/>
    </xf>
    <xf numFmtId="0" fontId="0" fillId="0" borderId="1" xfId="0" applyNumberFormat="1" applyBorder="1" applyAlignment="1">
      <alignment horizontal="center" shrinkToFit="1"/>
    </xf>
    <xf numFmtId="3" fontId="0" fillId="0" borderId="13" xfId="0" applyNumberFormat="1" applyFont="1" applyBorder="1" applyAlignment="1">
      <alignment horizontal="center"/>
    </xf>
    <xf numFmtId="3" fontId="0" fillId="0" borderId="2" xfId="0" quotePrefix="1" applyNumberFormat="1" applyBorder="1" applyAlignment="1">
      <alignment horizontal="center" shrinkToFit="1"/>
    </xf>
    <xf numFmtId="3" fontId="0" fillId="0" borderId="14" xfId="0" applyNumberFormat="1" applyBorder="1" applyAlignment="1">
      <alignment horizontal="center" shrinkToFit="1"/>
    </xf>
    <xf numFmtId="3" fontId="0" fillId="0" borderId="3" xfId="0" applyFill="1" applyBorder="1" applyAlignment="1">
      <alignment horizontal="center" shrinkToFit="1"/>
    </xf>
    <xf numFmtId="3" fontId="0" fillId="0" borderId="0" xfId="0" applyFill="1" applyBorder="1" applyAlignment="1">
      <alignment horizontal="center"/>
    </xf>
    <xf numFmtId="3" fontId="0" fillId="0" borderId="2" xfId="0" applyNumberFormat="1" applyFont="1" applyFill="1" applyBorder="1" applyAlignment="1"/>
    <xf numFmtId="3" fontId="0" fillId="0" borderId="2" xfId="0" applyFill="1" applyBorder="1" applyAlignment="1">
      <alignment horizontal="right"/>
    </xf>
    <xf numFmtId="3" fontId="0" fillId="0" borderId="3" xfId="0" applyFill="1" applyBorder="1" applyAlignment="1">
      <alignment horizontal="right"/>
    </xf>
    <xf numFmtId="3" fontId="0" fillId="0" borderId="0" xfId="0" applyFill="1" applyBorder="1" applyAlignment="1">
      <alignment horizontal="right"/>
    </xf>
    <xf numFmtId="3" fontId="0" fillId="0" borderId="2" xfId="0" applyFill="1" applyBorder="1"/>
    <xf numFmtId="3" fontId="0" fillId="0" borderId="4" xfId="0" applyFill="1" applyBorder="1" applyAlignment="1">
      <alignment horizontal="right"/>
    </xf>
    <xf numFmtId="3" fontId="0" fillId="0" borderId="15" xfId="0" applyFill="1" applyBorder="1" applyAlignment="1">
      <alignment horizontal="right"/>
    </xf>
    <xf numFmtId="3" fontId="0" fillId="0" borderId="4" xfId="0" applyBorder="1"/>
    <xf numFmtId="3" fontId="0" fillId="0" borderId="18" xfId="0" applyNumberFormat="1" applyFont="1" applyBorder="1" applyAlignment="1">
      <alignment horizontal="center"/>
    </xf>
    <xf numFmtId="3" fontId="0" fillId="0" borderId="19" xfId="0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 shrinkToFit="1"/>
    </xf>
    <xf numFmtId="3" fontId="0" fillId="0" borderId="19" xfId="0" applyNumberFormat="1" applyBorder="1" applyAlignment="1">
      <alignment horizontal="center" shrinkToFit="1"/>
    </xf>
    <xf numFmtId="3" fontId="0" fillId="0" borderId="20" xfId="0" applyNumberFormat="1" applyBorder="1" applyAlignment="1">
      <alignment horizontal="center" shrinkToFit="1"/>
    </xf>
    <xf numFmtId="3" fontId="0" fillId="0" borderId="9" xfId="0" applyNumberFormat="1" applyBorder="1" applyAlignment="1">
      <alignment horizontal="center" shrinkToFit="1"/>
    </xf>
    <xf numFmtId="3" fontId="0" fillId="0" borderId="21" xfId="0" applyBorder="1" applyAlignment="1">
      <alignment horizontal="center"/>
    </xf>
    <xf numFmtId="3" fontId="8" fillId="0" borderId="0" xfId="0" applyFont="1" applyAlignment="1">
      <alignment horizontal="left"/>
    </xf>
    <xf numFmtId="3" fontId="0" fillId="0" borderId="2" xfId="0" applyNumberFormat="1" applyFont="1" applyFill="1" applyBorder="1" applyAlignment="1">
      <alignment horizontal="center"/>
    </xf>
    <xf numFmtId="3" fontId="0" fillId="0" borderId="8" xfId="0" applyNumberFormat="1" applyFont="1" applyBorder="1" applyAlignment="1" applyProtection="1">
      <alignment vertical="center" shrinkToFit="1"/>
    </xf>
    <xf numFmtId="3" fontId="0" fillId="0" borderId="1" xfId="0" applyNumberFormat="1" applyFont="1" applyBorder="1" applyAlignment="1" applyProtection="1">
      <alignment vertical="center" shrinkToFit="1"/>
    </xf>
    <xf numFmtId="3" fontId="0" fillId="0" borderId="1" xfId="0" applyBorder="1" applyAlignment="1" applyProtection="1">
      <alignment vertical="center" shrinkToFit="1"/>
    </xf>
    <xf numFmtId="3" fontId="0" fillId="0" borderId="20" xfId="0" applyNumberFormat="1" applyFont="1" applyBorder="1" applyAlignment="1" applyProtection="1">
      <alignment vertical="center" shrinkToFit="1"/>
    </xf>
    <xf numFmtId="3" fontId="0" fillId="0" borderId="5" xfId="0" applyNumberFormat="1" applyFont="1" applyBorder="1" applyAlignment="1" applyProtection="1">
      <alignment vertical="center" shrinkToFit="1"/>
    </xf>
    <xf numFmtId="3" fontId="0" fillId="0" borderId="10" xfId="0" applyNumberFormat="1" applyFont="1" applyBorder="1" applyAlignment="1" applyProtection="1">
      <alignment vertical="center" shrinkToFit="1"/>
    </xf>
    <xf numFmtId="3" fontId="0" fillId="0" borderId="0" xfId="0" applyAlignment="1" applyProtection="1"/>
    <xf numFmtId="3" fontId="0" fillId="0" borderId="0" xfId="0" applyAlignment="1" applyProtection="1">
      <alignment vertical="center" shrinkToFit="1"/>
    </xf>
    <xf numFmtId="12" fontId="0" fillId="2" borderId="9" xfId="0" applyNumberFormat="1" applyFont="1" applyFill="1" applyBorder="1" applyAlignment="1" applyProtection="1">
      <alignment horizontal="center" vertical="center" shrinkToFit="1"/>
      <protection locked="0"/>
    </xf>
    <xf numFmtId="3" fontId="0" fillId="2" borderId="1" xfId="0" applyFill="1" applyBorder="1" applyAlignment="1" applyProtection="1">
      <alignment vertical="center" shrinkToFit="1"/>
      <protection locked="0"/>
    </xf>
    <xf numFmtId="176" fontId="0" fillId="2" borderId="1" xfId="0" applyNumberFormat="1" applyFont="1" applyFill="1" applyBorder="1" applyAlignment="1" applyProtection="1">
      <alignment vertical="center" shrinkToFit="1"/>
      <protection locked="0"/>
    </xf>
    <xf numFmtId="3" fontId="0" fillId="2" borderId="5" xfId="0" applyFill="1" applyBorder="1" applyAlignment="1" applyProtection="1">
      <alignment horizontal="center" vertical="center" shrinkToFit="1"/>
      <protection locked="0"/>
    </xf>
    <xf numFmtId="3" fontId="0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0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3" fontId="0" fillId="2" borderId="1" xfId="0" applyNumberFormat="1" applyFont="1" applyFill="1" applyBorder="1" applyAlignment="1" applyProtection="1">
      <alignment vertical="center" wrapText="1" shrinkToFit="1"/>
      <protection locked="0"/>
    </xf>
    <xf numFmtId="3" fontId="0" fillId="2" borderId="1" xfId="0" applyNumberFormat="1" applyFill="1" applyBorder="1" applyAlignment="1" applyProtection="1">
      <alignment vertical="center" shrinkToFit="1"/>
      <protection locked="0"/>
    </xf>
    <xf numFmtId="3" fontId="0" fillId="2" borderId="5" xfId="0" applyNumberFormat="1" applyFont="1" applyFill="1" applyBorder="1" applyAlignment="1" applyProtection="1">
      <alignment vertical="center" shrinkToFit="1"/>
      <protection locked="0"/>
    </xf>
    <xf numFmtId="3" fontId="0" fillId="2" borderId="0" xfId="0" applyFill="1" applyAlignment="1" applyProtection="1"/>
    <xf numFmtId="3" fontId="5" fillId="0" borderId="22" xfId="0" applyNumberFormat="1" applyFont="1" applyBorder="1" applyAlignment="1">
      <alignment horizontal="center" wrapText="1" shrinkToFit="1"/>
    </xf>
    <xf numFmtId="3" fontId="0" fillId="0" borderId="16" xfId="0" applyBorder="1" applyAlignment="1">
      <alignment horizontal="center"/>
    </xf>
    <xf numFmtId="3" fontId="0" fillId="0" borderId="17" xfId="0" applyBorder="1" applyAlignment="1">
      <alignment horizontal="center"/>
    </xf>
    <xf numFmtId="3" fontId="0" fillId="0" borderId="23" xfId="0" applyBorder="1" applyAlignment="1">
      <alignment horizontal="center" shrinkToFit="1"/>
    </xf>
    <xf numFmtId="3" fontId="0" fillId="0" borderId="24" xfId="0" applyBorder="1" applyAlignment="1">
      <alignment horizontal="center" shrinkToFit="1"/>
    </xf>
    <xf numFmtId="3" fontId="0" fillId="0" borderId="23" xfId="0" applyNumberFormat="1" applyBorder="1" applyAlignment="1">
      <alignment horizontal="center" shrinkToFit="1"/>
    </xf>
    <xf numFmtId="3" fontId="0" fillId="0" borderId="21" xfId="0" applyNumberFormat="1" applyFill="1" applyBorder="1" applyAlignment="1">
      <alignment horizontal="center"/>
    </xf>
    <xf numFmtId="3" fontId="0" fillId="0" borderId="6" xfId="0" applyFill="1" applyBorder="1" applyAlignment="1">
      <alignment horizontal="center"/>
    </xf>
    <xf numFmtId="3" fontId="0" fillId="0" borderId="25" xfId="0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26" xfId="0" applyFill="1" applyBorder="1" applyAlignment="1">
      <alignment horizontal="center"/>
    </xf>
    <xf numFmtId="3" fontId="0" fillId="0" borderId="17" xfId="0" applyFill="1" applyBorder="1" applyAlignment="1">
      <alignment horizont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1"/>
  <sheetViews>
    <sheetView tabSelected="1" showOutlineSymbols="0" view="pageBreakPreview" zoomScale="75" zoomScaleNormal="75" zoomScaleSheetLayoutView="75" workbookViewId="0">
      <selection activeCell="P11" sqref="P11"/>
    </sheetView>
  </sheetViews>
  <sheetFormatPr defaultColWidth="10.6640625" defaultRowHeight="14"/>
  <cols>
    <col min="1" max="1" width="8" style="20" customWidth="1"/>
    <col min="2" max="2" width="4.6640625" style="15" customWidth="1"/>
    <col min="3" max="3" width="22.1640625" customWidth="1"/>
    <col min="4" max="4" width="4.6640625" customWidth="1"/>
    <col min="5" max="6" width="12.08203125" customWidth="1"/>
    <col min="7" max="7" width="3.6640625" customWidth="1"/>
    <col min="8" max="8" width="8.6640625" customWidth="1"/>
    <col min="9" max="9" width="4.6640625" customWidth="1"/>
    <col min="10" max="11" width="8.5" customWidth="1"/>
    <col min="12" max="12" width="11.58203125" customWidth="1"/>
    <col min="13" max="13" width="7.6640625" customWidth="1"/>
    <col min="14" max="14" width="5.6640625" customWidth="1"/>
    <col min="15" max="15" width="7.6640625" customWidth="1"/>
    <col min="16" max="16" width="5.6640625" customWidth="1"/>
    <col min="17" max="17" width="7.6640625" customWidth="1"/>
    <col min="18" max="18" width="5.6640625" customWidth="1"/>
    <col min="19" max="19" width="7.6640625" customWidth="1"/>
    <col min="20" max="20" width="5.6640625" customWidth="1"/>
    <col min="21" max="21" width="9.58203125" customWidth="1"/>
    <col min="22" max="26" width="10.58203125" customWidth="1"/>
    <col min="27" max="27" width="8.58203125" customWidth="1"/>
    <col min="28" max="28" width="8.9140625" style="71" bestFit="1" customWidth="1"/>
    <col min="29" max="29" width="16.08203125" style="71" bestFit="1" customWidth="1"/>
    <col min="30" max="35" width="10.6640625" style="71"/>
  </cols>
  <sheetData>
    <row r="1" spans="1:35" ht="23.5" customHeight="1">
      <c r="A1" s="63" t="s">
        <v>91</v>
      </c>
    </row>
    <row r="2" spans="1:35" ht="24" customHeight="1">
      <c r="A2" s="10"/>
      <c r="D2" s="30" t="s">
        <v>89</v>
      </c>
      <c r="F2" s="3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Z2" s="1"/>
    </row>
    <row r="3" spans="1:35">
      <c r="D3" s="6"/>
      <c r="V3" s="6"/>
      <c r="W3" s="6"/>
      <c r="X3" s="6"/>
      <c r="Y3" s="6"/>
      <c r="Z3" s="6"/>
      <c r="AB3" s="71" t="s">
        <v>97</v>
      </c>
      <c r="AC3" s="71" t="s">
        <v>100</v>
      </c>
      <c r="AD3" s="71" t="s">
        <v>98</v>
      </c>
      <c r="AE3" s="71" t="s">
        <v>99</v>
      </c>
      <c r="AF3" s="71" t="s">
        <v>101</v>
      </c>
    </row>
    <row r="4" spans="1:35" ht="24" customHeight="1">
      <c r="A4" s="21"/>
      <c r="B4" s="16"/>
      <c r="C4" s="17"/>
      <c r="D4" s="13"/>
      <c r="E4" s="18"/>
      <c r="F4" s="13"/>
      <c r="G4" s="89" t="s">
        <v>14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1"/>
      <c r="W4" s="55"/>
      <c r="X4" s="62" t="s">
        <v>73</v>
      </c>
      <c r="Y4" s="84" t="s">
        <v>31</v>
      </c>
      <c r="Z4" s="85"/>
      <c r="AB4" s="71" t="s">
        <v>92</v>
      </c>
      <c r="AC4" s="71">
        <v>1</v>
      </c>
      <c r="AD4" s="71">
        <v>180800</v>
      </c>
      <c r="AE4" s="71">
        <v>1</v>
      </c>
      <c r="AF4" s="71">
        <v>2</v>
      </c>
    </row>
    <row r="5" spans="1:35" ht="24" customHeight="1">
      <c r="A5" s="22" t="s">
        <v>13</v>
      </c>
      <c r="B5" s="12" t="s">
        <v>0</v>
      </c>
      <c r="C5" s="27" t="s">
        <v>72</v>
      </c>
      <c r="D5" s="9" t="s">
        <v>1</v>
      </c>
      <c r="E5" s="8"/>
      <c r="F5" s="11" t="s">
        <v>33</v>
      </c>
      <c r="G5" s="92" t="s">
        <v>56</v>
      </c>
      <c r="H5" s="93"/>
      <c r="I5" s="93"/>
      <c r="J5" s="93"/>
      <c r="K5" s="93"/>
      <c r="L5" s="94"/>
      <c r="M5" s="92" t="s">
        <v>57</v>
      </c>
      <c r="N5" s="93"/>
      <c r="O5" s="93"/>
      <c r="P5" s="93"/>
      <c r="Q5" s="93"/>
      <c r="R5" s="93"/>
      <c r="S5" s="93"/>
      <c r="T5" s="93"/>
      <c r="U5" s="94"/>
      <c r="V5" s="43"/>
      <c r="W5" s="56"/>
      <c r="X5" s="57"/>
      <c r="Y5" s="38" t="s">
        <v>22</v>
      </c>
      <c r="Z5" s="38" t="s">
        <v>34</v>
      </c>
      <c r="AB5" s="71" t="s">
        <v>93</v>
      </c>
      <c r="AC5" s="71">
        <v>2</v>
      </c>
      <c r="AD5" s="71">
        <v>180800</v>
      </c>
      <c r="AE5" s="71">
        <v>4</v>
      </c>
      <c r="AF5" s="71">
        <v>2</v>
      </c>
    </row>
    <row r="6" spans="1:35" ht="24" customHeight="1">
      <c r="A6" s="22"/>
      <c r="B6" s="12" t="s">
        <v>7</v>
      </c>
      <c r="C6" s="5" t="s">
        <v>4</v>
      </c>
      <c r="D6" s="9" t="s">
        <v>8</v>
      </c>
      <c r="E6" s="8" t="s">
        <v>2</v>
      </c>
      <c r="F6" s="24" t="s">
        <v>23</v>
      </c>
      <c r="G6" s="31" t="s">
        <v>5</v>
      </c>
      <c r="H6" s="32"/>
      <c r="I6" s="33" t="s">
        <v>6</v>
      </c>
      <c r="J6" s="37" t="s">
        <v>41</v>
      </c>
      <c r="K6" s="32" t="s">
        <v>28</v>
      </c>
      <c r="L6" s="32"/>
      <c r="M6" s="86" t="s">
        <v>50</v>
      </c>
      <c r="N6" s="87"/>
      <c r="O6" s="88" t="s">
        <v>51</v>
      </c>
      <c r="P6" s="87"/>
      <c r="Q6" s="88" t="s">
        <v>62</v>
      </c>
      <c r="R6" s="87"/>
      <c r="S6" s="88" t="s">
        <v>64</v>
      </c>
      <c r="T6" s="87"/>
      <c r="U6" s="35" t="s">
        <v>61</v>
      </c>
      <c r="V6" s="37" t="s">
        <v>55</v>
      </c>
      <c r="W6" s="56" t="s">
        <v>3</v>
      </c>
      <c r="X6" s="57" t="s">
        <v>74</v>
      </c>
      <c r="Y6" s="24"/>
      <c r="Z6" s="7"/>
      <c r="AB6" s="71" t="s">
        <v>94</v>
      </c>
      <c r="AC6" s="71">
        <v>4</v>
      </c>
      <c r="AD6" s="71">
        <v>180800</v>
      </c>
      <c r="AE6" s="71">
        <v>10</v>
      </c>
      <c r="AF6" s="71">
        <v>4</v>
      </c>
      <c r="AI6" s="72" t="e">
        <f>VLOOKUP(A11,AB:AF,4,FALSE)</f>
        <v>#N/A</v>
      </c>
    </row>
    <row r="7" spans="1:35" ht="24" customHeight="1">
      <c r="A7" s="22"/>
      <c r="B7" s="12"/>
      <c r="C7" s="5"/>
      <c r="D7" s="9"/>
      <c r="E7" s="4"/>
      <c r="F7" s="7"/>
      <c r="G7" s="31" t="s">
        <v>9</v>
      </c>
      <c r="H7" s="35" t="s">
        <v>10</v>
      </c>
      <c r="I7" s="33" t="s">
        <v>11</v>
      </c>
      <c r="J7" s="37" t="s">
        <v>42</v>
      </c>
      <c r="K7" s="32" t="s">
        <v>29</v>
      </c>
      <c r="L7" s="35" t="s">
        <v>25</v>
      </c>
      <c r="M7" s="40" t="s">
        <v>12</v>
      </c>
      <c r="N7" s="41" t="s">
        <v>47</v>
      </c>
      <c r="O7" s="35" t="s">
        <v>12</v>
      </c>
      <c r="P7" s="37" t="s">
        <v>47</v>
      </c>
      <c r="Q7" s="35" t="s">
        <v>12</v>
      </c>
      <c r="R7" s="37" t="s">
        <v>47</v>
      </c>
      <c r="S7" s="35" t="s">
        <v>12</v>
      </c>
      <c r="T7" s="37" t="s">
        <v>47</v>
      </c>
      <c r="U7" s="83" t="s">
        <v>70</v>
      </c>
      <c r="V7" s="33"/>
      <c r="W7" s="58"/>
      <c r="X7" s="57" t="s">
        <v>75</v>
      </c>
      <c r="Y7" s="24"/>
      <c r="Z7" s="24"/>
      <c r="AB7" s="71" t="s">
        <v>95</v>
      </c>
      <c r="AC7" s="71">
        <v>6</v>
      </c>
      <c r="AD7" s="71">
        <v>180800</v>
      </c>
      <c r="AE7" s="71">
        <v>18</v>
      </c>
      <c r="AF7" s="71">
        <v>10</v>
      </c>
    </row>
    <row r="8" spans="1:35" ht="24" customHeight="1">
      <c r="A8" s="22"/>
      <c r="B8" s="12"/>
      <c r="C8" s="5"/>
      <c r="D8" s="9"/>
      <c r="E8" s="4"/>
      <c r="F8" s="7"/>
      <c r="G8" s="31"/>
      <c r="H8" s="35"/>
      <c r="I8" s="33"/>
      <c r="J8" s="37" t="s">
        <v>43</v>
      </c>
      <c r="K8" s="32" t="s">
        <v>30</v>
      </c>
      <c r="L8" s="44" t="s">
        <v>46</v>
      </c>
      <c r="M8" s="35"/>
      <c r="N8" s="37" t="s">
        <v>48</v>
      </c>
      <c r="O8" s="33"/>
      <c r="P8" s="37" t="s">
        <v>49</v>
      </c>
      <c r="Q8" s="33"/>
      <c r="R8" s="37" t="s">
        <v>65</v>
      </c>
      <c r="S8" s="33"/>
      <c r="T8" s="37" t="s">
        <v>65</v>
      </c>
      <c r="U8" s="83"/>
      <c r="V8" s="33"/>
      <c r="W8" s="58" t="s">
        <v>24</v>
      </c>
      <c r="X8" s="59" t="s">
        <v>81</v>
      </c>
      <c r="Y8" s="24" t="s">
        <v>78</v>
      </c>
      <c r="Z8" s="24" t="s">
        <v>79</v>
      </c>
      <c r="AB8" s="71" t="s">
        <v>96</v>
      </c>
      <c r="AC8" s="71">
        <v>2</v>
      </c>
      <c r="AD8" s="71">
        <v>177090</v>
      </c>
      <c r="AE8" s="82">
        <v>2</v>
      </c>
      <c r="AF8" s="71">
        <v>2</v>
      </c>
    </row>
    <row r="9" spans="1:35" ht="24" customHeight="1">
      <c r="A9" s="23"/>
      <c r="B9" s="19"/>
      <c r="C9" s="3"/>
      <c r="D9" s="14"/>
      <c r="E9" s="25" t="s">
        <v>19</v>
      </c>
      <c r="F9" s="26" t="s">
        <v>20</v>
      </c>
      <c r="G9" s="39" t="s">
        <v>35</v>
      </c>
      <c r="H9" s="34" t="s">
        <v>36</v>
      </c>
      <c r="I9" s="34" t="s">
        <v>37</v>
      </c>
      <c r="J9" s="34" t="s">
        <v>38</v>
      </c>
      <c r="K9" s="34" t="s">
        <v>44</v>
      </c>
      <c r="L9" s="45" t="s">
        <v>39</v>
      </c>
      <c r="M9" s="34" t="s">
        <v>40</v>
      </c>
      <c r="N9" s="34" t="s">
        <v>52</v>
      </c>
      <c r="O9" s="42" t="s">
        <v>54</v>
      </c>
      <c r="P9" s="34" t="s">
        <v>53</v>
      </c>
      <c r="Q9" s="42" t="s">
        <v>66</v>
      </c>
      <c r="R9" s="34" t="s">
        <v>67</v>
      </c>
      <c r="S9" s="42" t="s">
        <v>68</v>
      </c>
      <c r="T9" s="34" t="s">
        <v>63</v>
      </c>
      <c r="U9" s="45" t="s">
        <v>69</v>
      </c>
      <c r="V9" s="34" t="s">
        <v>71</v>
      </c>
      <c r="W9" s="60" t="s">
        <v>21</v>
      </c>
      <c r="X9" s="61" t="s">
        <v>76</v>
      </c>
      <c r="Y9" s="26" t="s">
        <v>32</v>
      </c>
      <c r="Z9" s="26" t="s">
        <v>77</v>
      </c>
    </row>
    <row r="10" spans="1:35" ht="24" customHeight="1">
      <c r="A10" s="46"/>
      <c r="B10" s="47"/>
      <c r="C10" s="64"/>
      <c r="D10" s="48"/>
      <c r="E10" s="49" t="s">
        <v>15</v>
      </c>
      <c r="F10" s="50" t="s">
        <v>15</v>
      </c>
      <c r="G10" s="51" t="s">
        <v>16</v>
      </c>
      <c r="H10" s="49" t="s">
        <v>15</v>
      </c>
      <c r="I10" s="49" t="s">
        <v>17</v>
      </c>
      <c r="J10" s="49" t="s">
        <v>45</v>
      </c>
      <c r="K10" s="52"/>
      <c r="L10" s="50" t="s">
        <v>15</v>
      </c>
      <c r="M10" s="50" t="s">
        <v>15</v>
      </c>
      <c r="N10" s="49" t="s">
        <v>18</v>
      </c>
      <c r="O10" s="53" t="s">
        <v>45</v>
      </c>
      <c r="P10" s="51" t="s">
        <v>58</v>
      </c>
      <c r="Q10" s="53" t="s">
        <v>45</v>
      </c>
      <c r="R10" s="51" t="s">
        <v>60</v>
      </c>
      <c r="S10" s="53" t="s">
        <v>45</v>
      </c>
      <c r="T10" s="51" t="s">
        <v>60</v>
      </c>
      <c r="U10" s="50" t="s">
        <v>15</v>
      </c>
      <c r="V10" s="50" t="s">
        <v>15</v>
      </c>
      <c r="W10" s="50" t="s">
        <v>15</v>
      </c>
      <c r="X10" s="50"/>
      <c r="Y10" s="50" t="s">
        <v>15</v>
      </c>
      <c r="Z10" s="54" t="s">
        <v>15</v>
      </c>
    </row>
    <row r="11" spans="1:35" s="36" customFormat="1" ht="50.25" customHeight="1">
      <c r="A11" s="76"/>
      <c r="B11" s="77"/>
      <c r="C11" s="78"/>
      <c r="D11" s="79"/>
      <c r="E11" s="80"/>
      <c r="F11" s="81"/>
      <c r="G11" s="65" t="e">
        <f>VLOOKUP(A11,AB:AC,2,FALSE)</f>
        <v>#N/A</v>
      </c>
      <c r="H11" s="66" t="e">
        <f>VLOOKUP(A11,AB:AD,3,FALSE)</f>
        <v>#N/A</v>
      </c>
      <c r="I11" s="66">
        <v>12</v>
      </c>
      <c r="J11" s="66" t="e">
        <f>I11*AI6*24000</f>
        <v>#N/A</v>
      </c>
      <c r="K11" s="75"/>
      <c r="L11" s="66" t="e">
        <f>(G11*H11*I11-J11)*K11</f>
        <v>#N/A</v>
      </c>
      <c r="M11" s="67">
        <v>23410</v>
      </c>
      <c r="N11" s="74"/>
      <c r="O11" s="67">
        <v>187560</v>
      </c>
      <c r="P11" s="74"/>
      <c r="Q11" s="67">
        <v>10670</v>
      </c>
      <c r="R11" s="74"/>
      <c r="S11" s="67">
        <v>11630</v>
      </c>
      <c r="T11" s="74"/>
      <c r="U11" s="66">
        <f>(M11*N11)+(O11*P11)+(S11*T11)+(Q11*R11)</f>
        <v>0</v>
      </c>
      <c r="V11" s="66" t="e">
        <f>L11+U11</f>
        <v>#N/A</v>
      </c>
      <c r="W11" s="68" t="e">
        <f>IF(F11&lt;V11,F11,V11)</f>
        <v>#N/A</v>
      </c>
      <c r="X11" s="73"/>
      <c r="Y11" s="69" t="e">
        <f>W11*X11</f>
        <v>#N/A</v>
      </c>
      <c r="Z11" s="70" t="e">
        <f>ROUNDDOWN(Y11,-3)</f>
        <v>#N/A</v>
      </c>
      <c r="AB11" s="72"/>
      <c r="AC11" s="72"/>
      <c r="AD11" s="72"/>
      <c r="AE11" s="72"/>
      <c r="AF11" s="72"/>
      <c r="AG11" s="72"/>
      <c r="AH11" s="72"/>
      <c r="AI11" s="72"/>
    </row>
    <row r="12" spans="1:35" ht="57.75" customHeight="1">
      <c r="C12" s="28" t="s">
        <v>26</v>
      </c>
      <c r="D12" s="29" t="s">
        <v>27</v>
      </c>
    </row>
    <row r="13" spans="1:35" ht="24" customHeight="1">
      <c r="D13" s="29" t="s">
        <v>90</v>
      </c>
      <c r="AB13" s="71">
        <v>1</v>
      </c>
      <c r="AC13" s="71" t="s">
        <v>92</v>
      </c>
    </row>
    <row r="14" spans="1:35" ht="24" customHeight="1">
      <c r="D14" s="2" t="s">
        <v>80</v>
      </c>
      <c r="AB14" s="71">
        <v>2</v>
      </c>
      <c r="AC14" s="71" t="s">
        <v>93</v>
      </c>
    </row>
    <row r="15" spans="1:35" ht="24" customHeight="1">
      <c r="D15" t="s">
        <v>59</v>
      </c>
      <c r="AB15" s="71">
        <v>3</v>
      </c>
      <c r="AC15" s="71" t="s">
        <v>94</v>
      </c>
    </row>
    <row r="16" spans="1:35" ht="24" customHeight="1">
      <c r="D16" t="s">
        <v>82</v>
      </c>
      <c r="AB16" s="71">
        <v>4</v>
      </c>
      <c r="AC16" s="71" t="s">
        <v>95</v>
      </c>
    </row>
    <row r="17" ht="24" customHeight="1"/>
    <row r="18" ht="24" customHeight="1"/>
    <row r="19" ht="24" customHeight="1"/>
    <row r="20" ht="24" customHeight="1"/>
    <row r="21" ht="24" customHeight="1"/>
  </sheetData>
  <sheetProtection sheet="1" objects="1" scenarios="1" selectLockedCells="1"/>
  <mergeCells count="9">
    <mergeCell ref="U7:U8"/>
    <mergeCell ref="Y4:Z4"/>
    <mergeCell ref="M6:N6"/>
    <mergeCell ref="S6:T6"/>
    <mergeCell ref="G4:V4"/>
    <mergeCell ref="G5:L5"/>
    <mergeCell ref="M5:U5"/>
    <mergeCell ref="O6:P6"/>
    <mergeCell ref="Q6:R6"/>
  </mergeCells>
  <phoneticPr fontId="1"/>
  <printOptions horizontalCentered="1" verticalCentered="1"/>
  <pageMargins left="0.52" right="0.73" top="0.71" bottom="0" header="0.19685039370078741" footer="0.19685039370078741"/>
  <pageSetup paperSize="9" scale="55" orientation="landscape" r:id="rId1"/>
  <headerFooter alignWithMargins="0"/>
  <colBreaks count="1" manualBreakCount="1">
    <brk id="28" min="1" max="60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区分表!$A$2:$A$6</xm:f>
          </x14:formula1>
          <xm:sqref>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L34" sqref="L34"/>
    </sheetView>
  </sheetViews>
  <sheetFormatPr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</sheetData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355d248d11d9ca0057a4bfc542d1a503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72bc1936f125f1e9647246249f2e7cb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B6AA59-FD1D-4C8F-BA15-C6B9525A6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C5F931-0A87-4523-AD5C-5FC7D9C5B7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832EB4-3A99-40B4-BD90-E4780922C6A4}">
  <ds:schemaRefs>
    <ds:schemaRef ds:uri="http://schemas.microsoft.com/office/2006/metadata/properties"/>
    <ds:schemaRef ds:uri="http://schemas.microsoft.com/office/infopath/2007/PartnerControls"/>
    <ds:schemaRef ds:uri="1f739fab-6d78-413b-bdfb-b8e4b081b506"/>
    <ds:schemaRef ds:uri="0cfd19f7-9a31-48f1-a827-fb01c45dd1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</vt:lpstr>
      <vt:lpstr>区分表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2017-02-03T10:33:14Z</dcterms:created>
  <dcterms:modified xsi:type="dcterms:W3CDTF">2025-10-07T05:40:32Z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